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montyyu/Desktop/"/>
    </mc:Choice>
  </mc:AlternateContent>
  <xr:revisionPtr revIDLastSave="0" documentId="8_{B8AE5423-B425-E745-B189-081F0173C801}" xr6:coauthVersionLast="47" xr6:coauthVersionMax="47" xr10:uidLastSave="{00000000-0000-0000-0000-000000000000}"/>
  <bookViews>
    <workbookView xWindow="0" yWindow="2420" windowWidth="28040" windowHeight="17440" firstSheet="4" activeTab="6" xr2:uid="{6E28AC9B-6DA4-E847-94A2-A6A935C91263}"/>
  </bookViews>
  <sheets>
    <sheet name="Sampling Plan - Year 2" sheetId="13" r:id="rId1"/>
    <sheet name="DLA A" sheetId="1" r:id="rId2"/>
    <sheet name=" DLI B - On Time Payment" sheetId="2" r:id="rId3"/>
    <sheet name="DLI B - Out of Pocket (PNC)" sheetId="14" r:id="rId4"/>
    <sheet name="DLI B - Out of Pocket (Delivery" sheetId="15" r:id="rId5"/>
    <sheet name="DLI C" sheetId="3" r:id="rId6"/>
    <sheet name="DLI D" sheetId="4" r:id="rId7"/>
    <sheet name="DLI E" sheetId="5" r:id="rId8"/>
    <sheet name="DLI F" sheetId="6" r:id="rId9"/>
    <sheet name="DLI G" sheetId="7" r:id="rId10"/>
    <sheet name="DLI H" sheetId="8" r:id="rId11"/>
    <sheet name="DLI I" sheetId="9" r:id="rId12"/>
    <sheet name="DLI J" sheetId="10" r:id="rId13"/>
    <sheet name="DLI K" sheetId="11" r:id="rId14"/>
    <sheet name="DLI L" sheetId="12" r:id="rId15"/>
    <sheet name="DLI M" sheetId="16"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373" i="3" l="1"/>
  <c r="AK373" i="3"/>
  <c r="AH373" i="3"/>
  <c r="AE373" i="3"/>
  <c r="AB373" i="3"/>
  <c r="Y373" i="3"/>
  <c r="V373" i="3"/>
  <c r="S373" i="3"/>
  <c r="P373" i="3"/>
  <c r="M373" i="3"/>
  <c r="J373" i="3"/>
  <c r="G373" i="3"/>
  <c r="AN372" i="3"/>
  <c r="AK372" i="3"/>
  <c r="AH372" i="3"/>
  <c r="AE372" i="3"/>
  <c r="AB372" i="3"/>
  <c r="Y372" i="3"/>
  <c r="V372" i="3"/>
  <c r="S372" i="3"/>
  <c r="P372" i="3"/>
  <c r="M372" i="3"/>
  <c r="J372" i="3"/>
  <c r="G372" i="3"/>
  <c r="AN371" i="3"/>
  <c r="AK371" i="3"/>
  <c r="AH371" i="3"/>
  <c r="AE371" i="3"/>
  <c r="AB371" i="3"/>
  <c r="Y371" i="3"/>
  <c r="V371" i="3"/>
  <c r="S371" i="3"/>
  <c r="P371" i="3"/>
  <c r="M371" i="3"/>
  <c r="J371" i="3"/>
  <c r="G371" i="3"/>
  <c r="AN370" i="3"/>
  <c r="AK370" i="3"/>
  <c r="AH370" i="3"/>
  <c r="AE370" i="3"/>
  <c r="AB370" i="3"/>
  <c r="Y370" i="3"/>
  <c r="V370" i="3"/>
  <c r="S370" i="3"/>
  <c r="P370" i="3"/>
  <c r="M370" i="3"/>
  <c r="J370" i="3"/>
  <c r="G370" i="3"/>
  <c r="AN369" i="3"/>
  <c r="AK369" i="3"/>
  <c r="AH369" i="3"/>
  <c r="AE369" i="3"/>
  <c r="AB369" i="3"/>
  <c r="Y369" i="3"/>
  <c r="V369" i="3"/>
  <c r="S369" i="3"/>
  <c r="P369" i="3"/>
  <c r="M369" i="3"/>
  <c r="J369" i="3"/>
  <c r="G369" i="3"/>
  <c r="AN368" i="3"/>
  <c r="AK368" i="3"/>
  <c r="AH368" i="3"/>
  <c r="AE368" i="3"/>
  <c r="AB368" i="3"/>
  <c r="Y368" i="3"/>
  <c r="V368" i="3"/>
  <c r="S368" i="3"/>
  <c r="P368" i="3"/>
  <c r="M368" i="3"/>
  <c r="J368" i="3"/>
  <c r="G368" i="3"/>
  <c r="AN367" i="3"/>
  <c r="AK367" i="3"/>
  <c r="AH367" i="3"/>
  <c r="AE367" i="3"/>
  <c r="AB367" i="3"/>
  <c r="Y367" i="3"/>
  <c r="V367" i="3"/>
  <c r="S367" i="3"/>
  <c r="P367" i="3"/>
  <c r="M367" i="3"/>
  <c r="J367" i="3"/>
  <c r="G367" i="3"/>
  <c r="AN366" i="3"/>
  <c r="AK366" i="3"/>
  <c r="AH366" i="3"/>
  <c r="AE366" i="3"/>
  <c r="AB366" i="3"/>
  <c r="Y366" i="3"/>
  <c r="V366" i="3"/>
  <c r="S366" i="3"/>
  <c r="P366" i="3"/>
  <c r="M366" i="3"/>
  <c r="J366" i="3"/>
  <c r="G366" i="3"/>
  <c r="AN365" i="3"/>
  <c r="AK365" i="3"/>
  <c r="AH365" i="3"/>
  <c r="AE365" i="3"/>
  <c r="AB365" i="3"/>
  <c r="Y365" i="3"/>
  <c r="V365" i="3"/>
  <c r="S365" i="3"/>
  <c r="P365" i="3"/>
  <c r="M365" i="3"/>
  <c r="J365" i="3"/>
  <c r="G365" i="3"/>
  <c r="AN364" i="3"/>
  <c r="AK364" i="3"/>
  <c r="AH364" i="3"/>
  <c r="AE364" i="3"/>
  <c r="AB364" i="3"/>
  <c r="Y364" i="3"/>
  <c r="V364" i="3"/>
  <c r="S364" i="3"/>
  <c r="P364" i="3"/>
  <c r="M364" i="3"/>
  <c r="J364" i="3"/>
  <c r="G364" i="3"/>
  <c r="AN363" i="3"/>
  <c r="AK363" i="3"/>
  <c r="AH363" i="3"/>
  <c r="AE363" i="3"/>
  <c r="AB363" i="3"/>
  <c r="Y363" i="3"/>
  <c r="V363" i="3"/>
  <c r="S363" i="3"/>
  <c r="P363" i="3"/>
  <c r="M363" i="3"/>
  <c r="J363" i="3"/>
  <c r="G363" i="3"/>
  <c r="AN362" i="3"/>
  <c r="AK362" i="3"/>
  <c r="AH362" i="3"/>
  <c r="AE362" i="3"/>
  <c r="AB362" i="3"/>
  <c r="Y362" i="3"/>
  <c r="V362" i="3"/>
  <c r="S362" i="3"/>
  <c r="P362" i="3"/>
  <c r="M362" i="3"/>
  <c r="J362" i="3"/>
  <c r="G362" i="3"/>
  <c r="AN361" i="3"/>
  <c r="AK361" i="3"/>
  <c r="AH361" i="3"/>
  <c r="AE361" i="3"/>
  <c r="AB361" i="3"/>
  <c r="Y361" i="3"/>
  <c r="V361" i="3"/>
  <c r="S361" i="3"/>
  <c r="P361" i="3"/>
  <c r="M361" i="3"/>
  <c r="J361" i="3"/>
  <c r="G361" i="3"/>
  <c r="AN360" i="3"/>
  <c r="AK360" i="3"/>
  <c r="AH360" i="3"/>
  <c r="AE360" i="3"/>
  <c r="AB360" i="3"/>
  <c r="Y360" i="3"/>
  <c r="V360" i="3"/>
  <c r="S360" i="3"/>
  <c r="P360" i="3"/>
  <c r="M360" i="3"/>
  <c r="J360" i="3"/>
  <c r="G360" i="3"/>
  <c r="AN359" i="3"/>
  <c r="AK359" i="3"/>
  <c r="AH359" i="3"/>
  <c r="AE359" i="3"/>
  <c r="AB359" i="3"/>
  <c r="Y359" i="3"/>
  <c r="V359" i="3"/>
  <c r="S359" i="3"/>
  <c r="P359" i="3"/>
  <c r="M359" i="3"/>
  <c r="J359" i="3"/>
  <c r="G359" i="3"/>
  <c r="AN358" i="3"/>
  <c r="AK358" i="3"/>
  <c r="AH358" i="3"/>
  <c r="AE358" i="3"/>
  <c r="AB358" i="3"/>
  <c r="Y358" i="3"/>
  <c r="V358" i="3"/>
  <c r="S358" i="3"/>
  <c r="P358" i="3"/>
  <c r="M358" i="3"/>
  <c r="J358" i="3"/>
  <c r="G358" i="3"/>
  <c r="AN357" i="3"/>
  <c r="AK357" i="3"/>
  <c r="AH357" i="3"/>
  <c r="AE357" i="3"/>
  <c r="AB357" i="3"/>
  <c r="Y357" i="3"/>
  <c r="V357" i="3"/>
  <c r="S357" i="3"/>
  <c r="P357" i="3"/>
  <c r="M357" i="3"/>
  <c r="J357" i="3"/>
  <c r="G357" i="3"/>
  <c r="AN356" i="3"/>
  <c r="AK356" i="3"/>
  <c r="AH356" i="3"/>
  <c r="AE356" i="3"/>
  <c r="AB356" i="3"/>
  <c r="Y356" i="3"/>
  <c r="V356" i="3"/>
  <c r="S356" i="3"/>
  <c r="P356" i="3"/>
  <c r="M356" i="3"/>
  <c r="J356" i="3"/>
  <c r="G356" i="3"/>
  <c r="AN355" i="3"/>
  <c r="AK355" i="3"/>
  <c r="AH355" i="3"/>
  <c r="AE355" i="3"/>
  <c r="AB355" i="3"/>
  <c r="Y355" i="3"/>
  <c r="V355" i="3"/>
  <c r="S355" i="3"/>
  <c r="P355" i="3"/>
  <c r="M355" i="3"/>
  <c r="J355" i="3"/>
  <c r="G355" i="3"/>
  <c r="AN354" i="3"/>
  <c r="AK354" i="3"/>
  <c r="AH354" i="3"/>
  <c r="AE354" i="3"/>
  <c r="AB354" i="3"/>
  <c r="Y354" i="3"/>
  <c r="V354" i="3"/>
  <c r="S354" i="3"/>
  <c r="P354" i="3"/>
  <c r="M354" i="3"/>
  <c r="J354" i="3"/>
  <c r="G354" i="3"/>
  <c r="AN353" i="3"/>
  <c r="AK353" i="3"/>
  <c r="AH353" i="3"/>
  <c r="AE353" i="3"/>
  <c r="AB353" i="3"/>
  <c r="Y353" i="3"/>
  <c r="V353" i="3"/>
  <c r="S353" i="3"/>
  <c r="P353" i="3"/>
  <c r="M353" i="3"/>
  <c r="J353" i="3"/>
  <c r="G353" i="3"/>
  <c r="AN352" i="3"/>
  <c r="AK352" i="3"/>
  <c r="AH352" i="3"/>
  <c r="AE352" i="3"/>
  <c r="AB352" i="3"/>
  <c r="Y352" i="3"/>
  <c r="V352" i="3"/>
  <c r="S352" i="3"/>
  <c r="P352" i="3"/>
  <c r="M352" i="3"/>
  <c r="J352" i="3"/>
  <c r="G352" i="3"/>
  <c r="AN351" i="3"/>
  <c r="AK351" i="3"/>
  <c r="AH351" i="3"/>
  <c r="AE351" i="3"/>
  <c r="AB351" i="3"/>
  <c r="Y351" i="3"/>
  <c r="V351" i="3"/>
  <c r="S351" i="3"/>
  <c r="P351" i="3"/>
  <c r="M351" i="3"/>
  <c r="J351" i="3"/>
  <c r="G351" i="3"/>
  <c r="AN350" i="3"/>
  <c r="AK350" i="3"/>
  <c r="AH350" i="3"/>
  <c r="AE350" i="3"/>
  <c r="AB350" i="3"/>
  <c r="Y350" i="3"/>
  <c r="V350" i="3"/>
  <c r="S350" i="3"/>
  <c r="P350" i="3"/>
  <c r="M350" i="3"/>
  <c r="J350" i="3"/>
  <c r="G350" i="3"/>
  <c r="AN349" i="3"/>
  <c r="AK349" i="3"/>
  <c r="AH349" i="3"/>
  <c r="AE349" i="3"/>
  <c r="AB349" i="3"/>
  <c r="Y349" i="3"/>
  <c r="V349" i="3"/>
  <c r="S349" i="3"/>
  <c r="P349" i="3"/>
  <c r="M349" i="3"/>
  <c r="J349" i="3"/>
  <c r="G349" i="3"/>
  <c r="AN348" i="3"/>
  <c r="AK348" i="3"/>
  <c r="AH348" i="3"/>
  <c r="AE348" i="3"/>
  <c r="AB348" i="3"/>
  <c r="Y348" i="3"/>
  <c r="V348" i="3"/>
  <c r="S348" i="3"/>
  <c r="P348" i="3"/>
  <c r="M348" i="3"/>
  <c r="J348" i="3"/>
  <c r="G348" i="3"/>
  <c r="AN347" i="3"/>
  <c r="AK347" i="3"/>
  <c r="AH347" i="3"/>
  <c r="AE347" i="3"/>
  <c r="AB347" i="3"/>
  <c r="Y347" i="3"/>
  <c r="V347" i="3"/>
  <c r="S347" i="3"/>
  <c r="P347" i="3"/>
  <c r="M347" i="3"/>
  <c r="J347" i="3"/>
  <c r="G347" i="3"/>
  <c r="AN346" i="3"/>
  <c r="AK346" i="3"/>
  <c r="AH346" i="3"/>
  <c r="AE346" i="3"/>
  <c r="AB346" i="3"/>
  <c r="Y346" i="3"/>
  <c r="V346" i="3"/>
  <c r="S346" i="3"/>
  <c r="P346" i="3"/>
  <c r="M346" i="3"/>
  <c r="J346" i="3"/>
  <c r="G346" i="3"/>
  <c r="AN345" i="3"/>
  <c r="AK345" i="3"/>
  <c r="AH345" i="3"/>
  <c r="AE345" i="3"/>
  <c r="AB345" i="3"/>
  <c r="Y345" i="3"/>
  <c r="V345" i="3"/>
  <c r="S345" i="3"/>
  <c r="P345" i="3"/>
  <c r="M345" i="3"/>
  <c r="J345" i="3"/>
  <c r="G345" i="3"/>
  <c r="AN344" i="3"/>
  <c r="AK344" i="3"/>
  <c r="AH344" i="3"/>
  <c r="AE344" i="3"/>
  <c r="AB344" i="3"/>
  <c r="Y344" i="3"/>
  <c r="V344" i="3"/>
  <c r="S344" i="3"/>
  <c r="P344" i="3"/>
  <c r="M344" i="3"/>
  <c r="J344" i="3"/>
  <c r="G344" i="3"/>
  <c r="AN343" i="3"/>
  <c r="AK343" i="3"/>
  <c r="AH343" i="3"/>
  <c r="AE343" i="3"/>
  <c r="AB343" i="3"/>
  <c r="Y343" i="3"/>
  <c r="V343" i="3"/>
  <c r="S343" i="3"/>
  <c r="P343" i="3"/>
  <c r="M343" i="3"/>
  <c r="J343" i="3"/>
  <c r="G343" i="3"/>
  <c r="AN342" i="3"/>
  <c r="AK342" i="3"/>
  <c r="AH342" i="3"/>
  <c r="AE342" i="3"/>
  <c r="AB342" i="3"/>
  <c r="Y342" i="3"/>
  <c r="V342" i="3"/>
  <c r="S342" i="3"/>
  <c r="P342" i="3"/>
  <c r="M342" i="3"/>
  <c r="J342" i="3"/>
  <c r="G342" i="3"/>
  <c r="AN341" i="3"/>
  <c r="AK341" i="3"/>
  <c r="AH341" i="3"/>
  <c r="AE341" i="3"/>
  <c r="AB341" i="3"/>
  <c r="Y341" i="3"/>
  <c r="V341" i="3"/>
  <c r="S341" i="3"/>
  <c r="P341" i="3"/>
  <c r="M341" i="3"/>
  <c r="J341" i="3"/>
  <c r="G341" i="3"/>
  <c r="AN340" i="3"/>
  <c r="AK340" i="3"/>
  <c r="AH340" i="3"/>
  <c r="AE340" i="3"/>
  <c r="AB340" i="3"/>
  <c r="Y340" i="3"/>
  <c r="V340" i="3"/>
  <c r="S340" i="3"/>
  <c r="P340" i="3"/>
  <c r="M340" i="3"/>
  <c r="J340" i="3"/>
  <c r="G340" i="3"/>
  <c r="AN339" i="3"/>
  <c r="AK339" i="3"/>
  <c r="AH339" i="3"/>
  <c r="AE339" i="3"/>
  <c r="AB339" i="3"/>
  <c r="Y339" i="3"/>
  <c r="V339" i="3"/>
  <c r="S339" i="3"/>
  <c r="P339" i="3"/>
  <c r="M339" i="3"/>
  <c r="J339" i="3"/>
  <c r="G339" i="3"/>
  <c r="AN338" i="3"/>
  <c r="AK338" i="3"/>
  <c r="AH338" i="3"/>
  <c r="AE338" i="3"/>
  <c r="AB338" i="3"/>
  <c r="Y338" i="3"/>
  <c r="V338" i="3"/>
  <c r="S338" i="3"/>
  <c r="P338" i="3"/>
  <c r="M338" i="3"/>
  <c r="J338" i="3"/>
  <c r="G338" i="3"/>
  <c r="AN337" i="3"/>
  <c r="AK337" i="3"/>
  <c r="AH337" i="3"/>
  <c r="AE337" i="3"/>
  <c r="AB337" i="3"/>
  <c r="Y337" i="3"/>
  <c r="V337" i="3"/>
  <c r="S337" i="3"/>
  <c r="P337" i="3"/>
  <c r="M337" i="3"/>
  <c r="J337" i="3"/>
  <c r="G337" i="3"/>
  <c r="AN336" i="3"/>
  <c r="AK336" i="3"/>
  <c r="AH336" i="3"/>
  <c r="AE336" i="3"/>
  <c r="AB336" i="3"/>
  <c r="Y336" i="3"/>
  <c r="V336" i="3"/>
  <c r="S336" i="3"/>
  <c r="P336" i="3"/>
  <c r="M336" i="3"/>
  <c r="J336" i="3"/>
  <c r="G336" i="3"/>
  <c r="AN335" i="3"/>
  <c r="AK335" i="3"/>
  <c r="AH335" i="3"/>
  <c r="AE335" i="3"/>
  <c r="AB335" i="3"/>
  <c r="Y335" i="3"/>
  <c r="V335" i="3"/>
  <c r="S335" i="3"/>
  <c r="P335" i="3"/>
  <c r="M335" i="3"/>
  <c r="J335" i="3"/>
  <c r="G335" i="3"/>
  <c r="AN334" i="3"/>
  <c r="AK334" i="3"/>
  <c r="AH334" i="3"/>
  <c r="AE334" i="3"/>
  <c r="AB334" i="3"/>
  <c r="Y334" i="3"/>
  <c r="V334" i="3"/>
  <c r="S334" i="3"/>
  <c r="P334" i="3"/>
  <c r="M334" i="3"/>
  <c r="J334" i="3"/>
  <c r="G334" i="3"/>
  <c r="AN333" i="3"/>
  <c r="AK333" i="3"/>
  <c r="AH333" i="3"/>
  <c r="AE333" i="3"/>
  <c r="AB333" i="3"/>
  <c r="Y333" i="3"/>
  <c r="V333" i="3"/>
  <c r="S333" i="3"/>
  <c r="P333" i="3"/>
  <c r="M333" i="3"/>
  <c r="J333" i="3"/>
  <c r="G333" i="3"/>
  <c r="AN332" i="3"/>
  <c r="AK332" i="3"/>
  <c r="AH332" i="3"/>
  <c r="AE332" i="3"/>
  <c r="AB332" i="3"/>
  <c r="Y332" i="3"/>
  <c r="V332" i="3"/>
  <c r="S332" i="3"/>
  <c r="P332" i="3"/>
  <c r="M332" i="3"/>
  <c r="J332" i="3"/>
  <c r="G332" i="3"/>
  <c r="AN331" i="3"/>
  <c r="AK331" i="3"/>
  <c r="AH331" i="3"/>
  <c r="AE331" i="3"/>
  <c r="AB331" i="3"/>
  <c r="Y331" i="3"/>
  <c r="V331" i="3"/>
  <c r="S331" i="3"/>
  <c r="P331" i="3"/>
  <c r="M331" i="3"/>
  <c r="J331" i="3"/>
  <c r="G331" i="3"/>
  <c r="AN330" i="3"/>
  <c r="AK330" i="3"/>
  <c r="AH330" i="3"/>
  <c r="AE330" i="3"/>
  <c r="AB330" i="3"/>
  <c r="Y330" i="3"/>
  <c r="V330" i="3"/>
  <c r="S330" i="3"/>
  <c r="P330" i="3"/>
  <c r="M330" i="3"/>
  <c r="J330" i="3"/>
  <c r="G330" i="3"/>
  <c r="AN329" i="3"/>
  <c r="AK329" i="3"/>
  <c r="AH329" i="3"/>
  <c r="AE329" i="3"/>
  <c r="AB329" i="3"/>
  <c r="Y329" i="3"/>
  <c r="V329" i="3"/>
  <c r="S329" i="3"/>
  <c r="P329" i="3"/>
  <c r="M329" i="3"/>
  <c r="J329" i="3"/>
  <c r="G329" i="3"/>
  <c r="AN328" i="3"/>
  <c r="AK328" i="3"/>
  <c r="AH328" i="3"/>
  <c r="AE328" i="3"/>
  <c r="AB328" i="3"/>
  <c r="Y328" i="3"/>
  <c r="V328" i="3"/>
  <c r="S328" i="3"/>
  <c r="P328" i="3"/>
  <c r="M328" i="3"/>
  <c r="J328" i="3"/>
  <c r="G328" i="3"/>
  <c r="AN327" i="3"/>
  <c r="AK327" i="3"/>
  <c r="AH327" i="3"/>
  <c r="AE327" i="3"/>
  <c r="AB327" i="3"/>
  <c r="Y327" i="3"/>
  <c r="V327" i="3"/>
  <c r="S327" i="3"/>
  <c r="P327" i="3"/>
  <c r="M327" i="3"/>
  <c r="J327" i="3"/>
  <c r="G327" i="3"/>
  <c r="AN326" i="3"/>
  <c r="AK326" i="3"/>
  <c r="AH326" i="3"/>
  <c r="AE326" i="3"/>
  <c r="AB326" i="3"/>
  <c r="Y326" i="3"/>
  <c r="V326" i="3"/>
  <c r="S326" i="3"/>
  <c r="P326" i="3"/>
  <c r="M326" i="3"/>
  <c r="J326" i="3"/>
  <c r="G326" i="3"/>
  <c r="AD33" i="11"/>
  <c r="W33" i="11"/>
  <c r="AE33" i="11" s="1"/>
  <c r="AD32" i="11"/>
  <c r="Y32" i="11"/>
  <c r="AE32" i="11" s="1"/>
  <c r="G32" i="11"/>
  <c r="AD31" i="11"/>
  <c r="U31" i="11"/>
  <c r="AE31" i="11" s="1"/>
  <c r="M31" i="11"/>
  <c r="G31" i="11"/>
  <c r="AE30" i="11"/>
  <c r="AD30" i="11"/>
  <c r="AE29" i="11"/>
  <c r="AD29" i="11"/>
  <c r="AC29" i="11"/>
  <c r="U29" i="11"/>
  <c r="S29" i="11"/>
  <c r="M29" i="11"/>
  <c r="K29" i="11"/>
  <c r="AD28" i="11"/>
  <c r="I28" i="11"/>
  <c r="AE28" i="11" s="1"/>
  <c r="AE35" i="11" s="1"/>
  <c r="G28" i="11"/>
  <c r="AD71" i="9"/>
  <c r="AC71" i="9"/>
  <c r="AD70" i="9"/>
  <c r="AC70" i="9"/>
  <c r="AD69" i="9"/>
  <c r="AC69" i="9"/>
  <c r="AD68" i="9"/>
  <c r="AC68" i="9"/>
  <c r="AD67" i="9"/>
  <c r="AC67" i="9"/>
  <c r="AD66" i="9"/>
  <c r="AC66" i="9"/>
  <c r="AD65" i="9"/>
  <c r="AC65" i="9"/>
  <c r="EU91" i="6"/>
  <c r="EV91" i="6" s="1"/>
  <c r="ET91" i="6"/>
  <c r="EU90" i="6"/>
  <c r="EV90" i="6" s="1"/>
  <c r="ET90" i="6"/>
  <c r="EU89" i="6"/>
  <c r="EV89" i="6" s="1"/>
  <c r="ET89" i="6"/>
  <c r="EU88" i="6"/>
  <c r="EV88" i="6" s="1"/>
  <c r="ET88" i="6"/>
  <c r="EU87" i="6"/>
  <c r="EV87" i="6" s="1"/>
  <c r="ET87" i="6"/>
  <c r="EQ87" i="6"/>
  <c r="EU86" i="6"/>
  <c r="EV86" i="6" s="1"/>
  <c r="ET86" i="6"/>
  <c r="EU85" i="6"/>
  <c r="EV85" i="6" s="1"/>
  <c r="ET85" i="6"/>
  <c r="EU84" i="6"/>
  <c r="EV84" i="6" s="1"/>
  <c r="ET84" i="6"/>
  <c r="EU83" i="6"/>
  <c r="EV83" i="6" s="1"/>
  <c r="ET83" i="6"/>
  <c r="EU82" i="6"/>
  <c r="EV82" i="6" s="1"/>
  <c r="ET82" i="6"/>
  <c r="EU81" i="6"/>
  <c r="EV81" i="6" s="1"/>
  <c r="ET81" i="6"/>
  <c r="L64" i="5"/>
  <c r="K64" i="5"/>
  <c r="L63" i="5"/>
  <c r="K63" i="5"/>
  <c r="L62" i="5"/>
  <c r="K62" i="5"/>
  <c r="AD94" i="15"/>
  <c r="AC94" i="15"/>
  <c r="AD93" i="15"/>
  <c r="AC93" i="15"/>
  <c r="AD92" i="15"/>
  <c r="AC92" i="15"/>
  <c r="AD91" i="15"/>
  <c r="AC91" i="15"/>
  <c r="AD90" i="15"/>
  <c r="AC90" i="15"/>
  <c r="AD89" i="15"/>
  <c r="AC89" i="15"/>
  <c r="AD88" i="15"/>
  <c r="AC88" i="15"/>
  <c r="AD87" i="15"/>
  <c r="AD96" i="15" s="1"/>
  <c r="AD98" i="15" s="1"/>
  <c r="AC87" i="15"/>
  <c r="AD86" i="15"/>
  <c r="AC86" i="15"/>
  <c r="AC96" i="15" s="1"/>
  <c r="AC98" i="15" s="1"/>
  <c r="BB86" i="14"/>
  <c r="AW86" i="14"/>
  <c r="AS86" i="14"/>
  <c r="BA86" i="14" s="1"/>
  <c r="AO86" i="14"/>
  <c r="AK86" i="14"/>
  <c r="AG86" i="14"/>
  <c r="AC86" i="14"/>
  <c r="Y86" i="14"/>
  <c r="U86" i="14"/>
  <c r="Q86" i="14"/>
  <c r="M86" i="14"/>
  <c r="I86" i="14"/>
  <c r="E86" i="14"/>
  <c r="BB85" i="14"/>
  <c r="AW85" i="14"/>
  <c r="BA85" i="14" s="1"/>
  <c r="AS85" i="14"/>
  <c r="AO85" i="14"/>
  <c r="AK85" i="14"/>
  <c r="AG85" i="14"/>
  <c r="AC85" i="14"/>
  <c r="Y85" i="14"/>
  <c r="U85" i="14"/>
  <c r="Q85" i="14"/>
  <c r="M85" i="14"/>
  <c r="I85" i="14"/>
  <c r="E85" i="14"/>
  <c r="BB84" i="14"/>
  <c r="BA84" i="14"/>
  <c r="AW84" i="14"/>
  <c r="AS84" i="14"/>
  <c r="AO84" i="14"/>
  <c r="AK84" i="14"/>
  <c r="AG84" i="14"/>
  <c r="AC84" i="14"/>
  <c r="Y84" i="14"/>
  <c r="U84" i="14"/>
  <c r="Q84" i="14"/>
  <c r="M84" i="14"/>
  <c r="I84" i="14"/>
  <c r="E84" i="14"/>
  <c r="BB83" i="14"/>
  <c r="AW83" i="14"/>
  <c r="BA83" i="14" s="1"/>
  <c r="AS83" i="14"/>
  <c r="AO83" i="14"/>
  <c r="AK83" i="14"/>
  <c r="AG83" i="14"/>
  <c r="AC83" i="14"/>
  <c r="Y83" i="14"/>
  <c r="U83" i="14"/>
  <c r="Q83" i="14"/>
  <c r="M83" i="14"/>
  <c r="I83" i="14"/>
  <c r="E83" i="14"/>
  <c r="BB82" i="14"/>
  <c r="AW82" i="14"/>
  <c r="BA82" i="14" s="1"/>
  <c r="AS82" i="14"/>
  <c r="AO82" i="14"/>
  <c r="AK82" i="14"/>
  <c r="AG82" i="14"/>
  <c r="AC82" i="14"/>
  <c r="Y82" i="14"/>
  <c r="U82" i="14"/>
  <c r="Q82" i="14"/>
  <c r="M82" i="14"/>
  <c r="I82" i="14"/>
  <c r="E82" i="14"/>
  <c r="BB81" i="14"/>
  <c r="AW81" i="14"/>
  <c r="BA81" i="14" s="1"/>
  <c r="AS81" i="14"/>
  <c r="AO81" i="14"/>
  <c r="AK81" i="14"/>
  <c r="AG81" i="14"/>
  <c r="AC81" i="14"/>
  <c r="Y81" i="14"/>
  <c r="U81" i="14"/>
  <c r="Q81" i="14"/>
  <c r="M81" i="14"/>
  <c r="I81" i="14"/>
  <c r="E81" i="14"/>
  <c r="BB80" i="14"/>
  <c r="AW80" i="14"/>
  <c r="BA80" i="14" s="1"/>
  <c r="AS80" i="14"/>
  <c r="AO80" i="14"/>
  <c r="AK80" i="14"/>
  <c r="AG80" i="14"/>
  <c r="AC80" i="14"/>
  <c r="Y80" i="14"/>
  <c r="U80" i="14"/>
  <c r="Q80" i="14"/>
  <c r="M80" i="14"/>
  <c r="I80" i="14"/>
  <c r="E80" i="14"/>
  <c r="BB79" i="14"/>
  <c r="AW79" i="14"/>
  <c r="BA79" i="14" s="1"/>
  <c r="AS79" i="14"/>
  <c r="AO79" i="14"/>
  <c r="AK79" i="14"/>
  <c r="AG79" i="14"/>
  <c r="AC79" i="14"/>
  <c r="Y79" i="14"/>
  <c r="U79" i="14"/>
  <c r="Q79" i="14"/>
  <c r="M79" i="14"/>
  <c r="I79" i="14"/>
  <c r="E79" i="14"/>
  <c r="BB78" i="14"/>
  <c r="BB88" i="14" s="1"/>
  <c r="AW78" i="14"/>
  <c r="AS78" i="14"/>
  <c r="BA78" i="14" s="1"/>
  <c r="AO78" i="14"/>
  <c r="AK78" i="14"/>
  <c r="AG78" i="14"/>
  <c r="AC78" i="14"/>
  <c r="Y78" i="14"/>
  <c r="U78" i="14"/>
  <c r="Q78" i="14"/>
  <c r="M78" i="14"/>
  <c r="I78" i="14"/>
  <c r="E78" i="14"/>
  <c r="BB75" i="14"/>
  <c r="BA75" i="14"/>
  <c r="AC50" i="10"/>
  <c r="AB50" i="10"/>
  <c r="AC49" i="10"/>
  <c r="AB49" i="10"/>
  <c r="AC48" i="10"/>
  <c r="AB48" i="10"/>
  <c r="AC47" i="10"/>
  <c r="AC46" i="10"/>
  <c r="AB46" i="10"/>
  <c r="AC45" i="10"/>
  <c r="AB45" i="10"/>
  <c r="AC44" i="10"/>
  <c r="AC52" i="10" s="1"/>
  <c r="AB44" i="10"/>
  <c r="AB52" i="10" s="1"/>
  <c r="AD50" i="9"/>
  <c r="AC50" i="9"/>
  <c r="AD49" i="9"/>
  <c r="AC49" i="9"/>
  <c r="AD48" i="9"/>
  <c r="AC48" i="9"/>
  <c r="AD47" i="9"/>
  <c r="AC47" i="9"/>
  <c r="AD46" i="9"/>
  <c r="AC46" i="9"/>
  <c r="AD45" i="9"/>
  <c r="AC45" i="9"/>
  <c r="AD44" i="9"/>
  <c r="AC44" i="9"/>
  <c r="AD43" i="9"/>
  <c r="AD52" i="9" s="1"/>
  <c r="AC43" i="9"/>
  <c r="AC52" i="9" s="1"/>
  <c r="Q56" i="8"/>
  <c r="N56" i="8"/>
  <c r="K56" i="8"/>
  <c r="H56" i="8"/>
  <c r="G56" i="8" s="1"/>
  <c r="Q54" i="8"/>
  <c r="N54" i="8"/>
  <c r="K54" i="8"/>
  <c r="H54" i="8"/>
  <c r="G54" i="8"/>
  <c r="Q53" i="8"/>
  <c r="N53" i="8"/>
  <c r="K53" i="8"/>
  <c r="H53" i="8"/>
  <c r="G53" i="8"/>
  <c r="Q52" i="8"/>
  <c r="G52" i="8" s="1"/>
  <c r="N52" i="8"/>
  <c r="K52" i="8"/>
  <c r="H52" i="8"/>
  <c r="Q51" i="8"/>
  <c r="N51" i="8"/>
  <c r="K51" i="8"/>
  <c r="H51" i="8"/>
  <c r="G51" i="8" s="1"/>
  <c r="Q49" i="8"/>
  <c r="N49" i="8"/>
  <c r="K49" i="8"/>
  <c r="H49" i="8"/>
  <c r="G49" i="8"/>
  <c r="Q48" i="8"/>
  <c r="N48" i="8"/>
  <c r="G48" i="8" s="1"/>
  <c r="K48" i="8"/>
  <c r="H48" i="8"/>
  <c r="G43" i="8"/>
  <c r="BJ95" i="7"/>
  <c r="BE95" i="7"/>
  <c r="AZ95" i="7"/>
  <c r="AU95" i="7"/>
  <c r="AP95" i="7"/>
  <c r="AK95" i="7"/>
  <c r="AF95" i="7"/>
  <c r="AA95" i="7"/>
  <c r="V95" i="7"/>
  <c r="Q95" i="7"/>
  <c r="L95" i="7"/>
  <c r="G95" i="7"/>
  <c r="BJ93" i="7"/>
  <c r="BE93" i="7"/>
  <c r="AZ93" i="7"/>
  <c r="AU93" i="7"/>
  <c r="AP93" i="7"/>
  <c r="AK93" i="7"/>
  <c r="AF93" i="7"/>
  <c r="AA93" i="7"/>
  <c r="V93" i="7"/>
  <c r="Q93" i="7"/>
  <c r="L93" i="7"/>
  <c r="G93" i="7"/>
  <c r="BJ92" i="7"/>
  <c r="BE92" i="7"/>
  <c r="AZ92" i="7"/>
  <c r="AU92" i="7"/>
  <c r="AP92" i="7"/>
  <c r="AK92" i="7"/>
  <c r="AF92" i="7"/>
  <c r="AA92" i="7"/>
  <c r="V92" i="7"/>
  <c r="Q92" i="7"/>
  <c r="L92" i="7"/>
  <c r="G92" i="7"/>
  <c r="BJ91" i="7"/>
  <c r="BE91" i="7"/>
  <c r="AZ91" i="7"/>
  <c r="AU91" i="7"/>
  <c r="AP91" i="7"/>
  <c r="AK91" i="7"/>
  <c r="AF91" i="7"/>
  <c r="AA91" i="7"/>
  <c r="V91" i="7"/>
  <c r="Q91" i="7"/>
  <c r="L91" i="7"/>
  <c r="G91" i="7"/>
  <c r="BJ90" i="7"/>
  <c r="BE90" i="7"/>
  <c r="AZ90" i="7"/>
  <c r="AU90" i="7"/>
  <c r="AP90" i="7"/>
  <c r="AK90" i="7"/>
  <c r="AF90" i="7"/>
  <c r="AA90" i="7"/>
  <c r="V90" i="7"/>
  <c r="Q90" i="7"/>
  <c r="L90" i="7"/>
  <c r="G90" i="7"/>
  <c r="BJ89" i="7"/>
  <c r="BE89" i="7"/>
  <c r="AZ89" i="7"/>
  <c r="AU89" i="7"/>
  <c r="AP89" i="7"/>
  <c r="AK89" i="7"/>
  <c r="AF89" i="7"/>
  <c r="AA89" i="7"/>
  <c r="V89" i="7"/>
  <c r="Q89" i="7"/>
  <c r="L89" i="7"/>
  <c r="G89" i="7"/>
  <c r="BJ88" i="7"/>
  <c r="BE88" i="7"/>
  <c r="AZ88" i="7"/>
  <c r="AU88" i="7"/>
  <c r="AP88" i="7"/>
  <c r="AK88" i="7"/>
  <c r="AF88" i="7"/>
  <c r="AA88" i="7"/>
  <c r="V88" i="7"/>
  <c r="Q88" i="7"/>
  <c r="L88" i="7"/>
  <c r="G88" i="7"/>
  <c r="BJ87" i="7"/>
  <c r="BE87" i="7"/>
  <c r="AZ87" i="7"/>
  <c r="AU87" i="7"/>
  <c r="AP87" i="7"/>
  <c r="AK87" i="7"/>
  <c r="AF87" i="7"/>
  <c r="AA87" i="7"/>
  <c r="V87" i="7"/>
  <c r="Q87" i="7"/>
  <c r="L87" i="7"/>
  <c r="G87" i="7"/>
  <c r="BJ85" i="7"/>
  <c r="BE85" i="7"/>
  <c r="AZ85" i="7"/>
  <c r="AU85" i="7"/>
  <c r="AP85" i="7"/>
  <c r="AK85" i="7"/>
  <c r="AF85" i="7"/>
  <c r="AA85" i="7"/>
  <c r="V85" i="7"/>
  <c r="Q85" i="7"/>
  <c r="L85" i="7"/>
  <c r="G85" i="7"/>
  <c r="BJ81" i="7"/>
  <c r="BE81" i="7"/>
  <c r="AZ81" i="7"/>
  <c r="AU81" i="7"/>
  <c r="AP81" i="7"/>
  <c r="AK81" i="7"/>
  <c r="AF81" i="7"/>
  <c r="AA81" i="7"/>
  <c r="V81" i="7"/>
  <c r="Q81" i="7"/>
  <c r="L81" i="7"/>
  <c r="G81" i="7"/>
  <c r="BJ78" i="7"/>
  <c r="BE78" i="7"/>
  <c r="AZ78" i="7"/>
  <c r="AU78" i="7"/>
  <c r="AP78" i="7"/>
  <c r="AK78" i="7"/>
  <c r="AF78" i="7"/>
  <c r="AA78" i="7"/>
  <c r="V78" i="7"/>
  <c r="Q78" i="7"/>
  <c r="L78" i="7"/>
  <c r="G78" i="7"/>
  <c r="BJ77" i="7"/>
  <c r="BE77" i="7"/>
  <c r="AZ77" i="7"/>
  <c r="AU77" i="7"/>
  <c r="AP77" i="7"/>
  <c r="AK77" i="7"/>
  <c r="AF77" i="7"/>
  <c r="AA77" i="7"/>
  <c r="V77" i="7"/>
  <c r="Q77" i="7"/>
  <c r="L77" i="7"/>
  <c r="G77" i="7"/>
  <c r="BJ76" i="7"/>
  <c r="BE76" i="7"/>
  <c r="AZ76" i="7"/>
  <c r="AU76" i="7"/>
  <c r="AP76" i="7"/>
  <c r="AK76" i="7"/>
  <c r="AF76" i="7"/>
  <c r="AA76" i="7"/>
  <c r="V76" i="7"/>
  <c r="Q76" i="7"/>
  <c r="L76" i="7"/>
  <c r="G76" i="7"/>
  <c r="BJ74" i="7"/>
  <c r="BE74" i="7"/>
  <c r="AZ74" i="7"/>
  <c r="AU74" i="7"/>
  <c r="AP74" i="7"/>
  <c r="AK74" i="7"/>
  <c r="AF74" i="7"/>
  <c r="AA74" i="7"/>
  <c r="V74" i="7"/>
  <c r="Q74" i="7"/>
  <c r="L74" i="7"/>
  <c r="G74" i="7"/>
  <c r="AP71" i="7"/>
  <c r="EU70" i="6"/>
  <c r="ET70" i="6"/>
  <c r="EU69" i="6"/>
  <c r="ET69" i="6"/>
  <c r="EU68" i="6"/>
  <c r="ET68" i="6"/>
  <c r="EU67" i="6"/>
  <c r="ET67" i="6"/>
  <c r="EU66" i="6"/>
  <c r="ET66" i="6"/>
  <c r="EU65" i="6"/>
  <c r="EU72" i="6" s="1"/>
  <c r="ET65" i="6"/>
  <c r="ET72" i="6" s="1"/>
  <c r="EV72" i="6" s="1"/>
  <c r="EW72" i="6" s="1"/>
  <c r="L53" i="5"/>
  <c r="K53" i="5"/>
  <c r="L52" i="5"/>
  <c r="K52" i="5"/>
  <c r="L51" i="5"/>
  <c r="K51" i="5"/>
  <c r="L50" i="5"/>
  <c r="L48" i="5"/>
  <c r="K48" i="5"/>
  <c r="L47" i="5"/>
  <c r="K47" i="5"/>
  <c r="L46" i="5"/>
  <c r="K46" i="5"/>
  <c r="L45" i="5"/>
  <c r="AD71" i="15"/>
  <c r="AC71" i="15"/>
  <c r="AD68" i="15"/>
  <c r="AC68" i="15"/>
  <c r="AD67" i="15"/>
  <c r="AC67" i="15"/>
  <c r="AD66" i="15"/>
  <c r="AC66" i="15"/>
  <c r="AD65" i="15"/>
  <c r="AC65" i="15"/>
  <c r="AD64" i="15"/>
  <c r="AD70" i="15" s="1"/>
  <c r="AD73" i="15" s="1"/>
  <c r="AC64" i="15"/>
  <c r="AC70" i="15" s="1"/>
  <c r="AC73" i="15" s="1"/>
  <c r="BB63" i="14"/>
  <c r="BA63" i="14"/>
  <c r="BB62" i="14"/>
  <c r="BA62" i="14"/>
  <c r="BB61" i="14"/>
  <c r="BA61" i="14"/>
  <c r="BB60" i="14"/>
  <c r="BA60" i="14"/>
  <c r="BB59" i="14"/>
  <c r="BB64" i="14" s="1"/>
  <c r="BA59" i="14"/>
  <c r="BA64" i="14" s="1"/>
  <c r="BB61" i="2"/>
  <c r="BA61" i="2"/>
  <c r="BB60" i="2"/>
  <c r="BA60" i="2"/>
  <c r="BB59" i="2"/>
  <c r="BA59" i="2"/>
  <c r="BB58" i="2"/>
  <c r="BA58" i="2"/>
  <c r="BB57" i="2"/>
  <c r="BB62" i="2" s="1"/>
  <c r="BA57" i="2"/>
  <c r="AC39" i="10"/>
  <c r="AB39" i="10"/>
  <c r="AC38" i="10"/>
  <c r="AB38" i="10"/>
  <c r="AC37" i="10"/>
  <c r="AB37" i="10"/>
  <c r="AC36" i="10"/>
  <c r="AB36" i="10"/>
  <c r="AC35" i="10"/>
  <c r="AB35" i="10"/>
  <c r="AC34" i="10"/>
  <c r="AB34" i="10"/>
  <c r="AC32" i="10"/>
  <c r="AC43" i="10" s="1"/>
  <c r="AB32" i="10"/>
  <c r="AB43" i="10" s="1"/>
  <c r="AD42" i="9"/>
  <c r="AC42" i="9"/>
  <c r="AD41" i="9"/>
  <c r="AC41" i="9"/>
  <c r="AD40" i="9"/>
  <c r="AC40" i="9"/>
  <c r="AD39" i="9"/>
  <c r="AC39" i="9"/>
  <c r="AD38" i="9"/>
  <c r="AC38" i="9"/>
  <c r="Q39" i="8"/>
  <c r="N39" i="8"/>
  <c r="K39" i="8"/>
  <c r="H39" i="8"/>
  <c r="G39" i="8" s="1"/>
  <c r="Q38" i="8"/>
  <c r="N38" i="8"/>
  <c r="K38" i="8"/>
  <c r="H38" i="8"/>
  <c r="G38" i="8" s="1"/>
  <c r="Q37" i="8"/>
  <c r="N37" i="8"/>
  <c r="K37" i="8"/>
  <c r="G37" i="8" s="1"/>
  <c r="K36" i="8"/>
  <c r="H36" i="8"/>
  <c r="G36" i="8" s="1"/>
  <c r="Q35" i="8"/>
  <c r="N35" i="8"/>
  <c r="K35" i="8"/>
  <c r="H35" i="8"/>
  <c r="G35" i="8" s="1"/>
  <c r="Q34" i="8"/>
  <c r="N34" i="8"/>
  <c r="K34" i="8"/>
  <c r="H34" i="8"/>
  <c r="G34" i="8"/>
  <c r="Q33" i="8"/>
  <c r="N33" i="8"/>
  <c r="K33" i="8"/>
  <c r="H33" i="8"/>
  <c r="G33" i="8" s="1"/>
  <c r="BJ65" i="7"/>
  <c r="BE65" i="7"/>
  <c r="AZ65" i="7"/>
  <c r="AU65" i="7"/>
  <c r="AP65" i="7"/>
  <c r="AK65" i="7"/>
  <c r="AF65" i="7"/>
  <c r="AA65" i="7"/>
  <c r="V65" i="7"/>
  <c r="Q65" i="7"/>
  <c r="L65" i="7"/>
  <c r="G65" i="7"/>
  <c r="BJ64" i="7"/>
  <c r="BE64" i="7"/>
  <c r="AZ64" i="7"/>
  <c r="AU64" i="7"/>
  <c r="AP64" i="7"/>
  <c r="AK64" i="7"/>
  <c r="AF64" i="7"/>
  <c r="AA64" i="7"/>
  <c r="V64" i="7"/>
  <c r="Q64" i="7"/>
  <c r="L64" i="7"/>
  <c r="G64" i="7"/>
  <c r="BJ63" i="7"/>
  <c r="BE63" i="7"/>
  <c r="AZ63" i="7"/>
  <c r="AU63" i="7"/>
  <c r="AP63" i="7"/>
  <c r="AK63" i="7"/>
  <c r="AF63" i="7"/>
  <c r="AA63" i="7"/>
  <c r="V63" i="7"/>
  <c r="Q63" i="7"/>
  <c r="L63" i="7"/>
  <c r="G63" i="7"/>
  <c r="BJ62" i="7"/>
  <c r="BE62" i="7"/>
  <c r="AZ62" i="7"/>
  <c r="AU62" i="7"/>
  <c r="AP62" i="7"/>
  <c r="AK62" i="7"/>
  <c r="AF62" i="7"/>
  <c r="AA62" i="7"/>
  <c r="V62" i="7"/>
  <c r="Q62" i="7"/>
  <c r="L62" i="7"/>
  <c r="G62" i="7"/>
  <c r="BJ61" i="7"/>
  <c r="BE61" i="7"/>
  <c r="AZ61" i="7"/>
  <c r="AU61" i="7"/>
  <c r="AP61" i="7"/>
  <c r="AK61" i="7"/>
  <c r="AF61" i="7"/>
  <c r="AA61" i="7"/>
  <c r="V61" i="7"/>
  <c r="Q61" i="7"/>
  <c r="L61" i="7"/>
  <c r="G61" i="7"/>
  <c r="BJ60" i="7"/>
  <c r="BE60" i="7"/>
  <c r="AZ60" i="7"/>
  <c r="AU60" i="7"/>
  <c r="AP60" i="7"/>
  <c r="AK60" i="7"/>
  <c r="AF60" i="7"/>
  <c r="AA60" i="7"/>
  <c r="V60" i="7"/>
  <c r="Q60" i="7"/>
  <c r="L60" i="7"/>
  <c r="G60" i="7"/>
  <c r="BJ59" i="7"/>
  <c r="BE59" i="7"/>
  <c r="AZ59" i="7"/>
  <c r="AU59" i="7"/>
  <c r="AP59" i="7"/>
  <c r="AK59" i="7"/>
  <c r="AF59" i="7"/>
  <c r="AA59" i="7"/>
  <c r="V59" i="7"/>
  <c r="Q59" i="7"/>
  <c r="L59" i="7"/>
  <c r="G59" i="7"/>
  <c r="BJ58" i="7"/>
  <c r="BE58" i="7"/>
  <c r="AZ58" i="7"/>
  <c r="AU58" i="7"/>
  <c r="AP58" i="7"/>
  <c r="AK58" i="7"/>
  <c r="AF58" i="7"/>
  <c r="AA58" i="7"/>
  <c r="V58" i="7"/>
  <c r="Q58" i="7"/>
  <c r="L58" i="7"/>
  <c r="G58" i="7"/>
  <c r="BJ57" i="7"/>
  <c r="BE57" i="7"/>
  <c r="AZ57" i="7"/>
  <c r="AU57" i="7"/>
  <c r="AP57" i="7"/>
  <c r="AK57" i="7"/>
  <c r="AF57" i="7"/>
  <c r="AA57" i="7"/>
  <c r="V57" i="7"/>
  <c r="Q57" i="7"/>
  <c r="L57" i="7"/>
  <c r="G57" i="7"/>
  <c r="BJ56" i="7"/>
  <c r="BE56" i="7"/>
  <c r="AZ56" i="7"/>
  <c r="AU56" i="7"/>
  <c r="AP56" i="7"/>
  <c r="AK56" i="7"/>
  <c r="AF56" i="7"/>
  <c r="AA56" i="7"/>
  <c r="V56" i="7"/>
  <c r="Q56" i="7"/>
  <c r="L56" i="7"/>
  <c r="G56" i="7"/>
  <c r="BJ55" i="7"/>
  <c r="BE55" i="7"/>
  <c r="AZ55" i="7"/>
  <c r="AU55" i="7"/>
  <c r="AP55" i="7"/>
  <c r="AK55" i="7"/>
  <c r="AF55" i="7"/>
  <c r="AA55" i="7"/>
  <c r="V55" i="7"/>
  <c r="Q55" i="7"/>
  <c r="L55" i="7"/>
  <c r="G55" i="7"/>
  <c r="BJ54" i="7"/>
  <c r="BE54" i="7"/>
  <c r="AZ54" i="7"/>
  <c r="AU54" i="7"/>
  <c r="AP54" i="7"/>
  <c r="AK54" i="7"/>
  <c r="AF54" i="7"/>
  <c r="AA54" i="7"/>
  <c r="V54" i="7"/>
  <c r="Q54" i="7"/>
  <c r="L54" i="7"/>
  <c r="G54" i="7"/>
  <c r="BJ53" i="7"/>
  <c r="BE53" i="7"/>
  <c r="AZ53" i="7"/>
  <c r="AU53" i="7"/>
  <c r="AP53" i="7"/>
  <c r="AK53" i="7"/>
  <c r="AF53" i="7"/>
  <c r="AA53" i="7"/>
  <c r="V53" i="7"/>
  <c r="Q53" i="7"/>
  <c r="L53" i="7"/>
  <c r="G53" i="7"/>
  <c r="EU60" i="6"/>
  <c r="ET60" i="6"/>
  <c r="EU59" i="6"/>
  <c r="ET59" i="6"/>
  <c r="EU58" i="6"/>
  <c r="ET58" i="6"/>
  <c r="EU57" i="6"/>
  <c r="ET57" i="6"/>
  <c r="EU56" i="6"/>
  <c r="ET56" i="6"/>
  <c r="EU55" i="6"/>
  <c r="ET55" i="6"/>
  <c r="EU54" i="6"/>
  <c r="ET54" i="6"/>
  <c r="EU53" i="6"/>
  <c r="ET53" i="6"/>
  <c r="EU52" i="6"/>
  <c r="ET52" i="6"/>
  <c r="EU51" i="6"/>
  <c r="ET51" i="6"/>
  <c r="EU50" i="6"/>
  <c r="ET50" i="6"/>
  <c r="EU49" i="6"/>
  <c r="ET49" i="6"/>
  <c r="EU48" i="6"/>
  <c r="ET48" i="6"/>
  <c r="EU47" i="6"/>
  <c r="ET47" i="6"/>
  <c r="EU46" i="6"/>
  <c r="ET46" i="6"/>
  <c r="AF57" i="15"/>
  <c r="AE57" i="15"/>
  <c r="AF56" i="15"/>
  <c r="AE56" i="15"/>
  <c r="AF55" i="15"/>
  <c r="AE55" i="15"/>
  <c r="AF54" i="15"/>
  <c r="AE54" i="15"/>
  <c r="AF53" i="15"/>
  <c r="AE53" i="15"/>
  <c r="AF52" i="15"/>
  <c r="AE52" i="15"/>
  <c r="AF51" i="15"/>
  <c r="AE51" i="15"/>
  <c r="AF50" i="15"/>
  <c r="AE50" i="15"/>
  <c r="AF49" i="15"/>
  <c r="AE49" i="15"/>
  <c r="AF48" i="15"/>
  <c r="AE48" i="15"/>
  <c r="AF47" i="15"/>
  <c r="AE47" i="15"/>
  <c r="AF46" i="15"/>
  <c r="AE46" i="15"/>
  <c r="AF45" i="15"/>
  <c r="AF60" i="15" s="1"/>
  <c r="AF63" i="15" s="1"/>
  <c r="AE45" i="15"/>
  <c r="AE60" i="15" s="1"/>
  <c r="AE63" i="15" s="1"/>
  <c r="BD55" i="14"/>
  <c r="AY55" i="14"/>
  <c r="BC55" i="14" s="1"/>
  <c r="AU55" i="14"/>
  <c r="AQ55" i="14"/>
  <c r="AM55" i="14"/>
  <c r="AI55" i="14"/>
  <c r="AE55" i="14"/>
  <c r="AA55" i="14"/>
  <c r="W55" i="14"/>
  <c r="S55" i="14"/>
  <c r="O55" i="14"/>
  <c r="K55" i="14"/>
  <c r="E55" i="14"/>
  <c r="BD54" i="14"/>
  <c r="AY54" i="14"/>
  <c r="BC54" i="14" s="1"/>
  <c r="AU54" i="14"/>
  <c r="AQ54" i="14"/>
  <c r="AM54" i="14"/>
  <c r="AI54" i="14"/>
  <c r="AE54" i="14"/>
  <c r="AA54" i="14"/>
  <c r="W54" i="14"/>
  <c r="S54" i="14"/>
  <c r="O54" i="14"/>
  <c r="K54" i="14"/>
  <c r="E54" i="14"/>
  <c r="BD53" i="14"/>
  <c r="BC53" i="14"/>
  <c r="AY53" i="14"/>
  <c r="AU53" i="14"/>
  <c r="AQ53" i="14"/>
  <c r="AM53" i="14"/>
  <c r="AI53" i="14"/>
  <c r="AE53" i="14"/>
  <c r="AA53" i="14"/>
  <c r="W53" i="14"/>
  <c r="S53" i="14"/>
  <c r="O53" i="14"/>
  <c r="K53" i="14"/>
  <c r="E53" i="14"/>
  <c r="BD52" i="14"/>
  <c r="AU52" i="14"/>
  <c r="BC52" i="14" s="1"/>
  <c r="AQ52" i="14"/>
  <c r="AM52" i="14"/>
  <c r="AI52" i="14"/>
  <c r="AE52" i="14"/>
  <c r="AA52" i="14"/>
  <c r="W52" i="14"/>
  <c r="S52" i="14"/>
  <c r="O52" i="14"/>
  <c r="K52" i="14"/>
  <c r="E52" i="14"/>
  <c r="BD51" i="14"/>
  <c r="AY51" i="14"/>
  <c r="AU51" i="14"/>
  <c r="BC51" i="14" s="1"/>
  <c r="AQ51" i="14"/>
  <c r="AM51" i="14"/>
  <c r="AI51" i="14"/>
  <c r="AE51" i="14"/>
  <c r="AA51" i="14"/>
  <c r="W51" i="14"/>
  <c r="S51" i="14"/>
  <c r="O51" i="14"/>
  <c r="K51" i="14"/>
  <c r="E51" i="14"/>
  <c r="BD50" i="14"/>
  <c r="AY50" i="14"/>
  <c r="BC50" i="14" s="1"/>
  <c r="AU50" i="14"/>
  <c r="AQ50" i="14"/>
  <c r="AM50" i="14"/>
  <c r="AI50" i="14"/>
  <c r="AA50" i="14"/>
  <c r="W50" i="14"/>
  <c r="S50" i="14"/>
  <c r="O50" i="14"/>
  <c r="K50" i="14"/>
  <c r="E50" i="14"/>
  <c r="BD49" i="14"/>
  <c r="AY49" i="14"/>
  <c r="BC49" i="14" s="1"/>
  <c r="AU49" i="14"/>
  <c r="AQ49" i="14"/>
  <c r="AM49" i="14"/>
  <c r="AI49" i="14"/>
  <c r="AE49" i="14"/>
  <c r="AA49" i="14"/>
  <c r="W49" i="14"/>
  <c r="S49" i="14"/>
  <c r="O49" i="14"/>
  <c r="K49" i="14"/>
  <c r="E49" i="14"/>
  <c r="BD48" i="14"/>
  <c r="AY48" i="14"/>
  <c r="BC48" i="14" s="1"/>
  <c r="AU48" i="14"/>
  <c r="AQ48" i="14"/>
  <c r="AM48" i="14"/>
  <c r="AI48" i="14"/>
  <c r="AE48" i="14"/>
  <c r="AA48" i="14"/>
  <c r="W48" i="14"/>
  <c r="S48" i="14"/>
  <c r="O48" i="14"/>
  <c r="K48" i="14"/>
  <c r="E48" i="14"/>
  <c r="BD47" i="14"/>
  <c r="AY47" i="14"/>
  <c r="BC47" i="14" s="1"/>
  <c r="AU47" i="14"/>
  <c r="AQ47" i="14"/>
  <c r="AM47" i="14"/>
  <c r="AI47" i="14"/>
  <c r="AE47" i="14"/>
  <c r="AA47" i="14"/>
  <c r="W47" i="14"/>
  <c r="S47" i="14"/>
  <c r="O47" i="14"/>
  <c r="K47" i="14"/>
  <c r="E47" i="14"/>
  <c r="BD46" i="14"/>
  <c r="BC46" i="14"/>
  <c r="AY46" i="14"/>
  <c r="AU46" i="14"/>
  <c r="AQ46" i="14"/>
  <c r="AM46" i="14"/>
  <c r="AI46" i="14"/>
  <c r="AE46" i="14"/>
  <c r="AA46" i="14"/>
  <c r="W46" i="14"/>
  <c r="S46" i="14"/>
  <c r="O46" i="14"/>
  <c r="K46" i="14"/>
  <c r="E46" i="14"/>
  <c r="BD45" i="14"/>
  <c r="AY45" i="14"/>
  <c r="BC45" i="14" s="1"/>
  <c r="AU45" i="14"/>
  <c r="AQ45" i="14"/>
  <c r="AM45" i="14"/>
  <c r="AI45" i="14"/>
  <c r="AE45" i="14"/>
  <c r="AA45" i="14"/>
  <c r="W45" i="14"/>
  <c r="S45" i="14"/>
  <c r="O45" i="14"/>
  <c r="K45" i="14"/>
  <c r="E45" i="14"/>
  <c r="BD44" i="14"/>
  <c r="AY44" i="14"/>
  <c r="BC44" i="14" s="1"/>
  <c r="AU44" i="14"/>
  <c r="AQ44" i="14"/>
  <c r="AM44" i="14"/>
  <c r="AI44" i="14"/>
  <c r="AE44" i="14"/>
  <c r="AA44" i="14"/>
  <c r="W44" i="14"/>
  <c r="S44" i="14"/>
  <c r="O44" i="14"/>
  <c r="K44" i="14"/>
  <c r="E44" i="14"/>
  <c r="BD43" i="14"/>
  <c r="BD58" i="14" s="1"/>
  <c r="AY43" i="14"/>
  <c r="BC43" i="14" s="1"/>
  <c r="AU43" i="14"/>
  <c r="AQ43" i="14"/>
  <c r="AM43" i="14"/>
  <c r="AI43" i="14"/>
  <c r="AE43" i="14"/>
  <c r="AA43" i="14"/>
  <c r="W43" i="14"/>
  <c r="S43" i="14"/>
  <c r="O43" i="14"/>
  <c r="K43" i="14"/>
  <c r="E43" i="14"/>
  <c r="AC29" i="10"/>
  <c r="AB29" i="10"/>
  <c r="AC28" i="10"/>
  <c r="AB28" i="10"/>
  <c r="AC27" i="10"/>
  <c r="AB27" i="10"/>
  <c r="AC26" i="10"/>
  <c r="AB26" i="10"/>
  <c r="AC25" i="10"/>
  <c r="AB25" i="10"/>
  <c r="AC24" i="10"/>
  <c r="AB24" i="10"/>
  <c r="AC23" i="10"/>
  <c r="AB23" i="10"/>
  <c r="AC22" i="10"/>
  <c r="AC31" i="10" s="1"/>
  <c r="AB22" i="10"/>
  <c r="AB31" i="10" s="1"/>
  <c r="AD35" i="9"/>
  <c r="AC35" i="9"/>
  <c r="AD34" i="9"/>
  <c r="AC34" i="9"/>
  <c r="AD33" i="9"/>
  <c r="AC33" i="9"/>
  <c r="AD32" i="9"/>
  <c r="AC32" i="9"/>
  <c r="AD31" i="9"/>
  <c r="AC31" i="9"/>
  <c r="AD30" i="9"/>
  <c r="AC30" i="9"/>
  <c r="AD29" i="9"/>
  <c r="AD37" i="9" s="1"/>
  <c r="AC29" i="9"/>
  <c r="AC37" i="9" s="1"/>
  <c r="Q32" i="8"/>
  <c r="N32" i="8"/>
  <c r="K32" i="8"/>
  <c r="H32" i="8"/>
  <c r="Q31" i="8"/>
  <c r="N31" i="8"/>
  <c r="K31" i="8"/>
  <c r="H31" i="8"/>
  <c r="G31" i="8" s="1"/>
  <c r="Q30" i="8"/>
  <c r="N30" i="8"/>
  <c r="K30" i="8"/>
  <c r="H30" i="8"/>
  <c r="G30" i="8"/>
  <c r="Q29" i="8"/>
  <c r="N29" i="8"/>
  <c r="K29" i="8"/>
  <c r="H29" i="8"/>
  <c r="G29" i="8" s="1"/>
  <c r="Q28" i="8"/>
  <c r="N28" i="8"/>
  <c r="K28" i="8"/>
  <c r="H28" i="8"/>
  <c r="G28" i="8"/>
  <c r="Q27" i="8"/>
  <c r="N27" i="8"/>
  <c r="K27" i="8"/>
  <c r="H27" i="8"/>
  <c r="G27" i="8"/>
  <c r="Q26" i="8"/>
  <c r="N26" i="8"/>
  <c r="K26" i="8"/>
  <c r="H26" i="8"/>
  <c r="G26" i="8" s="1"/>
  <c r="BJ52" i="7"/>
  <c r="BE52" i="7"/>
  <c r="AZ52" i="7"/>
  <c r="AU52" i="7"/>
  <c r="AP52" i="7"/>
  <c r="AK52" i="7"/>
  <c r="AF52" i="7"/>
  <c r="AA52" i="7"/>
  <c r="V52" i="7"/>
  <c r="Q52" i="7"/>
  <c r="L52" i="7"/>
  <c r="G52" i="7"/>
  <c r="BJ51" i="7"/>
  <c r="BE51" i="7"/>
  <c r="AZ51" i="7"/>
  <c r="AU51" i="7"/>
  <c r="AP51" i="7"/>
  <c r="AK51" i="7"/>
  <c r="AF51" i="7"/>
  <c r="AA51" i="7"/>
  <c r="V51" i="7"/>
  <c r="Q51" i="7"/>
  <c r="L51" i="7"/>
  <c r="G51" i="7"/>
  <c r="BJ50" i="7"/>
  <c r="BE50" i="7"/>
  <c r="AZ50" i="7"/>
  <c r="AU50" i="7"/>
  <c r="AP50" i="7"/>
  <c r="AK50" i="7"/>
  <c r="AF50" i="7"/>
  <c r="AA50" i="7"/>
  <c r="V50" i="7"/>
  <c r="Q50" i="7"/>
  <c r="L50" i="7"/>
  <c r="G50" i="7"/>
  <c r="BJ49" i="7"/>
  <c r="BE49" i="7"/>
  <c r="AZ49" i="7"/>
  <c r="AU49" i="7"/>
  <c r="AP49" i="7"/>
  <c r="AK49" i="7"/>
  <c r="AF49" i="7"/>
  <c r="AA49" i="7"/>
  <c r="V49" i="7"/>
  <c r="Q49" i="7"/>
  <c r="L49" i="7"/>
  <c r="G49" i="7"/>
  <c r="BJ48" i="7"/>
  <c r="BE48" i="7"/>
  <c r="AZ48" i="7"/>
  <c r="AU48" i="7"/>
  <c r="AP48" i="7"/>
  <c r="AK48" i="7"/>
  <c r="AF48" i="7"/>
  <c r="AA48" i="7"/>
  <c r="V48" i="7"/>
  <c r="Q48" i="7"/>
  <c r="L48" i="7"/>
  <c r="G48" i="7"/>
  <c r="BJ47" i="7"/>
  <c r="BE47" i="7"/>
  <c r="AZ47" i="7"/>
  <c r="AU47" i="7"/>
  <c r="AP47" i="7"/>
  <c r="AK47" i="7"/>
  <c r="AF47" i="7"/>
  <c r="AA47" i="7"/>
  <c r="V47" i="7"/>
  <c r="Q47" i="7"/>
  <c r="L47" i="7"/>
  <c r="G47" i="7"/>
  <c r="BJ46" i="7"/>
  <c r="BE46" i="7"/>
  <c r="AZ46" i="7"/>
  <c r="AU46" i="7"/>
  <c r="AP46" i="7"/>
  <c r="AK46" i="7"/>
  <c r="AF46" i="7"/>
  <c r="AA46" i="7"/>
  <c r="V46" i="7"/>
  <c r="Q46" i="7"/>
  <c r="L46" i="7"/>
  <c r="G46" i="7"/>
  <c r="BJ45" i="7"/>
  <c r="BE45" i="7"/>
  <c r="AZ45" i="7"/>
  <c r="AU45" i="7"/>
  <c r="AP45" i="7"/>
  <c r="AK45" i="7"/>
  <c r="AF45" i="7"/>
  <c r="AA45" i="7"/>
  <c r="V45" i="7"/>
  <c r="Q45" i="7"/>
  <c r="L45" i="7"/>
  <c r="G45" i="7"/>
  <c r="BJ44" i="7"/>
  <c r="BE44" i="7"/>
  <c r="AZ44" i="7"/>
  <c r="AU44" i="7"/>
  <c r="AP44" i="7"/>
  <c r="AK44" i="7"/>
  <c r="AF44" i="7"/>
  <c r="AA44" i="7"/>
  <c r="V44" i="7"/>
  <c r="Q44" i="7"/>
  <c r="L44" i="7"/>
  <c r="G44" i="7"/>
  <c r="BJ43" i="7"/>
  <c r="BE43" i="7"/>
  <c r="AZ43" i="7"/>
  <c r="AU43" i="7"/>
  <c r="AP43" i="7"/>
  <c r="AK43" i="7"/>
  <c r="AF43" i="7"/>
  <c r="AA43" i="7"/>
  <c r="V43" i="7"/>
  <c r="Q43" i="7"/>
  <c r="L43" i="7"/>
  <c r="G43" i="7"/>
  <c r="EU43" i="6"/>
  <c r="ET43" i="6"/>
  <c r="EU42" i="6"/>
  <c r="ET42" i="6"/>
  <c r="EU41" i="6"/>
  <c r="ET41" i="6"/>
  <c r="EU40" i="6"/>
  <c r="ET40" i="6"/>
  <c r="EU39" i="6"/>
  <c r="ET39" i="6"/>
  <c r="EU38" i="6"/>
  <c r="ET38" i="6"/>
  <c r="EU37" i="6"/>
  <c r="ET37" i="6"/>
  <c r="EU36" i="6"/>
  <c r="ET36" i="6"/>
  <c r="EU35" i="6"/>
  <c r="ET35" i="6"/>
  <c r="EU34" i="6"/>
  <c r="EU45" i="6" s="1"/>
  <c r="ET34" i="6"/>
  <c r="ET45" i="6" s="1"/>
  <c r="L32" i="5"/>
  <c r="K32" i="5"/>
  <c r="L31" i="5"/>
  <c r="K31" i="5"/>
  <c r="L30" i="5"/>
  <c r="K30" i="5"/>
  <c r="L29" i="5"/>
  <c r="K29" i="5"/>
  <c r="L28" i="5"/>
  <c r="K28" i="5"/>
  <c r="L27" i="5"/>
  <c r="K27" i="5"/>
  <c r="AN323" i="3"/>
  <c r="AK323" i="3"/>
  <c r="AH323" i="3"/>
  <c r="AE323" i="3"/>
  <c r="AB323" i="3"/>
  <c r="Y323" i="3"/>
  <c r="V323" i="3"/>
  <c r="S323" i="3"/>
  <c r="P323" i="3"/>
  <c r="M323" i="3"/>
  <c r="J323" i="3"/>
  <c r="G323" i="3"/>
  <c r="AN322" i="3"/>
  <c r="AK322" i="3"/>
  <c r="AH322" i="3"/>
  <c r="AE322" i="3"/>
  <c r="AB322" i="3"/>
  <c r="Y322" i="3"/>
  <c r="V322" i="3"/>
  <c r="S322" i="3"/>
  <c r="P322" i="3"/>
  <c r="M322" i="3"/>
  <c r="J322" i="3"/>
  <c r="G322" i="3"/>
  <c r="AN321" i="3"/>
  <c r="AK321" i="3"/>
  <c r="AH321" i="3"/>
  <c r="AE321" i="3"/>
  <c r="AB321" i="3"/>
  <c r="Y321" i="3"/>
  <c r="V321" i="3"/>
  <c r="S321" i="3"/>
  <c r="P321" i="3"/>
  <c r="M321" i="3"/>
  <c r="J321" i="3"/>
  <c r="G321" i="3"/>
  <c r="AN320" i="3"/>
  <c r="AK320" i="3"/>
  <c r="AH320" i="3"/>
  <c r="AE320" i="3"/>
  <c r="AB320" i="3"/>
  <c r="Y320" i="3"/>
  <c r="V320" i="3"/>
  <c r="S320" i="3"/>
  <c r="P320" i="3"/>
  <c r="M320" i="3"/>
  <c r="J320" i="3"/>
  <c r="G320" i="3"/>
  <c r="AN319" i="3"/>
  <c r="AK319" i="3"/>
  <c r="AH319" i="3"/>
  <c r="AE319" i="3"/>
  <c r="AB319" i="3"/>
  <c r="Y319" i="3"/>
  <c r="V319" i="3"/>
  <c r="S319" i="3"/>
  <c r="P319" i="3"/>
  <c r="M319" i="3"/>
  <c r="J319" i="3"/>
  <c r="G319" i="3"/>
  <c r="AN318" i="3"/>
  <c r="AK318" i="3"/>
  <c r="AH318" i="3"/>
  <c r="AE318" i="3"/>
  <c r="AB318" i="3"/>
  <c r="Y318" i="3"/>
  <c r="V318" i="3"/>
  <c r="S318" i="3"/>
  <c r="P318" i="3"/>
  <c r="M318" i="3"/>
  <c r="J318" i="3"/>
  <c r="G318" i="3"/>
  <c r="AN317" i="3"/>
  <c r="AK317" i="3"/>
  <c r="AH317" i="3"/>
  <c r="AE317" i="3"/>
  <c r="AB317" i="3"/>
  <c r="Y317" i="3"/>
  <c r="V317" i="3"/>
  <c r="S317" i="3"/>
  <c r="P317" i="3"/>
  <c r="M317" i="3"/>
  <c r="J317" i="3"/>
  <c r="G317" i="3"/>
  <c r="AN316" i="3"/>
  <c r="AK316" i="3"/>
  <c r="AH316" i="3"/>
  <c r="AE316" i="3"/>
  <c r="AB316" i="3"/>
  <c r="Y316" i="3"/>
  <c r="V316" i="3"/>
  <c r="S316" i="3"/>
  <c r="P316" i="3"/>
  <c r="M316" i="3"/>
  <c r="J316" i="3"/>
  <c r="G316" i="3"/>
  <c r="AN315" i="3"/>
  <c r="AK315" i="3"/>
  <c r="AH315" i="3"/>
  <c r="AE315" i="3"/>
  <c r="AB315" i="3"/>
  <c r="Y315" i="3"/>
  <c r="V315" i="3"/>
  <c r="S315" i="3"/>
  <c r="P315" i="3"/>
  <c r="M315" i="3"/>
  <c r="J315" i="3"/>
  <c r="G315" i="3"/>
  <c r="AN314" i="3"/>
  <c r="AK314" i="3"/>
  <c r="AH314" i="3"/>
  <c r="AE314" i="3"/>
  <c r="AB314" i="3"/>
  <c r="Y314" i="3"/>
  <c r="V314" i="3"/>
  <c r="S314" i="3"/>
  <c r="P314" i="3"/>
  <c r="M314" i="3"/>
  <c r="J314" i="3"/>
  <c r="G314" i="3"/>
  <c r="AN313" i="3"/>
  <c r="AK313" i="3"/>
  <c r="AH313" i="3"/>
  <c r="AE313" i="3"/>
  <c r="AB313" i="3"/>
  <c r="Y313" i="3"/>
  <c r="V313" i="3"/>
  <c r="S313" i="3"/>
  <c r="P313" i="3"/>
  <c r="M313" i="3"/>
  <c r="J313" i="3"/>
  <c r="G313" i="3"/>
  <c r="AN312" i="3"/>
  <c r="AK312" i="3"/>
  <c r="AH312" i="3"/>
  <c r="AE312" i="3"/>
  <c r="AB312" i="3"/>
  <c r="Y312" i="3"/>
  <c r="V312" i="3"/>
  <c r="S312" i="3"/>
  <c r="P312" i="3"/>
  <c r="M312" i="3"/>
  <c r="J312" i="3"/>
  <c r="G312" i="3"/>
  <c r="AN311" i="3"/>
  <c r="AK311" i="3"/>
  <c r="AH311" i="3"/>
  <c r="AE311" i="3"/>
  <c r="AB311" i="3"/>
  <c r="Y311" i="3"/>
  <c r="V311" i="3"/>
  <c r="S311" i="3"/>
  <c r="P311" i="3"/>
  <c r="M311" i="3"/>
  <c r="J311" i="3"/>
  <c r="G311" i="3"/>
  <c r="AN310" i="3"/>
  <c r="AK310" i="3"/>
  <c r="AH310" i="3"/>
  <c r="AE310" i="3"/>
  <c r="AB310" i="3"/>
  <c r="Y310" i="3"/>
  <c r="V310" i="3"/>
  <c r="S310" i="3"/>
  <c r="P310" i="3"/>
  <c r="M310" i="3"/>
  <c r="J310" i="3"/>
  <c r="G310" i="3"/>
  <c r="AN309" i="3"/>
  <c r="AK309" i="3"/>
  <c r="AH309" i="3"/>
  <c r="AE309" i="3"/>
  <c r="AB309" i="3"/>
  <c r="Y309" i="3"/>
  <c r="V309" i="3"/>
  <c r="S309" i="3"/>
  <c r="P309" i="3"/>
  <c r="M309" i="3"/>
  <c r="J309" i="3"/>
  <c r="G309" i="3"/>
  <c r="AN308" i="3"/>
  <c r="AK308" i="3"/>
  <c r="AH308" i="3"/>
  <c r="AE308" i="3"/>
  <c r="AB308" i="3"/>
  <c r="Y308" i="3"/>
  <c r="V308" i="3"/>
  <c r="S308" i="3"/>
  <c r="P308" i="3"/>
  <c r="M308" i="3"/>
  <c r="J308" i="3"/>
  <c r="G308" i="3"/>
  <c r="AN307" i="3"/>
  <c r="AK307" i="3"/>
  <c r="AH307" i="3"/>
  <c r="AE307" i="3"/>
  <c r="AB307" i="3"/>
  <c r="Y307" i="3"/>
  <c r="V307" i="3"/>
  <c r="S307" i="3"/>
  <c r="P307" i="3"/>
  <c r="M307" i="3"/>
  <c r="J307" i="3"/>
  <c r="G307" i="3"/>
  <c r="AN306" i="3"/>
  <c r="AK306" i="3"/>
  <c r="AH306" i="3"/>
  <c r="AE306" i="3"/>
  <c r="AB306" i="3"/>
  <c r="Y306" i="3"/>
  <c r="V306" i="3"/>
  <c r="S306" i="3"/>
  <c r="P306" i="3"/>
  <c r="M306" i="3"/>
  <c r="J306" i="3"/>
  <c r="G306" i="3"/>
  <c r="AN305" i="3"/>
  <c r="AK305" i="3"/>
  <c r="AH305" i="3"/>
  <c r="AE305" i="3"/>
  <c r="AB305" i="3"/>
  <c r="Y305" i="3"/>
  <c r="V305" i="3"/>
  <c r="S305" i="3"/>
  <c r="P305" i="3"/>
  <c r="M305" i="3"/>
  <c r="J305" i="3"/>
  <c r="G305" i="3"/>
  <c r="AN304" i="3"/>
  <c r="AK304" i="3"/>
  <c r="AH304" i="3"/>
  <c r="AE304" i="3"/>
  <c r="AB304" i="3"/>
  <c r="Y304" i="3"/>
  <c r="V304" i="3"/>
  <c r="S304" i="3"/>
  <c r="P304" i="3"/>
  <c r="M304" i="3"/>
  <c r="J304" i="3"/>
  <c r="G304" i="3"/>
  <c r="AN303" i="3"/>
  <c r="AK303" i="3"/>
  <c r="AH303" i="3"/>
  <c r="AE303" i="3"/>
  <c r="AB303" i="3"/>
  <c r="Y303" i="3"/>
  <c r="V303" i="3"/>
  <c r="S303" i="3"/>
  <c r="P303" i="3"/>
  <c r="M303" i="3"/>
  <c r="J303" i="3"/>
  <c r="G303" i="3"/>
  <c r="AN302" i="3"/>
  <c r="AK302" i="3"/>
  <c r="AH302" i="3"/>
  <c r="AE302" i="3"/>
  <c r="AB302" i="3"/>
  <c r="Y302" i="3"/>
  <c r="V302" i="3"/>
  <c r="S302" i="3"/>
  <c r="P302" i="3"/>
  <c r="M302" i="3"/>
  <c r="J302" i="3"/>
  <c r="G302" i="3"/>
  <c r="AN301" i="3"/>
  <c r="AK301" i="3"/>
  <c r="AH301" i="3"/>
  <c r="AE301" i="3"/>
  <c r="AB301" i="3"/>
  <c r="Y301" i="3"/>
  <c r="V301" i="3"/>
  <c r="S301" i="3"/>
  <c r="P301" i="3"/>
  <c r="M301" i="3"/>
  <c r="J301" i="3"/>
  <c r="G301" i="3"/>
  <c r="AN300" i="3"/>
  <c r="AK300" i="3"/>
  <c r="AH300" i="3"/>
  <c r="AE300" i="3"/>
  <c r="AB300" i="3"/>
  <c r="Y300" i="3"/>
  <c r="V300" i="3"/>
  <c r="S300" i="3"/>
  <c r="P300" i="3"/>
  <c r="M300" i="3"/>
  <c r="J300" i="3"/>
  <c r="G300" i="3"/>
  <c r="AN299" i="3"/>
  <c r="AK299" i="3"/>
  <c r="AH299" i="3"/>
  <c r="AE299" i="3"/>
  <c r="AB299" i="3"/>
  <c r="Y299" i="3"/>
  <c r="V299" i="3"/>
  <c r="S299" i="3"/>
  <c r="P299" i="3"/>
  <c r="M299" i="3"/>
  <c r="J299" i="3"/>
  <c r="G299" i="3"/>
  <c r="AN298" i="3"/>
  <c r="AK298" i="3"/>
  <c r="AH298" i="3"/>
  <c r="AE298" i="3"/>
  <c r="AB298" i="3"/>
  <c r="Y298" i="3"/>
  <c r="V298" i="3"/>
  <c r="S298" i="3"/>
  <c r="P298" i="3"/>
  <c r="M298" i="3"/>
  <c r="J298" i="3"/>
  <c r="G298" i="3"/>
  <c r="AN297" i="3"/>
  <c r="AK297" i="3"/>
  <c r="AH297" i="3"/>
  <c r="AE297" i="3"/>
  <c r="AB297" i="3"/>
  <c r="Y297" i="3"/>
  <c r="V297" i="3"/>
  <c r="S297" i="3"/>
  <c r="P297" i="3"/>
  <c r="M297" i="3"/>
  <c r="J297" i="3"/>
  <c r="G297" i="3"/>
  <c r="AN296" i="3"/>
  <c r="AK296" i="3"/>
  <c r="AH296" i="3"/>
  <c r="AE296" i="3"/>
  <c r="AB296" i="3"/>
  <c r="Y296" i="3"/>
  <c r="V296" i="3"/>
  <c r="S296" i="3"/>
  <c r="P296" i="3"/>
  <c r="M296" i="3"/>
  <c r="J296" i="3"/>
  <c r="G296" i="3"/>
  <c r="AN295" i="3"/>
  <c r="AK295" i="3"/>
  <c r="AH295" i="3"/>
  <c r="AE295" i="3"/>
  <c r="AB295" i="3"/>
  <c r="Y295" i="3"/>
  <c r="V295" i="3"/>
  <c r="S295" i="3"/>
  <c r="P295" i="3"/>
  <c r="M295" i="3"/>
  <c r="J295" i="3"/>
  <c r="G295" i="3"/>
  <c r="AN294" i="3"/>
  <c r="AK294" i="3"/>
  <c r="AH294" i="3"/>
  <c r="AE294" i="3"/>
  <c r="AB294" i="3"/>
  <c r="Y294" i="3"/>
  <c r="V294" i="3"/>
  <c r="S294" i="3"/>
  <c r="P294" i="3"/>
  <c r="M294" i="3"/>
  <c r="J294" i="3"/>
  <c r="G294" i="3"/>
  <c r="AN293" i="3"/>
  <c r="AK293" i="3"/>
  <c r="AH293" i="3"/>
  <c r="AE293" i="3"/>
  <c r="AB293" i="3"/>
  <c r="Y293" i="3"/>
  <c r="V293" i="3"/>
  <c r="S293" i="3"/>
  <c r="P293" i="3"/>
  <c r="M293" i="3"/>
  <c r="J293" i="3"/>
  <c r="G293" i="3"/>
  <c r="AN292" i="3"/>
  <c r="AK292" i="3"/>
  <c r="AH292" i="3"/>
  <c r="AE292" i="3"/>
  <c r="AB292" i="3"/>
  <c r="Y292" i="3"/>
  <c r="V292" i="3"/>
  <c r="S292" i="3"/>
  <c r="P292" i="3"/>
  <c r="M292" i="3"/>
  <c r="J292" i="3"/>
  <c r="G292" i="3"/>
  <c r="AN291" i="3"/>
  <c r="AK291" i="3"/>
  <c r="AH291" i="3"/>
  <c r="AE291" i="3"/>
  <c r="AB291" i="3"/>
  <c r="Y291" i="3"/>
  <c r="V291" i="3"/>
  <c r="S291" i="3"/>
  <c r="P291" i="3"/>
  <c r="M291" i="3"/>
  <c r="J291" i="3"/>
  <c r="G291" i="3"/>
  <c r="AN290" i="3"/>
  <c r="AK290" i="3"/>
  <c r="AH290" i="3"/>
  <c r="AE290" i="3"/>
  <c r="AB290" i="3"/>
  <c r="Y290" i="3"/>
  <c r="V290" i="3"/>
  <c r="S290" i="3"/>
  <c r="P290" i="3"/>
  <c r="M290" i="3"/>
  <c r="J290" i="3"/>
  <c r="G290" i="3"/>
  <c r="AN289" i="3"/>
  <c r="AK289" i="3"/>
  <c r="AH289" i="3"/>
  <c r="AE289" i="3"/>
  <c r="AB289" i="3"/>
  <c r="Y289" i="3"/>
  <c r="V289" i="3"/>
  <c r="S289" i="3"/>
  <c r="P289" i="3"/>
  <c r="M289" i="3"/>
  <c r="J289" i="3"/>
  <c r="G289" i="3"/>
  <c r="AN288" i="3"/>
  <c r="AK288" i="3"/>
  <c r="AH288" i="3"/>
  <c r="AE288" i="3"/>
  <c r="AB288" i="3"/>
  <c r="Y288" i="3"/>
  <c r="V288" i="3"/>
  <c r="S288" i="3"/>
  <c r="P288" i="3"/>
  <c r="M288" i="3"/>
  <c r="J288" i="3"/>
  <c r="G288" i="3"/>
  <c r="AN287" i="3"/>
  <c r="AK287" i="3"/>
  <c r="AH287" i="3"/>
  <c r="AE287" i="3"/>
  <c r="AB287" i="3"/>
  <c r="Y287" i="3"/>
  <c r="V287" i="3"/>
  <c r="S287" i="3"/>
  <c r="P287" i="3"/>
  <c r="M287" i="3"/>
  <c r="J287" i="3"/>
  <c r="G287" i="3"/>
  <c r="AN286" i="3"/>
  <c r="AK286" i="3"/>
  <c r="AH286" i="3"/>
  <c r="AE286" i="3"/>
  <c r="AB286" i="3"/>
  <c r="Y286" i="3"/>
  <c r="V286" i="3"/>
  <c r="S286" i="3"/>
  <c r="P286" i="3"/>
  <c r="M286" i="3"/>
  <c r="J286" i="3"/>
  <c r="G286" i="3"/>
  <c r="AN285" i="3"/>
  <c r="AK285" i="3"/>
  <c r="AH285" i="3"/>
  <c r="AE285" i="3"/>
  <c r="AB285" i="3"/>
  <c r="Y285" i="3"/>
  <c r="V285" i="3"/>
  <c r="S285" i="3"/>
  <c r="P285" i="3"/>
  <c r="M285" i="3"/>
  <c r="J285" i="3"/>
  <c r="G285" i="3"/>
  <c r="AN284" i="3"/>
  <c r="AK284" i="3"/>
  <c r="AH284" i="3"/>
  <c r="AE284" i="3"/>
  <c r="AB284" i="3"/>
  <c r="Y284" i="3"/>
  <c r="V284" i="3"/>
  <c r="S284" i="3"/>
  <c r="P284" i="3"/>
  <c r="M284" i="3"/>
  <c r="J284" i="3"/>
  <c r="G284" i="3"/>
  <c r="AN283" i="3"/>
  <c r="AK283" i="3"/>
  <c r="AH283" i="3"/>
  <c r="AE283" i="3"/>
  <c r="AB283" i="3"/>
  <c r="Y283" i="3"/>
  <c r="V283" i="3"/>
  <c r="S283" i="3"/>
  <c r="P283" i="3"/>
  <c r="M283" i="3"/>
  <c r="J283" i="3"/>
  <c r="G283" i="3"/>
  <c r="AN282" i="3"/>
  <c r="AK282" i="3"/>
  <c r="AH282" i="3"/>
  <c r="AE282" i="3"/>
  <c r="AB282" i="3"/>
  <c r="Y282" i="3"/>
  <c r="V282" i="3"/>
  <c r="S282" i="3"/>
  <c r="P282" i="3"/>
  <c r="M282" i="3"/>
  <c r="J282" i="3"/>
  <c r="G282" i="3"/>
  <c r="AN281" i="3"/>
  <c r="AK281" i="3"/>
  <c r="AH281" i="3"/>
  <c r="AE281" i="3"/>
  <c r="AB281" i="3"/>
  <c r="Y281" i="3"/>
  <c r="V281" i="3"/>
  <c r="S281" i="3"/>
  <c r="P281" i="3"/>
  <c r="M281" i="3"/>
  <c r="J281" i="3"/>
  <c r="G281" i="3"/>
  <c r="AN280" i="3"/>
  <c r="AK280" i="3"/>
  <c r="AH280" i="3"/>
  <c r="AE280" i="3"/>
  <c r="AB280" i="3"/>
  <c r="Y280" i="3"/>
  <c r="V280" i="3"/>
  <c r="S280" i="3"/>
  <c r="P280" i="3"/>
  <c r="M280" i="3"/>
  <c r="J280" i="3"/>
  <c r="G280" i="3"/>
  <c r="AN279" i="3"/>
  <c r="AK279" i="3"/>
  <c r="AH279" i="3"/>
  <c r="AE279" i="3"/>
  <c r="AB279" i="3"/>
  <c r="Y279" i="3"/>
  <c r="V279" i="3"/>
  <c r="S279" i="3"/>
  <c r="P279" i="3"/>
  <c r="M279" i="3"/>
  <c r="J279" i="3"/>
  <c r="G279" i="3"/>
  <c r="AN278" i="3"/>
  <c r="AK278" i="3"/>
  <c r="AH278" i="3"/>
  <c r="AE278" i="3"/>
  <c r="AB278" i="3"/>
  <c r="Y278" i="3"/>
  <c r="V278" i="3"/>
  <c r="S278" i="3"/>
  <c r="P278" i="3"/>
  <c r="M278" i="3"/>
  <c r="J278" i="3"/>
  <c r="G278" i="3"/>
  <c r="AN277" i="3"/>
  <c r="AK277" i="3"/>
  <c r="AH277" i="3"/>
  <c r="AE277" i="3"/>
  <c r="AB277" i="3"/>
  <c r="Y277" i="3"/>
  <c r="V277" i="3"/>
  <c r="S277" i="3"/>
  <c r="P277" i="3"/>
  <c r="M277" i="3"/>
  <c r="J277" i="3"/>
  <c r="G277" i="3"/>
  <c r="AN276" i="3"/>
  <c r="AN324" i="3" s="1"/>
  <c r="AK276" i="3"/>
  <c r="AK324" i="3" s="1"/>
  <c r="AH276" i="3"/>
  <c r="AH324" i="3" s="1"/>
  <c r="AE276" i="3"/>
  <c r="AE324" i="3" s="1"/>
  <c r="AB276" i="3"/>
  <c r="AB324" i="3" s="1"/>
  <c r="Y276" i="3"/>
  <c r="Y324" i="3" s="1"/>
  <c r="V276" i="3"/>
  <c r="V324" i="3" s="1"/>
  <c r="S276" i="3"/>
  <c r="S324" i="3" s="1"/>
  <c r="P276" i="3"/>
  <c r="P324" i="3" s="1"/>
  <c r="M276" i="3"/>
  <c r="M324" i="3" s="1"/>
  <c r="J276" i="3"/>
  <c r="J324" i="3" s="1"/>
  <c r="G276" i="3"/>
  <c r="G324" i="3" s="1"/>
  <c r="AN270" i="3"/>
  <c r="AK270" i="3"/>
  <c r="AH270" i="3"/>
  <c r="AE270" i="3"/>
  <c r="AB270" i="3"/>
  <c r="Y270" i="3"/>
  <c r="V270" i="3"/>
  <c r="S270" i="3"/>
  <c r="P270" i="3"/>
  <c r="M270" i="3"/>
  <c r="J270" i="3"/>
  <c r="G270" i="3"/>
  <c r="AN269" i="3"/>
  <c r="AK269" i="3"/>
  <c r="AH269" i="3"/>
  <c r="AE269" i="3"/>
  <c r="AB269" i="3"/>
  <c r="Y269" i="3"/>
  <c r="V269" i="3"/>
  <c r="S269" i="3"/>
  <c r="P269" i="3"/>
  <c r="M269" i="3"/>
  <c r="J269" i="3"/>
  <c r="G269" i="3"/>
  <c r="AN268" i="3"/>
  <c r="AK268" i="3"/>
  <c r="AH268" i="3"/>
  <c r="AE268" i="3"/>
  <c r="AB268" i="3"/>
  <c r="Y268" i="3"/>
  <c r="V268" i="3"/>
  <c r="S268" i="3"/>
  <c r="P268" i="3"/>
  <c r="M268" i="3"/>
  <c r="J268" i="3"/>
  <c r="G268" i="3"/>
  <c r="AN267" i="3"/>
  <c r="AK267" i="3"/>
  <c r="AH267" i="3"/>
  <c r="AE267" i="3"/>
  <c r="AB267" i="3"/>
  <c r="Y267" i="3"/>
  <c r="V267" i="3"/>
  <c r="S267" i="3"/>
  <c r="P267" i="3"/>
  <c r="M267" i="3"/>
  <c r="J267" i="3"/>
  <c r="G267" i="3"/>
  <c r="AN266" i="3"/>
  <c r="AK266" i="3"/>
  <c r="AH266" i="3"/>
  <c r="AE266" i="3"/>
  <c r="AB266" i="3"/>
  <c r="Y266" i="3"/>
  <c r="V266" i="3"/>
  <c r="S266" i="3"/>
  <c r="P266" i="3"/>
  <c r="M266" i="3"/>
  <c r="J266" i="3"/>
  <c r="G266" i="3"/>
  <c r="AN265" i="3"/>
  <c r="AK265" i="3"/>
  <c r="AH265" i="3"/>
  <c r="AE265" i="3"/>
  <c r="AB265" i="3"/>
  <c r="Y265" i="3"/>
  <c r="V265" i="3"/>
  <c r="S265" i="3"/>
  <c r="P265" i="3"/>
  <c r="M265" i="3"/>
  <c r="J265" i="3"/>
  <c r="G265" i="3"/>
  <c r="AN264" i="3"/>
  <c r="AK264" i="3"/>
  <c r="AH264" i="3"/>
  <c r="AE264" i="3"/>
  <c r="AB264" i="3"/>
  <c r="Y264" i="3"/>
  <c r="V264" i="3"/>
  <c r="S264" i="3"/>
  <c r="P264" i="3"/>
  <c r="M264" i="3"/>
  <c r="J264" i="3"/>
  <c r="G264" i="3"/>
  <c r="AN263" i="3"/>
  <c r="AK263" i="3"/>
  <c r="AH263" i="3"/>
  <c r="AE263" i="3"/>
  <c r="AB263" i="3"/>
  <c r="Y263" i="3"/>
  <c r="V263" i="3"/>
  <c r="S263" i="3"/>
  <c r="P263" i="3"/>
  <c r="M263" i="3"/>
  <c r="J263" i="3"/>
  <c r="G263" i="3"/>
  <c r="AN262" i="3"/>
  <c r="AK262" i="3"/>
  <c r="AH262" i="3"/>
  <c r="AE262" i="3"/>
  <c r="AB262" i="3"/>
  <c r="Y262" i="3"/>
  <c r="V262" i="3"/>
  <c r="S262" i="3"/>
  <c r="P262" i="3"/>
  <c r="M262" i="3"/>
  <c r="J262" i="3"/>
  <c r="G262" i="3"/>
  <c r="AN261" i="3"/>
  <c r="AK261" i="3"/>
  <c r="AH261" i="3"/>
  <c r="AE261" i="3"/>
  <c r="AB261" i="3"/>
  <c r="Y261" i="3"/>
  <c r="V261" i="3"/>
  <c r="S261" i="3"/>
  <c r="P261" i="3"/>
  <c r="M261" i="3"/>
  <c r="J261" i="3"/>
  <c r="G261" i="3"/>
  <c r="AN260" i="3"/>
  <c r="AK260" i="3"/>
  <c r="AH260" i="3"/>
  <c r="AE260" i="3"/>
  <c r="AB260" i="3"/>
  <c r="Y260" i="3"/>
  <c r="V260" i="3"/>
  <c r="S260" i="3"/>
  <c r="P260" i="3"/>
  <c r="M260" i="3"/>
  <c r="J260" i="3"/>
  <c r="G260" i="3"/>
  <c r="AN259" i="3"/>
  <c r="AK259" i="3"/>
  <c r="AH259" i="3"/>
  <c r="AE259" i="3"/>
  <c r="AB259" i="3"/>
  <c r="Y259" i="3"/>
  <c r="V259" i="3"/>
  <c r="S259" i="3"/>
  <c r="P259" i="3"/>
  <c r="M259" i="3"/>
  <c r="J259" i="3"/>
  <c r="G259" i="3"/>
  <c r="AN258" i="3"/>
  <c r="AK258" i="3"/>
  <c r="AH258" i="3"/>
  <c r="AE258" i="3"/>
  <c r="AB258" i="3"/>
  <c r="Y258" i="3"/>
  <c r="V258" i="3"/>
  <c r="S258" i="3"/>
  <c r="P258" i="3"/>
  <c r="M258" i="3"/>
  <c r="J258" i="3"/>
  <c r="G258" i="3"/>
  <c r="AN257" i="3"/>
  <c r="AK257" i="3"/>
  <c r="AH257" i="3"/>
  <c r="AE257" i="3"/>
  <c r="AB257" i="3"/>
  <c r="Y257" i="3"/>
  <c r="V257" i="3"/>
  <c r="S257" i="3"/>
  <c r="P257" i="3"/>
  <c r="M257" i="3"/>
  <c r="J257" i="3"/>
  <c r="G257" i="3"/>
  <c r="AN256" i="3"/>
  <c r="AK256" i="3"/>
  <c r="AH256" i="3"/>
  <c r="AE256" i="3"/>
  <c r="AB256" i="3"/>
  <c r="Y256" i="3"/>
  <c r="V256" i="3"/>
  <c r="S256" i="3"/>
  <c r="P256" i="3"/>
  <c r="M256" i="3"/>
  <c r="J256" i="3"/>
  <c r="G256" i="3"/>
  <c r="AN255" i="3"/>
  <c r="AK255" i="3"/>
  <c r="AH255" i="3"/>
  <c r="AE255" i="3"/>
  <c r="AB255" i="3"/>
  <c r="Y255" i="3"/>
  <c r="V255" i="3"/>
  <c r="S255" i="3"/>
  <c r="P255" i="3"/>
  <c r="M255" i="3"/>
  <c r="J255" i="3"/>
  <c r="G255" i="3"/>
  <c r="AN254" i="3"/>
  <c r="AK254" i="3"/>
  <c r="AH254" i="3"/>
  <c r="AE254" i="3"/>
  <c r="AB254" i="3"/>
  <c r="Y254" i="3"/>
  <c r="V254" i="3"/>
  <c r="S254" i="3"/>
  <c r="P254" i="3"/>
  <c r="M254" i="3"/>
  <c r="J254" i="3"/>
  <c r="G254" i="3"/>
  <c r="AN253" i="3"/>
  <c r="AK253" i="3"/>
  <c r="AH253" i="3"/>
  <c r="AE253" i="3"/>
  <c r="AB253" i="3"/>
  <c r="Y253" i="3"/>
  <c r="V253" i="3"/>
  <c r="S253" i="3"/>
  <c r="P253" i="3"/>
  <c r="M253" i="3"/>
  <c r="J253" i="3"/>
  <c r="G253" i="3"/>
  <c r="AN252" i="3"/>
  <c r="AK252" i="3"/>
  <c r="AH252" i="3"/>
  <c r="AE252" i="3"/>
  <c r="AB252" i="3"/>
  <c r="Y252" i="3"/>
  <c r="V252" i="3"/>
  <c r="S252" i="3"/>
  <c r="P252" i="3"/>
  <c r="M252" i="3"/>
  <c r="J252" i="3"/>
  <c r="G252" i="3"/>
  <c r="AN251" i="3"/>
  <c r="AK251" i="3"/>
  <c r="AH251" i="3"/>
  <c r="AE251" i="3"/>
  <c r="AB251" i="3"/>
  <c r="Y251" i="3"/>
  <c r="V251" i="3"/>
  <c r="S251" i="3"/>
  <c r="P251" i="3"/>
  <c r="M251" i="3"/>
  <c r="J251" i="3"/>
  <c r="G251" i="3"/>
  <c r="AN250" i="3"/>
  <c r="AK250" i="3"/>
  <c r="AH250" i="3"/>
  <c r="AE250" i="3"/>
  <c r="AB250" i="3"/>
  <c r="Y250" i="3"/>
  <c r="V250" i="3"/>
  <c r="S250" i="3"/>
  <c r="P250" i="3"/>
  <c r="M250" i="3"/>
  <c r="J250" i="3"/>
  <c r="G250" i="3"/>
  <c r="AN249" i="3"/>
  <c r="AK249" i="3"/>
  <c r="AH249" i="3"/>
  <c r="AE249" i="3"/>
  <c r="AB249" i="3"/>
  <c r="Y249" i="3"/>
  <c r="V249" i="3"/>
  <c r="S249" i="3"/>
  <c r="P249" i="3"/>
  <c r="M249" i="3"/>
  <c r="J249" i="3"/>
  <c r="G249" i="3"/>
  <c r="AN248" i="3"/>
  <c r="AK248" i="3"/>
  <c r="AH248" i="3"/>
  <c r="AE248" i="3"/>
  <c r="AB248" i="3"/>
  <c r="Y248" i="3"/>
  <c r="V248" i="3"/>
  <c r="S248" i="3"/>
  <c r="P248" i="3"/>
  <c r="M248" i="3"/>
  <c r="J248" i="3"/>
  <c r="G248" i="3"/>
  <c r="AN247" i="3"/>
  <c r="AK247" i="3"/>
  <c r="AH247" i="3"/>
  <c r="AE247" i="3"/>
  <c r="AB247" i="3"/>
  <c r="Y247" i="3"/>
  <c r="V247" i="3"/>
  <c r="S247" i="3"/>
  <c r="P247" i="3"/>
  <c r="M247" i="3"/>
  <c r="J247" i="3"/>
  <c r="G247" i="3"/>
  <c r="AN246" i="3"/>
  <c r="AK246" i="3"/>
  <c r="AH246" i="3"/>
  <c r="AE246" i="3"/>
  <c r="AB246" i="3"/>
  <c r="Y246" i="3"/>
  <c r="V246" i="3"/>
  <c r="S246" i="3"/>
  <c r="P246" i="3"/>
  <c r="M246" i="3"/>
  <c r="J246" i="3"/>
  <c r="G246" i="3"/>
  <c r="AN245" i="3"/>
  <c r="AK245" i="3"/>
  <c r="AH245" i="3"/>
  <c r="AE245" i="3"/>
  <c r="AB245" i="3"/>
  <c r="Y245" i="3"/>
  <c r="V245" i="3"/>
  <c r="S245" i="3"/>
  <c r="P245" i="3"/>
  <c r="M245" i="3"/>
  <c r="J245" i="3"/>
  <c r="G245" i="3"/>
  <c r="AN244" i="3"/>
  <c r="AK244" i="3"/>
  <c r="AH244" i="3"/>
  <c r="AE244" i="3"/>
  <c r="AB244" i="3"/>
  <c r="Y244" i="3"/>
  <c r="V244" i="3"/>
  <c r="S244" i="3"/>
  <c r="P244" i="3"/>
  <c r="M244" i="3"/>
  <c r="J244" i="3"/>
  <c r="G244" i="3"/>
  <c r="AN243" i="3"/>
  <c r="AK243" i="3"/>
  <c r="AH243" i="3"/>
  <c r="AE243" i="3"/>
  <c r="AB243" i="3"/>
  <c r="Y243" i="3"/>
  <c r="V243" i="3"/>
  <c r="S243" i="3"/>
  <c r="P243" i="3"/>
  <c r="M243" i="3"/>
  <c r="J243" i="3"/>
  <c r="G243" i="3"/>
  <c r="AN242" i="3"/>
  <c r="AK242" i="3"/>
  <c r="AH242" i="3"/>
  <c r="AE242" i="3"/>
  <c r="AB242" i="3"/>
  <c r="Y242" i="3"/>
  <c r="V242" i="3"/>
  <c r="S242" i="3"/>
  <c r="P242" i="3"/>
  <c r="M242" i="3"/>
  <c r="J242" i="3"/>
  <c r="G242" i="3"/>
  <c r="AN241" i="3"/>
  <c r="AK241" i="3"/>
  <c r="AH241" i="3"/>
  <c r="AE241" i="3"/>
  <c r="AB241" i="3"/>
  <c r="Y241" i="3"/>
  <c r="V241" i="3"/>
  <c r="S241" i="3"/>
  <c r="P241" i="3"/>
  <c r="M241" i="3"/>
  <c r="J241" i="3"/>
  <c r="G241" i="3"/>
  <c r="AN240" i="3"/>
  <c r="AK240" i="3"/>
  <c r="AH240" i="3"/>
  <c r="AE240" i="3"/>
  <c r="AB240" i="3"/>
  <c r="Y240" i="3"/>
  <c r="V240" i="3"/>
  <c r="S240" i="3"/>
  <c r="P240" i="3"/>
  <c r="M240" i="3"/>
  <c r="J240" i="3"/>
  <c r="G240" i="3"/>
  <c r="AN239" i="3"/>
  <c r="AK239" i="3"/>
  <c r="AH239" i="3"/>
  <c r="AE239" i="3"/>
  <c r="AB239" i="3"/>
  <c r="Y239" i="3"/>
  <c r="V239" i="3"/>
  <c r="S239" i="3"/>
  <c r="P239" i="3"/>
  <c r="M239" i="3"/>
  <c r="J239" i="3"/>
  <c r="G239" i="3"/>
  <c r="AN238" i="3"/>
  <c r="AK238" i="3"/>
  <c r="AH238" i="3"/>
  <c r="AE238" i="3"/>
  <c r="AB238" i="3"/>
  <c r="Y238" i="3"/>
  <c r="V238" i="3"/>
  <c r="S238" i="3"/>
  <c r="P238" i="3"/>
  <c r="M238" i="3"/>
  <c r="J238" i="3"/>
  <c r="G238" i="3"/>
  <c r="AN237" i="3"/>
  <c r="AK237" i="3"/>
  <c r="AH237" i="3"/>
  <c r="AE237" i="3"/>
  <c r="AB237" i="3"/>
  <c r="Y237" i="3"/>
  <c r="V237" i="3"/>
  <c r="S237" i="3"/>
  <c r="P237" i="3"/>
  <c r="M237" i="3"/>
  <c r="J237" i="3"/>
  <c r="G237" i="3"/>
  <c r="AN236" i="3"/>
  <c r="AK236" i="3"/>
  <c r="AH236" i="3"/>
  <c r="AE236" i="3"/>
  <c r="AB236" i="3"/>
  <c r="Y236" i="3"/>
  <c r="V236" i="3"/>
  <c r="S236" i="3"/>
  <c r="P236" i="3"/>
  <c r="M236" i="3"/>
  <c r="J236" i="3"/>
  <c r="G236" i="3"/>
  <c r="AN235" i="3"/>
  <c r="AK235" i="3"/>
  <c r="AH235" i="3"/>
  <c r="AE235" i="3"/>
  <c r="AB235" i="3"/>
  <c r="Y235" i="3"/>
  <c r="V235" i="3"/>
  <c r="S235" i="3"/>
  <c r="P235" i="3"/>
  <c r="M235" i="3"/>
  <c r="J235" i="3"/>
  <c r="G235" i="3"/>
  <c r="AN234" i="3"/>
  <c r="AK234" i="3"/>
  <c r="AH234" i="3"/>
  <c r="AE234" i="3"/>
  <c r="AB234" i="3"/>
  <c r="Y234" i="3"/>
  <c r="V234" i="3"/>
  <c r="S234" i="3"/>
  <c r="P234" i="3"/>
  <c r="M234" i="3"/>
  <c r="J234" i="3"/>
  <c r="G234" i="3"/>
  <c r="AN233" i="3"/>
  <c r="AK233" i="3"/>
  <c r="AH233" i="3"/>
  <c r="AE233" i="3"/>
  <c r="AB233" i="3"/>
  <c r="Y233" i="3"/>
  <c r="V233" i="3"/>
  <c r="S233" i="3"/>
  <c r="P233" i="3"/>
  <c r="M233" i="3"/>
  <c r="J233" i="3"/>
  <c r="G233" i="3"/>
  <c r="AN232" i="3"/>
  <c r="AK232" i="3"/>
  <c r="AH232" i="3"/>
  <c r="AE232" i="3"/>
  <c r="AB232" i="3"/>
  <c r="Y232" i="3"/>
  <c r="V232" i="3"/>
  <c r="S232" i="3"/>
  <c r="P232" i="3"/>
  <c r="M232" i="3"/>
  <c r="J232" i="3"/>
  <c r="G232" i="3"/>
  <c r="AN231" i="3"/>
  <c r="AK231" i="3"/>
  <c r="AH231" i="3"/>
  <c r="AE231" i="3"/>
  <c r="AB231" i="3"/>
  <c r="Y231" i="3"/>
  <c r="V231" i="3"/>
  <c r="S231" i="3"/>
  <c r="P231" i="3"/>
  <c r="M231" i="3"/>
  <c r="J231" i="3"/>
  <c r="G231" i="3"/>
  <c r="AN230" i="3"/>
  <c r="AK230" i="3"/>
  <c r="AH230" i="3"/>
  <c r="AE230" i="3"/>
  <c r="AB230" i="3"/>
  <c r="Y230" i="3"/>
  <c r="V230" i="3"/>
  <c r="S230" i="3"/>
  <c r="P230" i="3"/>
  <c r="M230" i="3"/>
  <c r="J230" i="3"/>
  <c r="G230" i="3"/>
  <c r="AN229" i="3"/>
  <c r="AK229" i="3"/>
  <c r="AH229" i="3"/>
  <c r="AE229" i="3"/>
  <c r="AB229" i="3"/>
  <c r="Y229" i="3"/>
  <c r="V229" i="3"/>
  <c r="S229" i="3"/>
  <c r="P229" i="3"/>
  <c r="M229" i="3"/>
  <c r="J229" i="3"/>
  <c r="G229" i="3"/>
  <c r="AN228" i="3"/>
  <c r="AK228" i="3"/>
  <c r="AH228" i="3"/>
  <c r="AE228" i="3"/>
  <c r="AB228" i="3"/>
  <c r="Y228" i="3"/>
  <c r="V228" i="3"/>
  <c r="S228" i="3"/>
  <c r="P228" i="3"/>
  <c r="M228" i="3"/>
  <c r="J228" i="3"/>
  <c r="G228" i="3"/>
  <c r="AN227" i="3"/>
  <c r="AK227" i="3"/>
  <c r="AH227" i="3"/>
  <c r="AE227" i="3"/>
  <c r="AB227" i="3"/>
  <c r="Y227" i="3"/>
  <c r="V227" i="3"/>
  <c r="S227" i="3"/>
  <c r="P227" i="3"/>
  <c r="M227" i="3"/>
  <c r="J227" i="3"/>
  <c r="G227" i="3"/>
  <c r="AN226" i="3"/>
  <c r="AK226" i="3"/>
  <c r="AH226" i="3"/>
  <c r="AE226" i="3"/>
  <c r="AB226" i="3"/>
  <c r="Y226" i="3"/>
  <c r="V226" i="3"/>
  <c r="S226" i="3"/>
  <c r="P226" i="3"/>
  <c r="M226" i="3"/>
  <c r="J226" i="3"/>
  <c r="G226" i="3"/>
  <c r="AN225" i="3"/>
  <c r="AK225" i="3"/>
  <c r="AH225" i="3"/>
  <c r="AE225" i="3"/>
  <c r="AB225" i="3"/>
  <c r="Y225" i="3"/>
  <c r="V225" i="3"/>
  <c r="S225" i="3"/>
  <c r="P225" i="3"/>
  <c r="M225" i="3"/>
  <c r="J225" i="3"/>
  <c r="G225" i="3"/>
  <c r="AN224" i="3"/>
  <c r="AK224" i="3"/>
  <c r="AH224" i="3"/>
  <c r="AE224" i="3"/>
  <c r="AB224" i="3"/>
  <c r="Y224" i="3"/>
  <c r="V224" i="3"/>
  <c r="S224" i="3"/>
  <c r="P224" i="3"/>
  <c r="M224" i="3"/>
  <c r="J224" i="3"/>
  <c r="G224" i="3"/>
  <c r="AN223" i="3"/>
  <c r="AN271" i="3" s="1"/>
  <c r="AK223" i="3"/>
  <c r="AK271" i="3" s="1"/>
  <c r="AH223" i="3"/>
  <c r="AH271" i="3" s="1"/>
  <c r="AE223" i="3"/>
  <c r="AE271" i="3" s="1"/>
  <c r="AB223" i="3"/>
  <c r="AB271" i="3" s="1"/>
  <c r="Y223" i="3"/>
  <c r="Y271" i="3" s="1"/>
  <c r="V223" i="3"/>
  <c r="V271" i="3" s="1"/>
  <c r="S223" i="3"/>
  <c r="S271" i="3" s="1"/>
  <c r="P223" i="3"/>
  <c r="P271" i="3" s="1"/>
  <c r="M223" i="3"/>
  <c r="M271" i="3" s="1"/>
  <c r="J223" i="3"/>
  <c r="G223" i="3"/>
  <c r="G271" i="3" s="1"/>
  <c r="AN217" i="3"/>
  <c r="AK217" i="3"/>
  <c r="AH217" i="3"/>
  <c r="AE217" i="3"/>
  <c r="AB217" i="3"/>
  <c r="Y217" i="3"/>
  <c r="V217" i="3"/>
  <c r="S217" i="3"/>
  <c r="P217" i="3"/>
  <c r="M217" i="3"/>
  <c r="J217" i="3"/>
  <c r="G217" i="3"/>
  <c r="AN216" i="3"/>
  <c r="AK216" i="3"/>
  <c r="AH216" i="3"/>
  <c r="AE216" i="3"/>
  <c r="AB216" i="3"/>
  <c r="Y216" i="3"/>
  <c r="V216" i="3"/>
  <c r="S216" i="3"/>
  <c r="P216" i="3"/>
  <c r="M216" i="3"/>
  <c r="J216" i="3"/>
  <c r="G216" i="3"/>
  <c r="AN215" i="3"/>
  <c r="AK215" i="3"/>
  <c r="AH215" i="3"/>
  <c r="AE215" i="3"/>
  <c r="AB215" i="3"/>
  <c r="Y215" i="3"/>
  <c r="V215" i="3"/>
  <c r="S215" i="3"/>
  <c r="P215" i="3"/>
  <c r="M215" i="3"/>
  <c r="J215" i="3"/>
  <c r="G215" i="3"/>
  <c r="AN214" i="3"/>
  <c r="AK214" i="3"/>
  <c r="AH214" i="3"/>
  <c r="AE214" i="3"/>
  <c r="AB214" i="3"/>
  <c r="Y214" i="3"/>
  <c r="V214" i="3"/>
  <c r="S214" i="3"/>
  <c r="P214" i="3"/>
  <c r="M214" i="3"/>
  <c r="J214" i="3"/>
  <c r="G214" i="3"/>
  <c r="AN213" i="3"/>
  <c r="AK213" i="3"/>
  <c r="AH213" i="3"/>
  <c r="AE213" i="3"/>
  <c r="AB213" i="3"/>
  <c r="Y213" i="3"/>
  <c r="V213" i="3"/>
  <c r="S213" i="3"/>
  <c r="P213" i="3"/>
  <c r="M213" i="3"/>
  <c r="J213" i="3"/>
  <c r="G213" i="3"/>
  <c r="AN212" i="3"/>
  <c r="AK212" i="3"/>
  <c r="AH212" i="3"/>
  <c r="AE212" i="3"/>
  <c r="AB212" i="3"/>
  <c r="Y212" i="3"/>
  <c r="V212" i="3"/>
  <c r="S212" i="3"/>
  <c r="P212" i="3"/>
  <c r="M212" i="3"/>
  <c r="J212" i="3"/>
  <c r="G212" i="3"/>
  <c r="AN211" i="3"/>
  <c r="AK211" i="3"/>
  <c r="AH211" i="3"/>
  <c r="AE211" i="3"/>
  <c r="AB211" i="3"/>
  <c r="Y211" i="3"/>
  <c r="V211" i="3"/>
  <c r="S211" i="3"/>
  <c r="P211" i="3"/>
  <c r="M211" i="3"/>
  <c r="J211" i="3"/>
  <c r="G211" i="3"/>
  <c r="AN210" i="3"/>
  <c r="AK210" i="3"/>
  <c r="AH210" i="3"/>
  <c r="AE210" i="3"/>
  <c r="AB210" i="3"/>
  <c r="Y210" i="3"/>
  <c r="V210" i="3"/>
  <c r="S210" i="3"/>
  <c r="P210" i="3"/>
  <c r="M210" i="3"/>
  <c r="J210" i="3"/>
  <c r="G210" i="3"/>
  <c r="AN209" i="3"/>
  <c r="AK209" i="3"/>
  <c r="AH209" i="3"/>
  <c r="AE209" i="3"/>
  <c r="AB209" i="3"/>
  <c r="Y209" i="3"/>
  <c r="V209" i="3"/>
  <c r="S209" i="3"/>
  <c r="P209" i="3"/>
  <c r="M209" i="3"/>
  <c r="J209" i="3"/>
  <c r="G209" i="3"/>
  <c r="AN208" i="3"/>
  <c r="AK208" i="3"/>
  <c r="AH208" i="3"/>
  <c r="AE208" i="3"/>
  <c r="AB208" i="3"/>
  <c r="Y208" i="3"/>
  <c r="V208" i="3"/>
  <c r="S208" i="3"/>
  <c r="P208" i="3"/>
  <c r="M208" i="3"/>
  <c r="J208" i="3"/>
  <c r="G208" i="3"/>
  <c r="AN207" i="3"/>
  <c r="AK207" i="3"/>
  <c r="AH207" i="3"/>
  <c r="AE207" i="3"/>
  <c r="AB207" i="3"/>
  <c r="Y207" i="3"/>
  <c r="V207" i="3"/>
  <c r="S207" i="3"/>
  <c r="P207" i="3"/>
  <c r="M207" i="3"/>
  <c r="J207" i="3"/>
  <c r="G207" i="3"/>
  <c r="AN206" i="3"/>
  <c r="AK206" i="3"/>
  <c r="AH206" i="3"/>
  <c r="AE206" i="3"/>
  <c r="AB206" i="3"/>
  <c r="Y206" i="3"/>
  <c r="V206" i="3"/>
  <c r="S206" i="3"/>
  <c r="P206" i="3"/>
  <c r="M206" i="3"/>
  <c r="J206" i="3"/>
  <c r="G206" i="3"/>
  <c r="AN205" i="3"/>
  <c r="AK205" i="3"/>
  <c r="AH205" i="3"/>
  <c r="AE205" i="3"/>
  <c r="AB205" i="3"/>
  <c r="Y205" i="3"/>
  <c r="V205" i="3"/>
  <c r="S205" i="3"/>
  <c r="P205" i="3"/>
  <c r="M205" i="3"/>
  <c r="J205" i="3"/>
  <c r="G205" i="3"/>
  <c r="AN204" i="3"/>
  <c r="AK204" i="3"/>
  <c r="AH204" i="3"/>
  <c r="AE204" i="3"/>
  <c r="AB204" i="3"/>
  <c r="Y204" i="3"/>
  <c r="V204" i="3"/>
  <c r="S204" i="3"/>
  <c r="P204" i="3"/>
  <c r="M204" i="3"/>
  <c r="J204" i="3"/>
  <c r="G204" i="3"/>
  <c r="AN203" i="3"/>
  <c r="AK203" i="3"/>
  <c r="AH203" i="3"/>
  <c r="AE203" i="3"/>
  <c r="AB203" i="3"/>
  <c r="Y203" i="3"/>
  <c r="V203" i="3"/>
  <c r="S203" i="3"/>
  <c r="P203" i="3"/>
  <c r="M203" i="3"/>
  <c r="J203" i="3"/>
  <c r="G203" i="3"/>
  <c r="AN202" i="3"/>
  <c r="AK202" i="3"/>
  <c r="AH202" i="3"/>
  <c r="AE202" i="3"/>
  <c r="AB202" i="3"/>
  <c r="Y202" i="3"/>
  <c r="V202" i="3"/>
  <c r="S202" i="3"/>
  <c r="P202" i="3"/>
  <c r="M202" i="3"/>
  <c r="J202" i="3"/>
  <c r="G202" i="3"/>
  <c r="AN201" i="3"/>
  <c r="AK201" i="3"/>
  <c r="AH201" i="3"/>
  <c r="AE201" i="3"/>
  <c r="AB201" i="3"/>
  <c r="Y201" i="3"/>
  <c r="V201" i="3"/>
  <c r="S201" i="3"/>
  <c r="P201" i="3"/>
  <c r="M201" i="3"/>
  <c r="J201" i="3"/>
  <c r="G201" i="3"/>
  <c r="AN200" i="3"/>
  <c r="AK200" i="3"/>
  <c r="AH200" i="3"/>
  <c r="AE200" i="3"/>
  <c r="AB200" i="3"/>
  <c r="Y200" i="3"/>
  <c r="V200" i="3"/>
  <c r="S200" i="3"/>
  <c r="P200" i="3"/>
  <c r="M200" i="3"/>
  <c r="J200" i="3"/>
  <c r="G200" i="3"/>
  <c r="AN199" i="3"/>
  <c r="AK199" i="3"/>
  <c r="AH199" i="3"/>
  <c r="AE199" i="3"/>
  <c r="AB199" i="3"/>
  <c r="Y199" i="3"/>
  <c r="V199" i="3"/>
  <c r="S199" i="3"/>
  <c r="P199" i="3"/>
  <c r="M199" i="3"/>
  <c r="J199" i="3"/>
  <c r="G199" i="3"/>
  <c r="AN198" i="3"/>
  <c r="AK198" i="3"/>
  <c r="AH198" i="3"/>
  <c r="AE198" i="3"/>
  <c r="AB198" i="3"/>
  <c r="Y198" i="3"/>
  <c r="V198" i="3"/>
  <c r="S198" i="3"/>
  <c r="P198" i="3"/>
  <c r="M198" i="3"/>
  <c r="J198" i="3"/>
  <c r="G198" i="3"/>
  <c r="AN197" i="3"/>
  <c r="AK197" i="3"/>
  <c r="AH197" i="3"/>
  <c r="AE197" i="3"/>
  <c r="AB197" i="3"/>
  <c r="Y197" i="3"/>
  <c r="V197" i="3"/>
  <c r="S197" i="3"/>
  <c r="P197" i="3"/>
  <c r="M197" i="3"/>
  <c r="J197" i="3"/>
  <c r="G197" i="3"/>
  <c r="AN196" i="3"/>
  <c r="AK196" i="3"/>
  <c r="AH196" i="3"/>
  <c r="AE196" i="3"/>
  <c r="AB196" i="3"/>
  <c r="Y196" i="3"/>
  <c r="V196" i="3"/>
  <c r="S196" i="3"/>
  <c r="P196" i="3"/>
  <c r="M196" i="3"/>
  <c r="J196" i="3"/>
  <c r="G196" i="3"/>
  <c r="AN195" i="3"/>
  <c r="AK195" i="3"/>
  <c r="AH195" i="3"/>
  <c r="AE195" i="3"/>
  <c r="AB195" i="3"/>
  <c r="Y195" i="3"/>
  <c r="V195" i="3"/>
  <c r="S195" i="3"/>
  <c r="P195" i="3"/>
  <c r="M195" i="3"/>
  <c r="J195" i="3"/>
  <c r="G195" i="3"/>
  <c r="AN194" i="3"/>
  <c r="AK194" i="3"/>
  <c r="AH194" i="3"/>
  <c r="AE194" i="3"/>
  <c r="AB194" i="3"/>
  <c r="Y194" i="3"/>
  <c r="V194" i="3"/>
  <c r="S194" i="3"/>
  <c r="P194" i="3"/>
  <c r="M194" i="3"/>
  <c r="J194" i="3"/>
  <c r="G194" i="3"/>
  <c r="AN193" i="3"/>
  <c r="AK193" i="3"/>
  <c r="AH193" i="3"/>
  <c r="AE193" i="3"/>
  <c r="AB193" i="3"/>
  <c r="Y193" i="3"/>
  <c r="V193" i="3"/>
  <c r="S193" i="3"/>
  <c r="P193" i="3"/>
  <c r="M193" i="3"/>
  <c r="J193" i="3"/>
  <c r="G193" i="3"/>
  <c r="AN192" i="3"/>
  <c r="AK192" i="3"/>
  <c r="AH192" i="3"/>
  <c r="AE192" i="3"/>
  <c r="AB192" i="3"/>
  <c r="Y192" i="3"/>
  <c r="V192" i="3"/>
  <c r="S192" i="3"/>
  <c r="P192" i="3"/>
  <c r="M192" i="3"/>
  <c r="J192" i="3"/>
  <c r="G192" i="3"/>
  <c r="AN191" i="3"/>
  <c r="AK191" i="3"/>
  <c r="AH191" i="3"/>
  <c r="AE191" i="3"/>
  <c r="AB191" i="3"/>
  <c r="Y191" i="3"/>
  <c r="V191" i="3"/>
  <c r="S191" i="3"/>
  <c r="P191" i="3"/>
  <c r="M191" i="3"/>
  <c r="J191" i="3"/>
  <c r="G191" i="3"/>
  <c r="AN190" i="3"/>
  <c r="AK190" i="3"/>
  <c r="AH190" i="3"/>
  <c r="AE190" i="3"/>
  <c r="AB190" i="3"/>
  <c r="Y190" i="3"/>
  <c r="V190" i="3"/>
  <c r="S190" i="3"/>
  <c r="P190" i="3"/>
  <c r="M190" i="3"/>
  <c r="J190" i="3"/>
  <c r="G190" i="3"/>
  <c r="AN189" i="3"/>
  <c r="AK189" i="3"/>
  <c r="AH189" i="3"/>
  <c r="AE189" i="3"/>
  <c r="AB189" i="3"/>
  <c r="Y189" i="3"/>
  <c r="V189" i="3"/>
  <c r="S189" i="3"/>
  <c r="P189" i="3"/>
  <c r="M189" i="3"/>
  <c r="J189" i="3"/>
  <c r="G189" i="3"/>
  <c r="AN188" i="3"/>
  <c r="AK188" i="3"/>
  <c r="AH188" i="3"/>
  <c r="AE188" i="3"/>
  <c r="AB188" i="3"/>
  <c r="Y188" i="3"/>
  <c r="V188" i="3"/>
  <c r="S188" i="3"/>
  <c r="P188" i="3"/>
  <c r="M188" i="3"/>
  <c r="J188" i="3"/>
  <c r="G188" i="3"/>
  <c r="AN187" i="3"/>
  <c r="AK187" i="3"/>
  <c r="AH187" i="3"/>
  <c r="AE187" i="3"/>
  <c r="AB187" i="3"/>
  <c r="Y187" i="3"/>
  <c r="V187" i="3"/>
  <c r="S187" i="3"/>
  <c r="P187" i="3"/>
  <c r="M187" i="3"/>
  <c r="J187" i="3"/>
  <c r="G187" i="3"/>
  <c r="AN186" i="3"/>
  <c r="AK186" i="3"/>
  <c r="AH186" i="3"/>
  <c r="AE186" i="3"/>
  <c r="AB186" i="3"/>
  <c r="Y186" i="3"/>
  <c r="V186" i="3"/>
  <c r="S186" i="3"/>
  <c r="P186" i="3"/>
  <c r="M186" i="3"/>
  <c r="J186" i="3"/>
  <c r="G186" i="3"/>
  <c r="AN185" i="3"/>
  <c r="AK185" i="3"/>
  <c r="AH185" i="3"/>
  <c r="AE185" i="3"/>
  <c r="AB185" i="3"/>
  <c r="Y185" i="3"/>
  <c r="V185" i="3"/>
  <c r="S185" i="3"/>
  <c r="P185" i="3"/>
  <c r="M185" i="3"/>
  <c r="J185" i="3"/>
  <c r="G185" i="3"/>
  <c r="AN184" i="3"/>
  <c r="AK184" i="3"/>
  <c r="AH184" i="3"/>
  <c r="AE184" i="3"/>
  <c r="AB184" i="3"/>
  <c r="Y184" i="3"/>
  <c r="V184" i="3"/>
  <c r="S184" i="3"/>
  <c r="P184" i="3"/>
  <c r="M184" i="3"/>
  <c r="J184" i="3"/>
  <c r="G184" i="3"/>
  <c r="AN183" i="3"/>
  <c r="AK183" i="3"/>
  <c r="AH183" i="3"/>
  <c r="AE183" i="3"/>
  <c r="AB183" i="3"/>
  <c r="Y183" i="3"/>
  <c r="V183" i="3"/>
  <c r="S183" i="3"/>
  <c r="P183" i="3"/>
  <c r="M183" i="3"/>
  <c r="J183" i="3"/>
  <c r="G183" i="3"/>
  <c r="AN182" i="3"/>
  <c r="AK182" i="3"/>
  <c r="AH182" i="3"/>
  <c r="AE182" i="3"/>
  <c r="AB182" i="3"/>
  <c r="Y182" i="3"/>
  <c r="V182" i="3"/>
  <c r="S182" i="3"/>
  <c r="P182" i="3"/>
  <c r="M182" i="3"/>
  <c r="J182" i="3"/>
  <c r="G182" i="3"/>
  <c r="AN181" i="3"/>
  <c r="AK181" i="3"/>
  <c r="AH181" i="3"/>
  <c r="AE181" i="3"/>
  <c r="AB181" i="3"/>
  <c r="Y181" i="3"/>
  <c r="V181" i="3"/>
  <c r="S181" i="3"/>
  <c r="P181" i="3"/>
  <c r="M181" i="3"/>
  <c r="J181" i="3"/>
  <c r="G181" i="3"/>
  <c r="AN180" i="3"/>
  <c r="AK180" i="3"/>
  <c r="AH180" i="3"/>
  <c r="AE180" i="3"/>
  <c r="AB180" i="3"/>
  <c r="Y180" i="3"/>
  <c r="V180" i="3"/>
  <c r="S180" i="3"/>
  <c r="P180" i="3"/>
  <c r="M180" i="3"/>
  <c r="J180" i="3"/>
  <c r="G180" i="3"/>
  <c r="AN179" i="3"/>
  <c r="AK179" i="3"/>
  <c r="AH179" i="3"/>
  <c r="AE179" i="3"/>
  <c r="AB179" i="3"/>
  <c r="Y179" i="3"/>
  <c r="V179" i="3"/>
  <c r="S179" i="3"/>
  <c r="P179" i="3"/>
  <c r="M179" i="3"/>
  <c r="J179" i="3"/>
  <c r="G179" i="3"/>
  <c r="AN178" i="3"/>
  <c r="AK178" i="3"/>
  <c r="AH178" i="3"/>
  <c r="AE178" i="3"/>
  <c r="AB178" i="3"/>
  <c r="Y178" i="3"/>
  <c r="V178" i="3"/>
  <c r="S178" i="3"/>
  <c r="P178" i="3"/>
  <c r="M178" i="3"/>
  <c r="J178" i="3"/>
  <c r="G178" i="3"/>
  <c r="AN177" i="3"/>
  <c r="AK177" i="3"/>
  <c r="AH177" i="3"/>
  <c r="AE177" i="3"/>
  <c r="AB177" i="3"/>
  <c r="Y177" i="3"/>
  <c r="V177" i="3"/>
  <c r="S177" i="3"/>
  <c r="P177" i="3"/>
  <c r="M177" i="3"/>
  <c r="J177" i="3"/>
  <c r="G177" i="3"/>
  <c r="AN176" i="3"/>
  <c r="AK176" i="3"/>
  <c r="AH176" i="3"/>
  <c r="AE176" i="3"/>
  <c r="AB176" i="3"/>
  <c r="Y176" i="3"/>
  <c r="V176" i="3"/>
  <c r="S176" i="3"/>
  <c r="P176" i="3"/>
  <c r="M176" i="3"/>
  <c r="J176" i="3"/>
  <c r="G176" i="3"/>
  <c r="AN175" i="3"/>
  <c r="AK175" i="3"/>
  <c r="AH175" i="3"/>
  <c r="AE175" i="3"/>
  <c r="AB175" i="3"/>
  <c r="Y175" i="3"/>
  <c r="V175" i="3"/>
  <c r="S175" i="3"/>
  <c r="P175" i="3"/>
  <c r="M175" i="3"/>
  <c r="J175" i="3"/>
  <c r="G175" i="3"/>
  <c r="AN174" i="3"/>
  <c r="AK174" i="3"/>
  <c r="AH174" i="3"/>
  <c r="AE174" i="3"/>
  <c r="AB174" i="3"/>
  <c r="Y174" i="3"/>
  <c r="V174" i="3"/>
  <c r="S174" i="3"/>
  <c r="P174" i="3"/>
  <c r="M174" i="3"/>
  <c r="J174" i="3"/>
  <c r="G174" i="3"/>
  <c r="AN173" i="3"/>
  <c r="AK173" i="3"/>
  <c r="AH173" i="3"/>
  <c r="AE173" i="3"/>
  <c r="AB173" i="3"/>
  <c r="Y173" i="3"/>
  <c r="V173" i="3"/>
  <c r="S173" i="3"/>
  <c r="P173" i="3"/>
  <c r="M173" i="3"/>
  <c r="J173" i="3"/>
  <c r="G173" i="3"/>
  <c r="AN172" i="3"/>
  <c r="AK172" i="3"/>
  <c r="AH172" i="3"/>
  <c r="AE172" i="3"/>
  <c r="AB172" i="3"/>
  <c r="Y172" i="3"/>
  <c r="V172" i="3"/>
  <c r="S172" i="3"/>
  <c r="P172" i="3"/>
  <c r="M172" i="3"/>
  <c r="J172" i="3"/>
  <c r="G172" i="3"/>
  <c r="AN171" i="3"/>
  <c r="AK171" i="3"/>
  <c r="AH171" i="3"/>
  <c r="AE171" i="3"/>
  <c r="AB171" i="3"/>
  <c r="Y171" i="3"/>
  <c r="V171" i="3"/>
  <c r="S171" i="3"/>
  <c r="P171" i="3"/>
  <c r="M171" i="3"/>
  <c r="J171" i="3"/>
  <c r="G171" i="3"/>
  <c r="AN170" i="3"/>
  <c r="AN218" i="3" s="1"/>
  <c r="AK170" i="3"/>
  <c r="AK218" i="3" s="1"/>
  <c r="AH170" i="3"/>
  <c r="AH218" i="3" s="1"/>
  <c r="AE170" i="3"/>
  <c r="AE218" i="3" s="1"/>
  <c r="AB170" i="3"/>
  <c r="AB218" i="3" s="1"/>
  <c r="Y170" i="3"/>
  <c r="Y218" i="3" s="1"/>
  <c r="V170" i="3"/>
  <c r="V218" i="3" s="1"/>
  <c r="S170" i="3"/>
  <c r="S218" i="3" s="1"/>
  <c r="P170" i="3"/>
  <c r="P218" i="3" s="1"/>
  <c r="M170" i="3"/>
  <c r="M218" i="3" s="1"/>
  <c r="J170" i="3"/>
  <c r="G170" i="3"/>
  <c r="G218" i="3" s="1"/>
  <c r="AN164" i="3"/>
  <c r="AK164" i="3"/>
  <c r="AH164" i="3"/>
  <c r="AE164" i="3"/>
  <c r="AB164" i="3"/>
  <c r="Y164" i="3"/>
  <c r="V164" i="3"/>
  <c r="S164" i="3"/>
  <c r="P164" i="3"/>
  <c r="M164" i="3"/>
  <c r="J164" i="3"/>
  <c r="G164" i="3"/>
  <c r="AN163" i="3"/>
  <c r="AK163" i="3"/>
  <c r="AH163" i="3"/>
  <c r="AE163" i="3"/>
  <c r="AB163" i="3"/>
  <c r="Y163" i="3"/>
  <c r="V163" i="3"/>
  <c r="S163" i="3"/>
  <c r="P163" i="3"/>
  <c r="M163" i="3"/>
  <c r="J163" i="3"/>
  <c r="G163" i="3"/>
  <c r="AN162" i="3"/>
  <c r="AK162" i="3"/>
  <c r="AH162" i="3"/>
  <c r="AE162" i="3"/>
  <c r="AB162" i="3"/>
  <c r="Y162" i="3"/>
  <c r="V162" i="3"/>
  <c r="S162" i="3"/>
  <c r="P162" i="3"/>
  <c r="M162" i="3"/>
  <c r="J162" i="3"/>
  <c r="G162" i="3"/>
  <c r="AN161" i="3"/>
  <c r="AK161" i="3"/>
  <c r="AH161" i="3"/>
  <c r="AE161" i="3"/>
  <c r="AB161" i="3"/>
  <c r="Y161" i="3"/>
  <c r="V161" i="3"/>
  <c r="S161" i="3"/>
  <c r="P161" i="3"/>
  <c r="M161" i="3"/>
  <c r="J161" i="3"/>
  <c r="G161" i="3"/>
  <c r="AN160" i="3"/>
  <c r="AK160" i="3"/>
  <c r="AH160" i="3"/>
  <c r="AE160" i="3"/>
  <c r="AB160" i="3"/>
  <c r="Y160" i="3"/>
  <c r="V160" i="3"/>
  <c r="S160" i="3"/>
  <c r="P160" i="3"/>
  <c r="M160" i="3"/>
  <c r="J160" i="3"/>
  <c r="G160" i="3"/>
  <c r="AN159" i="3"/>
  <c r="AK159" i="3"/>
  <c r="AH159" i="3"/>
  <c r="AE159" i="3"/>
  <c r="AB159" i="3"/>
  <c r="Y159" i="3"/>
  <c r="V159" i="3"/>
  <c r="S159" i="3"/>
  <c r="P159" i="3"/>
  <c r="M159" i="3"/>
  <c r="J159" i="3"/>
  <c r="G159" i="3"/>
  <c r="AN158" i="3"/>
  <c r="AK158" i="3"/>
  <c r="AH158" i="3"/>
  <c r="AE158" i="3"/>
  <c r="AB158" i="3"/>
  <c r="Y158" i="3"/>
  <c r="V158" i="3"/>
  <c r="S158" i="3"/>
  <c r="P158" i="3"/>
  <c r="M158" i="3"/>
  <c r="J158" i="3"/>
  <c r="G158" i="3"/>
  <c r="AN157" i="3"/>
  <c r="AK157" i="3"/>
  <c r="AH157" i="3"/>
  <c r="AE157" i="3"/>
  <c r="AB157" i="3"/>
  <c r="Y157" i="3"/>
  <c r="V157" i="3"/>
  <c r="S157" i="3"/>
  <c r="P157" i="3"/>
  <c r="M157" i="3"/>
  <c r="J157" i="3"/>
  <c r="G157" i="3"/>
  <c r="AN156" i="3"/>
  <c r="AK156" i="3"/>
  <c r="AH156" i="3"/>
  <c r="AE156" i="3"/>
  <c r="AB156" i="3"/>
  <c r="Y156" i="3"/>
  <c r="V156" i="3"/>
  <c r="S156" i="3"/>
  <c r="P156" i="3"/>
  <c r="M156" i="3"/>
  <c r="J156" i="3"/>
  <c r="G156" i="3"/>
  <c r="AN155" i="3"/>
  <c r="AK155" i="3"/>
  <c r="AH155" i="3"/>
  <c r="AE155" i="3"/>
  <c r="AB155" i="3"/>
  <c r="Y155" i="3"/>
  <c r="V155" i="3"/>
  <c r="S155" i="3"/>
  <c r="P155" i="3"/>
  <c r="M155" i="3"/>
  <c r="J155" i="3"/>
  <c r="G155" i="3"/>
  <c r="AN154" i="3"/>
  <c r="AK154" i="3"/>
  <c r="AH154" i="3"/>
  <c r="AE154" i="3"/>
  <c r="AB154" i="3"/>
  <c r="Y154" i="3"/>
  <c r="V154" i="3"/>
  <c r="S154" i="3"/>
  <c r="P154" i="3"/>
  <c r="M154" i="3"/>
  <c r="J154" i="3"/>
  <c r="G154" i="3"/>
  <c r="AN153" i="3"/>
  <c r="AK153" i="3"/>
  <c r="AH153" i="3"/>
  <c r="AE153" i="3"/>
  <c r="AB153" i="3"/>
  <c r="Y153" i="3"/>
  <c r="V153" i="3"/>
  <c r="S153" i="3"/>
  <c r="P153" i="3"/>
  <c r="M153" i="3"/>
  <c r="J153" i="3"/>
  <c r="G153" i="3"/>
  <c r="AN152" i="3"/>
  <c r="AK152" i="3"/>
  <c r="AH152" i="3"/>
  <c r="AE152" i="3"/>
  <c r="AB152" i="3"/>
  <c r="Y152" i="3"/>
  <c r="V152" i="3"/>
  <c r="S152" i="3"/>
  <c r="P152" i="3"/>
  <c r="M152" i="3"/>
  <c r="J152" i="3"/>
  <c r="G152" i="3"/>
  <c r="AN151" i="3"/>
  <c r="AK151" i="3"/>
  <c r="AH151" i="3"/>
  <c r="AE151" i="3"/>
  <c r="AB151" i="3"/>
  <c r="Y151" i="3"/>
  <c r="V151" i="3"/>
  <c r="S151" i="3"/>
  <c r="P151" i="3"/>
  <c r="M151" i="3"/>
  <c r="J151" i="3"/>
  <c r="G151" i="3"/>
  <c r="AN150" i="3"/>
  <c r="AK150" i="3"/>
  <c r="AH150" i="3"/>
  <c r="AE150" i="3"/>
  <c r="AB150" i="3"/>
  <c r="Y150" i="3"/>
  <c r="V150" i="3"/>
  <c r="S150" i="3"/>
  <c r="P150" i="3"/>
  <c r="M150" i="3"/>
  <c r="J150" i="3"/>
  <c r="G150" i="3"/>
  <c r="AN149" i="3"/>
  <c r="AK149" i="3"/>
  <c r="AH149" i="3"/>
  <c r="AE149" i="3"/>
  <c r="AB149" i="3"/>
  <c r="Y149" i="3"/>
  <c r="V149" i="3"/>
  <c r="S149" i="3"/>
  <c r="P149" i="3"/>
  <c r="M149" i="3"/>
  <c r="J149" i="3"/>
  <c r="G149" i="3"/>
  <c r="AN148" i="3"/>
  <c r="AK148" i="3"/>
  <c r="AH148" i="3"/>
  <c r="AE148" i="3"/>
  <c r="AB148" i="3"/>
  <c r="Y148" i="3"/>
  <c r="V148" i="3"/>
  <c r="S148" i="3"/>
  <c r="P148" i="3"/>
  <c r="M148" i="3"/>
  <c r="J148" i="3"/>
  <c r="G148" i="3"/>
  <c r="AN147" i="3"/>
  <c r="AK147" i="3"/>
  <c r="AH147" i="3"/>
  <c r="AE147" i="3"/>
  <c r="AB147" i="3"/>
  <c r="Y147" i="3"/>
  <c r="V147" i="3"/>
  <c r="S147" i="3"/>
  <c r="P147" i="3"/>
  <c r="M147" i="3"/>
  <c r="J147" i="3"/>
  <c r="G147" i="3"/>
  <c r="AN146" i="3"/>
  <c r="AK146" i="3"/>
  <c r="AH146" i="3"/>
  <c r="AE146" i="3"/>
  <c r="AB146" i="3"/>
  <c r="Y146" i="3"/>
  <c r="V146" i="3"/>
  <c r="S146" i="3"/>
  <c r="P146" i="3"/>
  <c r="M146" i="3"/>
  <c r="J146" i="3"/>
  <c r="G146" i="3"/>
  <c r="AN145" i="3"/>
  <c r="AK145" i="3"/>
  <c r="AH145" i="3"/>
  <c r="AE145" i="3"/>
  <c r="AB145" i="3"/>
  <c r="Y145" i="3"/>
  <c r="V145" i="3"/>
  <c r="S145" i="3"/>
  <c r="P145" i="3"/>
  <c r="M145" i="3"/>
  <c r="J145" i="3"/>
  <c r="G145" i="3"/>
  <c r="AN144" i="3"/>
  <c r="AK144" i="3"/>
  <c r="AH144" i="3"/>
  <c r="AE144" i="3"/>
  <c r="AB144" i="3"/>
  <c r="Y144" i="3"/>
  <c r="V144" i="3"/>
  <c r="S144" i="3"/>
  <c r="P144" i="3"/>
  <c r="M144" i="3"/>
  <c r="J144" i="3"/>
  <c r="G144" i="3"/>
  <c r="AN143" i="3"/>
  <c r="AK143" i="3"/>
  <c r="AH143" i="3"/>
  <c r="AE143" i="3"/>
  <c r="AB143" i="3"/>
  <c r="Y143" i="3"/>
  <c r="V143" i="3"/>
  <c r="S143" i="3"/>
  <c r="P143" i="3"/>
  <c r="M143" i="3"/>
  <c r="J143" i="3"/>
  <c r="G143" i="3"/>
  <c r="AN142" i="3"/>
  <c r="AK142" i="3"/>
  <c r="AH142" i="3"/>
  <c r="AE142" i="3"/>
  <c r="AB142" i="3"/>
  <c r="Y142" i="3"/>
  <c r="V142" i="3"/>
  <c r="S142" i="3"/>
  <c r="P142" i="3"/>
  <c r="M142" i="3"/>
  <c r="J142" i="3"/>
  <c r="G142" i="3"/>
  <c r="AN141" i="3"/>
  <c r="AK141" i="3"/>
  <c r="AH141" i="3"/>
  <c r="AE141" i="3"/>
  <c r="AB141" i="3"/>
  <c r="Y141" i="3"/>
  <c r="V141" i="3"/>
  <c r="S141" i="3"/>
  <c r="P141" i="3"/>
  <c r="M141" i="3"/>
  <c r="J141" i="3"/>
  <c r="G141" i="3"/>
  <c r="AN140" i="3"/>
  <c r="AK140" i="3"/>
  <c r="AH140" i="3"/>
  <c r="AE140" i="3"/>
  <c r="AB140" i="3"/>
  <c r="Y140" i="3"/>
  <c r="V140" i="3"/>
  <c r="S140" i="3"/>
  <c r="P140" i="3"/>
  <c r="M140" i="3"/>
  <c r="J140" i="3"/>
  <c r="G140" i="3"/>
  <c r="AN139" i="3"/>
  <c r="AK139" i="3"/>
  <c r="AH139" i="3"/>
  <c r="AE139" i="3"/>
  <c r="AB139" i="3"/>
  <c r="Y139" i="3"/>
  <c r="V139" i="3"/>
  <c r="S139" i="3"/>
  <c r="P139" i="3"/>
  <c r="M139" i="3"/>
  <c r="J139" i="3"/>
  <c r="G139" i="3"/>
  <c r="AN138" i="3"/>
  <c r="AK138" i="3"/>
  <c r="AH138" i="3"/>
  <c r="AE138" i="3"/>
  <c r="AB138" i="3"/>
  <c r="Y138" i="3"/>
  <c r="V138" i="3"/>
  <c r="S138" i="3"/>
  <c r="P138" i="3"/>
  <c r="M138" i="3"/>
  <c r="J138" i="3"/>
  <c r="G138" i="3"/>
  <c r="AN137" i="3"/>
  <c r="AK137" i="3"/>
  <c r="AH137" i="3"/>
  <c r="AE137" i="3"/>
  <c r="AB137" i="3"/>
  <c r="Y137" i="3"/>
  <c r="V137" i="3"/>
  <c r="S137" i="3"/>
  <c r="P137" i="3"/>
  <c r="M137" i="3"/>
  <c r="J137" i="3"/>
  <c r="G137" i="3"/>
  <c r="AN136" i="3"/>
  <c r="AK136" i="3"/>
  <c r="AH136" i="3"/>
  <c r="AE136" i="3"/>
  <c r="AB136" i="3"/>
  <c r="Y136" i="3"/>
  <c r="V136" i="3"/>
  <c r="S136" i="3"/>
  <c r="P136" i="3"/>
  <c r="M136" i="3"/>
  <c r="J136" i="3"/>
  <c r="G136" i="3"/>
  <c r="AN135" i="3"/>
  <c r="AK135" i="3"/>
  <c r="AH135" i="3"/>
  <c r="AE135" i="3"/>
  <c r="AB135" i="3"/>
  <c r="Y135" i="3"/>
  <c r="V135" i="3"/>
  <c r="S135" i="3"/>
  <c r="P135" i="3"/>
  <c r="M135" i="3"/>
  <c r="J135" i="3"/>
  <c r="G135" i="3"/>
  <c r="AN134" i="3"/>
  <c r="AK134" i="3"/>
  <c r="AH134" i="3"/>
  <c r="AE134" i="3"/>
  <c r="AB134" i="3"/>
  <c r="Y134" i="3"/>
  <c r="V134" i="3"/>
  <c r="S134" i="3"/>
  <c r="P134" i="3"/>
  <c r="M134" i="3"/>
  <c r="J134" i="3"/>
  <c r="G134" i="3"/>
  <c r="AN133" i="3"/>
  <c r="AK133" i="3"/>
  <c r="AH133" i="3"/>
  <c r="AE133" i="3"/>
  <c r="AB133" i="3"/>
  <c r="Y133" i="3"/>
  <c r="V133" i="3"/>
  <c r="S133" i="3"/>
  <c r="P133" i="3"/>
  <c r="M133" i="3"/>
  <c r="J133" i="3"/>
  <c r="G133" i="3"/>
  <c r="AN132" i="3"/>
  <c r="AK132" i="3"/>
  <c r="AH132" i="3"/>
  <c r="AE132" i="3"/>
  <c r="AB132" i="3"/>
  <c r="Y132" i="3"/>
  <c r="V132" i="3"/>
  <c r="S132" i="3"/>
  <c r="P132" i="3"/>
  <c r="M132" i="3"/>
  <c r="J132" i="3"/>
  <c r="G132" i="3"/>
  <c r="AN131" i="3"/>
  <c r="AK131" i="3"/>
  <c r="AH131" i="3"/>
  <c r="AE131" i="3"/>
  <c r="AB131" i="3"/>
  <c r="Y131" i="3"/>
  <c r="V131" i="3"/>
  <c r="S131" i="3"/>
  <c r="P131" i="3"/>
  <c r="M131" i="3"/>
  <c r="J131" i="3"/>
  <c r="G131" i="3"/>
  <c r="AN130" i="3"/>
  <c r="AK130" i="3"/>
  <c r="AH130" i="3"/>
  <c r="AE130" i="3"/>
  <c r="AB130" i="3"/>
  <c r="Y130" i="3"/>
  <c r="V130" i="3"/>
  <c r="S130" i="3"/>
  <c r="P130" i="3"/>
  <c r="M130" i="3"/>
  <c r="J130" i="3"/>
  <c r="G130" i="3"/>
  <c r="AN129" i="3"/>
  <c r="AK129" i="3"/>
  <c r="AH129" i="3"/>
  <c r="AE129" i="3"/>
  <c r="AB129" i="3"/>
  <c r="Y129" i="3"/>
  <c r="V129" i="3"/>
  <c r="S129" i="3"/>
  <c r="P129" i="3"/>
  <c r="M129" i="3"/>
  <c r="J129" i="3"/>
  <c r="G129" i="3"/>
  <c r="AN128" i="3"/>
  <c r="AK128" i="3"/>
  <c r="AH128" i="3"/>
  <c r="AE128" i="3"/>
  <c r="AB128" i="3"/>
  <c r="Y128" i="3"/>
  <c r="V128" i="3"/>
  <c r="S128" i="3"/>
  <c r="P128" i="3"/>
  <c r="M128" i="3"/>
  <c r="J128" i="3"/>
  <c r="G128" i="3"/>
  <c r="AN127" i="3"/>
  <c r="AK127" i="3"/>
  <c r="AH127" i="3"/>
  <c r="AE127" i="3"/>
  <c r="AB127" i="3"/>
  <c r="Y127" i="3"/>
  <c r="V127" i="3"/>
  <c r="S127" i="3"/>
  <c r="P127" i="3"/>
  <c r="M127" i="3"/>
  <c r="J127" i="3"/>
  <c r="G127" i="3"/>
  <c r="AN126" i="3"/>
  <c r="AK126" i="3"/>
  <c r="AH126" i="3"/>
  <c r="AE126" i="3"/>
  <c r="AB126" i="3"/>
  <c r="Y126" i="3"/>
  <c r="V126" i="3"/>
  <c r="S126" i="3"/>
  <c r="P126" i="3"/>
  <c r="M126" i="3"/>
  <c r="J126" i="3"/>
  <c r="G126" i="3"/>
  <c r="AN125" i="3"/>
  <c r="AK125" i="3"/>
  <c r="AH125" i="3"/>
  <c r="AE125" i="3"/>
  <c r="AB125" i="3"/>
  <c r="Y125" i="3"/>
  <c r="V125" i="3"/>
  <c r="S125" i="3"/>
  <c r="P125" i="3"/>
  <c r="M125" i="3"/>
  <c r="J125" i="3"/>
  <c r="G125" i="3"/>
  <c r="AN124" i="3"/>
  <c r="AK124" i="3"/>
  <c r="AH124" i="3"/>
  <c r="AE124" i="3"/>
  <c r="AB124" i="3"/>
  <c r="Y124" i="3"/>
  <c r="V124" i="3"/>
  <c r="S124" i="3"/>
  <c r="P124" i="3"/>
  <c r="M124" i="3"/>
  <c r="J124" i="3"/>
  <c r="G124" i="3"/>
  <c r="AN123" i="3"/>
  <c r="AK123" i="3"/>
  <c r="AH123" i="3"/>
  <c r="AE123" i="3"/>
  <c r="AB123" i="3"/>
  <c r="Y123" i="3"/>
  <c r="V123" i="3"/>
  <c r="S123" i="3"/>
  <c r="P123" i="3"/>
  <c r="M123" i="3"/>
  <c r="J123" i="3"/>
  <c r="G123" i="3"/>
  <c r="AN122" i="3"/>
  <c r="AK122" i="3"/>
  <c r="AH122" i="3"/>
  <c r="AE122" i="3"/>
  <c r="AB122" i="3"/>
  <c r="Y122" i="3"/>
  <c r="V122" i="3"/>
  <c r="S122" i="3"/>
  <c r="P122" i="3"/>
  <c r="M122" i="3"/>
  <c r="J122" i="3"/>
  <c r="G122" i="3"/>
  <c r="AN121" i="3"/>
  <c r="AK121" i="3"/>
  <c r="AH121" i="3"/>
  <c r="AE121" i="3"/>
  <c r="AB121" i="3"/>
  <c r="Y121" i="3"/>
  <c r="V121" i="3"/>
  <c r="S121" i="3"/>
  <c r="P121" i="3"/>
  <c r="M121" i="3"/>
  <c r="J121" i="3"/>
  <c r="G121" i="3"/>
  <c r="AN120" i="3"/>
  <c r="AK120" i="3"/>
  <c r="AH120" i="3"/>
  <c r="AE120" i="3"/>
  <c r="AB120" i="3"/>
  <c r="Y120" i="3"/>
  <c r="V120" i="3"/>
  <c r="S120" i="3"/>
  <c r="P120" i="3"/>
  <c r="M120" i="3"/>
  <c r="J120" i="3"/>
  <c r="G120" i="3"/>
  <c r="AN119" i="3"/>
  <c r="AK119" i="3"/>
  <c r="AH119" i="3"/>
  <c r="AE119" i="3"/>
  <c r="AB119" i="3"/>
  <c r="Y119" i="3"/>
  <c r="V119" i="3"/>
  <c r="S119" i="3"/>
  <c r="P119" i="3"/>
  <c r="M119" i="3"/>
  <c r="J119" i="3"/>
  <c r="G119" i="3"/>
  <c r="AN118" i="3"/>
  <c r="AK118" i="3"/>
  <c r="AH118" i="3"/>
  <c r="AE118" i="3"/>
  <c r="AB118" i="3"/>
  <c r="Y118" i="3"/>
  <c r="V118" i="3"/>
  <c r="S118" i="3"/>
  <c r="P118" i="3"/>
  <c r="M118" i="3"/>
  <c r="J118" i="3"/>
  <c r="G118" i="3"/>
  <c r="AN117" i="3"/>
  <c r="AN165" i="3" s="1"/>
  <c r="AK117" i="3"/>
  <c r="AK165" i="3" s="1"/>
  <c r="AH117" i="3"/>
  <c r="AH165" i="3" s="1"/>
  <c r="AE117" i="3"/>
  <c r="AE165" i="3" s="1"/>
  <c r="AB117" i="3"/>
  <c r="AB165" i="3" s="1"/>
  <c r="Y117" i="3"/>
  <c r="Y165" i="3" s="1"/>
  <c r="V117" i="3"/>
  <c r="V165" i="3" s="1"/>
  <c r="S117" i="3"/>
  <c r="S165" i="3" s="1"/>
  <c r="P117" i="3"/>
  <c r="P165" i="3" s="1"/>
  <c r="M117" i="3"/>
  <c r="M165" i="3" s="1"/>
  <c r="J117" i="3"/>
  <c r="G117" i="3"/>
  <c r="G165" i="3" s="1"/>
  <c r="AN111" i="3"/>
  <c r="AK111" i="3"/>
  <c r="AH111" i="3"/>
  <c r="AE111" i="3"/>
  <c r="AB111" i="3"/>
  <c r="Y111" i="3"/>
  <c r="V111" i="3"/>
  <c r="S111" i="3"/>
  <c r="P111" i="3"/>
  <c r="M111" i="3"/>
  <c r="J111" i="3"/>
  <c r="G111" i="3"/>
  <c r="AN110" i="3"/>
  <c r="AK110" i="3"/>
  <c r="AH110" i="3"/>
  <c r="AE110" i="3"/>
  <c r="AB110" i="3"/>
  <c r="Y110" i="3"/>
  <c r="V110" i="3"/>
  <c r="S110" i="3"/>
  <c r="P110" i="3"/>
  <c r="M110" i="3"/>
  <c r="J110" i="3"/>
  <c r="G110" i="3"/>
  <c r="AN109" i="3"/>
  <c r="AK109" i="3"/>
  <c r="AH109" i="3"/>
  <c r="AE109" i="3"/>
  <c r="AB109" i="3"/>
  <c r="Y109" i="3"/>
  <c r="V109" i="3"/>
  <c r="S109" i="3"/>
  <c r="P109" i="3"/>
  <c r="M109" i="3"/>
  <c r="J109" i="3"/>
  <c r="G109" i="3"/>
  <c r="AN108" i="3"/>
  <c r="AK108" i="3"/>
  <c r="AH108" i="3"/>
  <c r="AE108" i="3"/>
  <c r="AB108" i="3"/>
  <c r="Y108" i="3"/>
  <c r="V108" i="3"/>
  <c r="S108" i="3"/>
  <c r="P108" i="3"/>
  <c r="M108" i="3"/>
  <c r="J108" i="3"/>
  <c r="G108" i="3"/>
  <c r="AN107" i="3"/>
  <c r="AK107" i="3"/>
  <c r="AH107" i="3"/>
  <c r="AE107" i="3"/>
  <c r="AB107" i="3"/>
  <c r="Y107" i="3"/>
  <c r="V107" i="3"/>
  <c r="S107" i="3"/>
  <c r="P107" i="3"/>
  <c r="M107" i="3"/>
  <c r="J107" i="3"/>
  <c r="G107" i="3"/>
  <c r="AN106" i="3"/>
  <c r="AK106" i="3"/>
  <c r="AH106" i="3"/>
  <c r="AE106" i="3"/>
  <c r="AB106" i="3"/>
  <c r="Y106" i="3"/>
  <c r="V106" i="3"/>
  <c r="S106" i="3"/>
  <c r="P106" i="3"/>
  <c r="M106" i="3"/>
  <c r="J106" i="3"/>
  <c r="G106" i="3"/>
  <c r="AN105" i="3"/>
  <c r="AK105" i="3"/>
  <c r="AH105" i="3"/>
  <c r="AE105" i="3"/>
  <c r="AB105" i="3"/>
  <c r="Y105" i="3"/>
  <c r="V105" i="3"/>
  <c r="S105" i="3"/>
  <c r="P105" i="3"/>
  <c r="M105" i="3"/>
  <c r="J105" i="3"/>
  <c r="G105" i="3"/>
  <c r="AN104" i="3"/>
  <c r="AK104" i="3"/>
  <c r="AH104" i="3"/>
  <c r="AE104" i="3"/>
  <c r="AB104" i="3"/>
  <c r="Y104" i="3"/>
  <c r="V104" i="3"/>
  <c r="S104" i="3"/>
  <c r="P104" i="3"/>
  <c r="M104" i="3"/>
  <c r="J104" i="3"/>
  <c r="G104" i="3"/>
  <c r="AN103" i="3"/>
  <c r="AK103" i="3"/>
  <c r="AH103" i="3"/>
  <c r="AE103" i="3"/>
  <c r="AB103" i="3"/>
  <c r="Y103" i="3"/>
  <c r="V103" i="3"/>
  <c r="S103" i="3"/>
  <c r="P103" i="3"/>
  <c r="M103" i="3"/>
  <c r="J103" i="3"/>
  <c r="G103" i="3"/>
  <c r="AN102" i="3"/>
  <c r="AK102" i="3"/>
  <c r="AH102" i="3"/>
  <c r="AE102" i="3"/>
  <c r="AB102" i="3"/>
  <c r="Y102" i="3"/>
  <c r="V102" i="3"/>
  <c r="S102" i="3"/>
  <c r="P102" i="3"/>
  <c r="M102" i="3"/>
  <c r="J102" i="3"/>
  <c r="G102" i="3"/>
  <c r="AN101" i="3"/>
  <c r="AK101" i="3"/>
  <c r="AH101" i="3"/>
  <c r="AE101" i="3"/>
  <c r="AB101" i="3"/>
  <c r="Y101" i="3"/>
  <c r="V101" i="3"/>
  <c r="S101" i="3"/>
  <c r="P101" i="3"/>
  <c r="M101" i="3"/>
  <c r="J101" i="3"/>
  <c r="G101" i="3"/>
  <c r="AN100" i="3"/>
  <c r="AK100" i="3"/>
  <c r="AH100" i="3"/>
  <c r="AE100" i="3"/>
  <c r="AB100" i="3"/>
  <c r="Y100" i="3"/>
  <c r="V100" i="3"/>
  <c r="S100" i="3"/>
  <c r="P100" i="3"/>
  <c r="M100" i="3"/>
  <c r="J100" i="3"/>
  <c r="G100" i="3"/>
  <c r="AN99" i="3"/>
  <c r="AK99" i="3"/>
  <c r="AH99" i="3"/>
  <c r="AE99" i="3"/>
  <c r="AB99" i="3"/>
  <c r="Y99" i="3"/>
  <c r="V99" i="3"/>
  <c r="S99" i="3"/>
  <c r="P99" i="3"/>
  <c r="M99" i="3"/>
  <c r="J99" i="3"/>
  <c r="G99" i="3"/>
  <c r="AN98" i="3"/>
  <c r="AK98" i="3"/>
  <c r="AH98" i="3"/>
  <c r="AE98" i="3"/>
  <c r="AB98" i="3"/>
  <c r="Y98" i="3"/>
  <c r="V98" i="3"/>
  <c r="S98" i="3"/>
  <c r="P98" i="3"/>
  <c r="M98" i="3"/>
  <c r="J98" i="3"/>
  <c r="G98" i="3"/>
  <c r="AN97" i="3"/>
  <c r="AK97" i="3"/>
  <c r="AH97" i="3"/>
  <c r="AE97" i="3"/>
  <c r="AB97" i="3"/>
  <c r="Y97" i="3"/>
  <c r="V97" i="3"/>
  <c r="S97" i="3"/>
  <c r="P97" i="3"/>
  <c r="M97" i="3"/>
  <c r="J97" i="3"/>
  <c r="G97" i="3"/>
  <c r="AN96" i="3"/>
  <c r="AK96" i="3"/>
  <c r="AH96" i="3"/>
  <c r="AE96" i="3"/>
  <c r="AB96" i="3"/>
  <c r="Y96" i="3"/>
  <c r="V96" i="3"/>
  <c r="S96" i="3"/>
  <c r="P96" i="3"/>
  <c r="M96" i="3"/>
  <c r="J96" i="3"/>
  <c r="G96" i="3"/>
  <c r="AN95" i="3"/>
  <c r="AK95" i="3"/>
  <c r="AH95" i="3"/>
  <c r="AE95" i="3"/>
  <c r="AB95" i="3"/>
  <c r="Y95" i="3"/>
  <c r="V95" i="3"/>
  <c r="S95" i="3"/>
  <c r="P95" i="3"/>
  <c r="M95" i="3"/>
  <c r="J95" i="3"/>
  <c r="G95" i="3"/>
  <c r="AN94" i="3"/>
  <c r="AK94" i="3"/>
  <c r="AH94" i="3"/>
  <c r="AE94" i="3"/>
  <c r="AB94" i="3"/>
  <c r="Y94" i="3"/>
  <c r="V94" i="3"/>
  <c r="S94" i="3"/>
  <c r="P94" i="3"/>
  <c r="M94" i="3"/>
  <c r="J94" i="3"/>
  <c r="G94" i="3"/>
  <c r="AN93" i="3"/>
  <c r="AK93" i="3"/>
  <c r="AH93" i="3"/>
  <c r="AE93" i="3"/>
  <c r="AB93" i="3"/>
  <c r="Y93" i="3"/>
  <c r="V93" i="3"/>
  <c r="S93" i="3"/>
  <c r="P93" i="3"/>
  <c r="M93" i="3"/>
  <c r="J93" i="3"/>
  <c r="G93" i="3"/>
  <c r="AN92" i="3"/>
  <c r="AK92" i="3"/>
  <c r="AH92" i="3"/>
  <c r="AE92" i="3"/>
  <c r="AB92" i="3"/>
  <c r="Y92" i="3"/>
  <c r="V92" i="3"/>
  <c r="S92" i="3"/>
  <c r="P92" i="3"/>
  <c r="M92" i="3"/>
  <c r="J92" i="3"/>
  <c r="G92" i="3"/>
  <c r="AN91" i="3"/>
  <c r="AK91" i="3"/>
  <c r="AH91" i="3"/>
  <c r="AE91" i="3"/>
  <c r="AB91" i="3"/>
  <c r="Y91" i="3"/>
  <c r="V91" i="3"/>
  <c r="S91" i="3"/>
  <c r="P91" i="3"/>
  <c r="M91" i="3"/>
  <c r="J91" i="3"/>
  <c r="G91" i="3"/>
  <c r="AN90" i="3"/>
  <c r="AK90" i="3"/>
  <c r="AH90" i="3"/>
  <c r="AE90" i="3"/>
  <c r="AB90" i="3"/>
  <c r="Y90" i="3"/>
  <c r="V90" i="3"/>
  <c r="S90" i="3"/>
  <c r="P90" i="3"/>
  <c r="M90" i="3"/>
  <c r="J90" i="3"/>
  <c r="G90" i="3"/>
  <c r="AN89" i="3"/>
  <c r="AK89" i="3"/>
  <c r="AH89" i="3"/>
  <c r="AE89" i="3"/>
  <c r="AB89" i="3"/>
  <c r="Y89" i="3"/>
  <c r="V89" i="3"/>
  <c r="S89" i="3"/>
  <c r="P89" i="3"/>
  <c r="M89" i="3"/>
  <c r="J89" i="3"/>
  <c r="G89" i="3"/>
  <c r="AN88" i="3"/>
  <c r="AK88" i="3"/>
  <c r="AH88" i="3"/>
  <c r="AE88" i="3"/>
  <c r="AB88" i="3"/>
  <c r="Y88" i="3"/>
  <c r="V88" i="3"/>
  <c r="S88" i="3"/>
  <c r="P88" i="3"/>
  <c r="M88" i="3"/>
  <c r="J88" i="3"/>
  <c r="G88" i="3"/>
  <c r="AN87" i="3"/>
  <c r="AK87" i="3"/>
  <c r="AH87" i="3"/>
  <c r="AE87" i="3"/>
  <c r="AB87" i="3"/>
  <c r="Y87" i="3"/>
  <c r="V87" i="3"/>
  <c r="S87" i="3"/>
  <c r="P87" i="3"/>
  <c r="M87" i="3"/>
  <c r="J87" i="3"/>
  <c r="G87" i="3"/>
  <c r="AN86" i="3"/>
  <c r="AK86" i="3"/>
  <c r="AH86" i="3"/>
  <c r="AE86" i="3"/>
  <c r="AB86" i="3"/>
  <c r="Y86" i="3"/>
  <c r="V86" i="3"/>
  <c r="S86" i="3"/>
  <c r="P86" i="3"/>
  <c r="M86" i="3"/>
  <c r="J86" i="3"/>
  <c r="G86" i="3"/>
  <c r="AN85" i="3"/>
  <c r="AK85" i="3"/>
  <c r="AH85" i="3"/>
  <c r="AE85" i="3"/>
  <c r="AB85" i="3"/>
  <c r="Y85" i="3"/>
  <c r="V85" i="3"/>
  <c r="S85" i="3"/>
  <c r="P85" i="3"/>
  <c r="M85" i="3"/>
  <c r="J85" i="3"/>
  <c r="G85" i="3"/>
  <c r="AN84" i="3"/>
  <c r="AK84" i="3"/>
  <c r="AH84" i="3"/>
  <c r="AE84" i="3"/>
  <c r="AB84" i="3"/>
  <c r="Y84" i="3"/>
  <c r="V84" i="3"/>
  <c r="S84" i="3"/>
  <c r="P84" i="3"/>
  <c r="M84" i="3"/>
  <c r="J84" i="3"/>
  <c r="G84" i="3"/>
  <c r="AN83" i="3"/>
  <c r="AK83" i="3"/>
  <c r="AH83" i="3"/>
  <c r="AE83" i="3"/>
  <c r="AB83" i="3"/>
  <c r="Y83" i="3"/>
  <c r="V83" i="3"/>
  <c r="S83" i="3"/>
  <c r="P83" i="3"/>
  <c r="M83" i="3"/>
  <c r="J83" i="3"/>
  <c r="G83" i="3"/>
  <c r="AN82" i="3"/>
  <c r="AK82" i="3"/>
  <c r="AH82" i="3"/>
  <c r="AE82" i="3"/>
  <c r="AB82" i="3"/>
  <c r="Y82" i="3"/>
  <c r="V82" i="3"/>
  <c r="S82" i="3"/>
  <c r="P82" i="3"/>
  <c r="M82" i="3"/>
  <c r="J82" i="3"/>
  <c r="G82" i="3"/>
  <c r="AN81" i="3"/>
  <c r="AK81" i="3"/>
  <c r="AH81" i="3"/>
  <c r="AE81" i="3"/>
  <c r="AB81" i="3"/>
  <c r="Y81" i="3"/>
  <c r="V81" i="3"/>
  <c r="S81" i="3"/>
  <c r="P81" i="3"/>
  <c r="M81" i="3"/>
  <c r="J81" i="3"/>
  <c r="G81" i="3"/>
  <c r="AN80" i="3"/>
  <c r="AK80" i="3"/>
  <c r="AH80" i="3"/>
  <c r="AE80" i="3"/>
  <c r="AB80" i="3"/>
  <c r="Y80" i="3"/>
  <c r="V80" i="3"/>
  <c r="S80" i="3"/>
  <c r="P80" i="3"/>
  <c r="M80" i="3"/>
  <c r="J80" i="3"/>
  <c r="G80" i="3"/>
  <c r="AN79" i="3"/>
  <c r="AK79" i="3"/>
  <c r="AH79" i="3"/>
  <c r="AE79" i="3"/>
  <c r="AB79" i="3"/>
  <c r="Y79" i="3"/>
  <c r="V79" i="3"/>
  <c r="S79" i="3"/>
  <c r="P79" i="3"/>
  <c r="M79" i="3"/>
  <c r="J79" i="3"/>
  <c r="G79" i="3"/>
  <c r="AN78" i="3"/>
  <c r="AK78" i="3"/>
  <c r="AH78" i="3"/>
  <c r="AE78" i="3"/>
  <c r="AB78" i="3"/>
  <c r="Y78" i="3"/>
  <c r="V78" i="3"/>
  <c r="S78" i="3"/>
  <c r="P78" i="3"/>
  <c r="M78" i="3"/>
  <c r="J78" i="3"/>
  <c r="G78" i="3"/>
  <c r="AN77" i="3"/>
  <c r="AK77" i="3"/>
  <c r="AH77" i="3"/>
  <c r="AE77" i="3"/>
  <c r="AB77" i="3"/>
  <c r="Y77" i="3"/>
  <c r="V77" i="3"/>
  <c r="S77" i="3"/>
  <c r="P77" i="3"/>
  <c r="M77" i="3"/>
  <c r="J77" i="3"/>
  <c r="G77" i="3"/>
  <c r="AN76" i="3"/>
  <c r="AK76" i="3"/>
  <c r="AH76" i="3"/>
  <c r="AE76" i="3"/>
  <c r="AB76" i="3"/>
  <c r="Y76" i="3"/>
  <c r="V76" i="3"/>
  <c r="S76" i="3"/>
  <c r="P76" i="3"/>
  <c r="M76" i="3"/>
  <c r="J76" i="3"/>
  <c r="G76" i="3"/>
  <c r="AN75" i="3"/>
  <c r="AK75" i="3"/>
  <c r="AH75" i="3"/>
  <c r="AE75" i="3"/>
  <c r="AB75" i="3"/>
  <c r="Y75" i="3"/>
  <c r="V75" i="3"/>
  <c r="S75" i="3"/>
  <c r="P75" i="3"/>
  <c r="M75" i="3"/>
  <c r="J75" i="3"/>
  <c r="G75" i="3"/>
  <c r="AN74" i="3"/>
  <c r="AK74" i="3"/>
  <c r="AH74" i="3"/>
  <c r="AE74" i="3"/>
  <c r="AB74" i="3"/>
  <c r="Y74" i="3"/>
  <c r="V74" i="3"/>
  <c r="S74" i="3"/>
  <c r="P74" i="3"/>
  <c r="M74" i="3"/>
  <c r="J74" i="3"/>
  <c r="G74" i="3"/>
  <c r="AN73" i="3"/>
  <c r="AK73" i="3"/>
  <c r="AH73" i="3"/>
  <c r="AE73" i="3"/>
  <c r="AB73" i="3"/>
  <c r="Y73" i="3"/>
  <c r="V73" i="3"/>
  <c r="S73" i="3"/>
  <c r="P73" i="3"/>
  <c r="M73" i="3"/>
  <c r="J73" i="3"/>
  <c r="G73" i="3"/>
  <c r="AN72" i="3"/>
  <c r="AK72" i="3"/>
  <c r="AH72" i="3"/>
  <c r="AE72" i="3"/>
  <c r="AB72" i="3"/>
  <c r="Y72" i="3"/>
  <c r="V72" i="3"/>
  <c r="S72" i="3"/>
  <c r="P72" i="3"/>
  <c r="M72" i="3"/>
  <c r="J72" i="3"/>
  <c r="G72" i="3"/>
  <c r="AN71" i="3"/>
  <c r="AK71" i="3"/>
  <c r="AH71" i="3"/>
  <c r="AE71" i="3"/>
  <c r="AB71" i="3"/>
  <c r="Y71" i="3"/>
  <c r="V71" i="3"/>
  <c r="S71" i="3"/>
  <c r="P71" i="3"/>
  <c r="M71" i="3"/>
  <c r="J71" i="3"/>
  <c r="G71" i="3"/>
  <c r="AN70" i="3"/>
  <c r="AK70" i="3"/>
  <c r="AH70" i="3"/>
  <c r="AE70" i="3"/>
  <c r="AB70" i="3"/>
  <c r="Y70" i="3"/>
  <c r="V70" i="3"/>
  <c r="S70" i="3"/>
  <c r="P70" i="3"/>
  <c r="M70" i="3"/>
  <c r="J70" i="3"/>
  <c r="G70" i="3"/>
  <c r="AN69" i="3"/>
  <c r="AK69" i="3"/>
  <c r="AH69" i="3"/>
  <c r="AE69" i="3"/>
  <c r="AB69" i="3"/>
  <c r="Y69" i="3"/>
  <c r="V69" i="3"/>
  <c r="S69" i="3"/>
  <c r="P69" i="3"/>
  <c r="M69" i="3"/>
  <c r="J69" i="3"/>
  <c r="G69" i="3"/>
  <c r="AN68" i="3"/>
  <c r="AK68" i="3"/>
  <c r="AH68" i="3"/>
  <c r="AE68" i="3"/>
  <c r="AB68" i="3"/>
  <c r="Y68" i="3"/>
  <c r="V68" i="3"/>
  <c r="S68" i="3"/>
  <c r="P68" i="3"/>
  <c r="M68" i="3"/>
  <c r="J68" i="3"/>
  <c r="G68" i="3"/>
  <c r="AN67" i="3"/>
  <c r="AK67" i="3"/>
  <c r="AH67" i="3"/>
  <c r="AE67" i="3"/>
  <c r="AB67" i="3"/>
  <c r="Y67" i="3"/>
  <c r="V67" i="3"/>
  <c r="S67" i="3"/>
  <c r="P67" i="3"/>
  <c r="M67" i="3"/>
  <c r="J67" i="3"/>
  <c r="G67" i="3"/>
  <c r="AN66" i="3"/>
  <c r="AK66" i="3"/>
  <c r="AH66" i="3"/>
  <c r="AE66" i="3"/>
  <c r="AB66" i="3"/>
  <c r="Y66" i="3"/>
  <c r="V66" i="3"/>
  <c r="S66" i="3"/>
  <c r="P66" i="3"/>
  <c r="M66" i="3"/>
  <c r="J66" i="3"/>
  <c r="G66" i="3"/>
  <c r="AN65" i="3"/>
  <c r="AK65" i="3"/>
  <c r="AH65" i="3"/>
  <c r="AE65" i="3"/>
  <c r="AB65" i="3"/>
  <c r="Y65" i="3"/>
  <c r="V65" i="3"/>
  <c r="S65" i="3"/>
  <c r="P65" i="3"/>
  <c r="M65" i="3"/>
  <c r="J65" i="3"/>
  <c r="G65" i="3"/>
  <c r="AN64" i="3"/>
  <c r="AN112" i="3" s="1"/>
  <c r="AK64" i="3"/>
  <c r="AK112" i="3" s="1"/>
  <c r="AH64" i="3"/>
  <c r="AH112" i="3" s="1"/>
  <c r="AE64" i="3"/>
  <c r="AE112" i="3" s="1"/>
  <c r="AB64" i="3"/>
  <c r="AB112" i="3" s="1"/>
  <c r="Y64" i="3"/>
  <c r="Y112" i="3" s="1"/>
  <c r="V64" i="3"/>
  <c r="V112" i="3" s="1"/>
  <c r="S64" i="3"/>
  <c r="S112" i="3" s="1"/>
  <c r="P64" i="3"/>
  <c r="P112" i="3" s="1"/>
  <c r="M64" i="3"/>
  <c r="M112" i="3" s="1"/>
  <c r="J64" i="3"/>
  <c r="G64" i="3"/>
  <c r="G112" i="3" s="1"/>
  <c r="AN58" i="3"/>
  <c r="AK58" i="3"/>
  <c r="AH58" i="3"/>
  <c r="AE58" i="3"/>
  <c r="AB58" i="3"/>
  <c r="Y58" i="3"/>
  <c r="V58" i="3"/>
  <c r="S58" i="3"/>
  <c r="P58" i="3"/>
  <c r="M58" i="3"/>
  <c r="J58" i="3"/>
  <c r="G58" i="3"/>
  <c r="AN57" i="3"/>
  <c r="AK57" i="3"/>
  <c r="AH57" i="3"/>
  <c r="AE57" i="3"/>
  <c r="AB57" i="3"/>
  <c r="Y57" i="3"/>
  <c r="V57" i="3"/>
  <c r="S57" i="3"/>
  <c r="P57" i="3"/>
  <c r="M57" i="3"/>
  <c r="J57" i="3"/>
  <c r="G57" i="3"/>
  <c r="AN56" i="3"/>
  <c r="AK56" i="3"/>
  <c r="AH56" i="3"/>
  <c r="AE56" i="3"/>
  <c r="AB56" i="3"/>
  <c r="Y56" i="3"/>
  <c r="V56" i="3"/>
  <c r="S56" i="3"/>
  <c r="P56" i="3"/>
  <c r="M56" i="3"/>
  <c r="J56" i="3"/>
  <c r="G56" i="3"/>
  <c r="AN55" i="3"/>
  <c r="AK55" i="3"/>
  <c r="AH55" i="3"/>
  <c r="AE55" i="3"/>
  <c r="AB55" i="3"/>
  <c r="Y55" i="3"/>
  <c r="V55" i="3"/>
  <c r="S55" i="3"/>
  <c r="P55" i="3"/>
  <c r="M55" i="3"/>
  <c r="J55" i="3"/>
  <c r="G55" i="3"/>
  <c r="AN54" i="3"/>
  <c r="AK54" i="3"/>
  <c r="AH54" i="3"/>
  <c r="AE54" i="3"/>
  <c r="AB54" i="3"/>
  <c r="Y54" i="3"/>
  <c r="V54" i="3"/>
  <c r="S54" i="3"/>
  <c r="P54" i="3"/>
  <c r="M54" i="3"/>
  <c r="J54" i="3"/>
  <c r="G54" i="3"/>
  <c r="AN53" i="3"/>
  <c r="AK53" i="3"/>
  <c r="AH53" i="3"/>
  <c r="AE53" i="3"/>
  <c r="AB53" i="3"/>
  <c r="Y53" i="3"/>
  <c r="V53" i="3"/>
  <c r="S53" i="3"/>
  <c r="P53" i="3"/>
  <c r="M53" i="3"/>
  <c r="J53" i="3"/>
  <c r="G53" i="3"/>
  <c r="AN52" i="3"/>
  <c r="AK52" i="3"/>
  <c r="AH52" i="3"/>
  <c r="AE52" i="3"/>
  <c r="AB52" i="3"/>
  <c r="Y52" i="3"/>
  <c r="V52" i="3"/>
  <c r="S52" i="3"/>
  <c r="P52" i="3"/>
  <c r="M52" i="3"/>
  <c r="J52" i="3"/>
  <c r="G52" i="3"/>
  <c r="AN51" i="3"/>
  <c r="AK51" i="3"/>
  <c r="AH51" i="3"/>
  <c r="AE51" i="3"/>
  <c r="AB51" i="3"/>
  <c r="Y51" i="3"/>
  <c r="V51" i="3"/>
  <c r="S51" i="3"/>
  <c r="P51" i="3"/>
  <c r="M51" i="3"/>
  <c r="J51" i="3"/>
  <c r="G51" i="3"/>
  <c r="AN50" i="3"/>
  <c r="AK50" i="3"/>
  <c r="AH50" i="3"/>
  <c r="AE50" i="3"/>
  <c r="AB50" i="3"/>
  <c r="Y50" i="3"/>
  <c r="V50" i="3"/>
  <c r="S50" i="3"/>
  <c r="P50" i="3"/>
  <c r="M50" i="3"/>
  <c r="J50" i="3"/>
  <c r="G50" i="3"/>
  <c r="AN49" i="3"/>
  <c r="AK49" i="3"/>
  <c r="AH49" i="3"/>
  <c r="AE49" i="3"/>
  <c r="AB49" i="3"/>
  <c r="Y49" i="3"/>
  <c r="V49" i="3"/>
  <c r="S49" i="3"/>
  <c r="P49" i="3"/>
  <c r="M49" i="3"/>
  <c r="J49" i="3"/>
  <c r="G49" i="3"/>
  <c r="AN48" i="3"/>
  <c r="AK48" i="3"/>
  <c r="AH48" i="3"/>
  <c r="AE48" i="3"/>
  <c r="AB48" i="3"/>
  <c r="Y48" i="3"/>
  <c r="V48" i="3"/>
  <c r="S48" i="3"/>
  <c r="P48" i="3"/>
  <c r="M48" i="3"/>
  <c r="J48" i="3"/>
  <c r="G48" i="3"/>
  <c r="AN47" i="3"/>
  <c r="AK47" i="3"/>
  <c r="AH47" i="3"/>
  <c r="AE47" i="3"/>
  <c r="AB47" i="3"/>
  <c r="Y47" i="3"/>
  <c r="V47" i="3"/>
  <c r="S47" i="3"/>
  <c r="P47" i="3"/>
  <c r="M47" i="3"/>
  <c r="J47" i="3"/>
  <c r="G47" i="3"/>
  <c r="AN46" i="3"/>
  <c r="AK46" i="3"/>
  <c r="AH46" i="3"/>
  <c r="AE46" i="3"/>
  <c r="AB46" i="3"/>
  <c r="Y46" i="3"/>
  <c r="V46" i="3"/>
  <c r="S46" i="3"/>
  <c r="P46" i="3"/>
  <c r="M46" i="3"/>
  <c r="J46" i="3"/>
  <c r="G46" i="3"/>
  <c r="AN45" i="3"/>
  <c r="AK45" i="3"/>
  <c r="AH45" i="3"/>
  <c r="AE45" i="3"/>
  <c r="AB45" i="3"/>
  <c r="Y45" i="3"/>
  <c r="V45" i="3"/>
  <c r="S45" i="3"/>
  <c r="P45" i="3"/>
  <c r="M45" i="3"/>
  <c r="J45" i="3"/>
  <c r="G45" i="3"/>
  <c r="AN44" i="3"/>
  <c r="AK44" i="3"/>
  <c r="AH44" i="3"/>
  <c r="AE44" i="3"/>
  <c r="AB44" i="3"/>
  <c r="Y44" i="3"/>
  <c r="V44" i="3"/>
  <c r="S44" i="3"/>
  <c r="P44" i="3"/>
  <c r="M44" i="3"/>
  <c r="J44" i="3"/>
  <c r="G44" i="3"/>
  <c r="AN43" i="3"/>
  <c r="AK43" i="3"/>
  <c r="AH43" i="3"/>
  <c r="AE43" i="3"/>
  <c r="AB43" i="3"/>
  <c r="Y43" i="3"/>
  <c r="V43" i="3"/>
  <c r="S43" i="3"/>
  <c r="P43" i="3"/>
  <c r="M43" i="3"/>
  <c r="J43" i="3"/>
  <c r="G43" i="3"/>
  <c r="AN42" i="3"/>
  <c r="AK42" i="3"/>
  <c r="AH42" i="3"/>
  <c r="AE42" i="3"/>
  <c r="AB42" i="3"/>
  <c r="Y42" i="3"/>
  <c r="V42" i="3"/>
  <c r="S42" i="3"/>
  <c r="P42" i="3"/>
  <c r="M42" i="3"/>
  <c r="J42" i="3"/>
  <c r="G42" i="3"/>
  <c r="AN41" i="3"/>
  <c r="AK41" i="3"/>
  <c r="AH41" i="3"/>
  <c r="AE41" i="3"/>
  <c r="AB41" i="3"/>
  <c r="Y41" i="3"/>
  <c r="V41" i="3"/>
  <c r="S41" i="3"/>
  <c r="P41" i="3"/>
  <c r="M41" i="3"/>
  <c r="J41" i="3"/>
  <c r="G41" i="3"/>
  <c r="AN40" i="3"/>
  <c r="AK40" i="3"/>
  <c r="AH40" i="3"/>
  <c r="AE40" i="3"/>
  <c r="AB40" i="3"/>
  <c r="Y40" i="3"/>
  <c r="V40" i="3"/>
  <c r="S40" i="3"/>
  <c r="P40" i="3"/>
  <c r="M40" i="3"/>
  <c r="J40" i="3"/>
  <c r="G40" i="3"/>
  <c r="AN39" i="3"/>
  <c r="AK39" i="3"/>
  <c r="AH39" i="3"/>
  <c r="AE39" i="3"/>
  <c r="AB39" i="3"/>
  <c r="Y39" i="3"/>
  <c r="V39" i="3"/>
  <c r="S39" i="3"/>
  <c r="P39" i="3"/>
  <c r="M39" i="3"/>
  <c r="J39" i="3"/>
  <c r="G39" i="3"/>
  <c r="AN38" i="3"/>
  <c r="AK38" i="3"/>
  <c r="AH38" i="3"/>
  <c r="AE38" i="3"/>
  <c r="AB38" i="3"/>
  <c r="Y38" i="3"/>
  <c r="V38" i="3"/>
  <c r="S38" i="3"/>
  <c r="P38" i="3"/>
  <c r="M38" i="3"/>
  <c r="J38" i="3"/>
  <c r="G38" i="3"/>
  <c r="AN37" i="3"/>
  <c r="AK37" i="3"/>
  <c r="AH37" i="3"/>
  <c r="AE37" i="3"/>
  <c r="AB37" i="3"/>
  <c r="Y37" i="3"/>
  <c r="V37" i="3"/>
  <c r="S37" i="3"/>
  <c r="P37" i="3"/>
  <c r="M37" i="3"/>
  <c r="J37" i="3"/>
  <c r="G37" i="3"/>
  <c r="AN36" i="3"/>
  <c r="AK36" i="3"/>
  <c r="AH36" i="3"/>
  <c r="AE36" i="3"/>
  <c r="AB36" i="3"/>
  <c r="Y36" i="3"/>
  <c r="V36" i="3"/>
  <c r="S36" i="3"/>
  <c r="P36" i="3"/>
  <c r="M36" i="3"/>
  <c r="J36" i="3"/>
  <c r="G36" i="3"/>
  <c r="AN35" i="3"/>
  <c r="AK35" i="3"/>
  <c r="AH35" i="3"/>
  <c r="AE35" i="3"/>
  <c r="AB35" i="3"/>
  <c r="Y35" i="3"/>
  <c r="V35" i="3"/>
  <c r="S35" i="3"/>
  <c r="P35" i="3"/>
  <c r="M35" i="3"/>
  <c r="J35" i="3"/>
  <c r="G35" i="3"/>
  <c r="AN34" i="3"/>
  <c r="AK34" i="3"/>
  <c r="AH34" i="3"/>
  <c r="AE34" i="3"/>
  <c r="AB34" i="3"/>
  <c r="Y34" i="3"/>
  <c r="V34" i="3"/>
  <c r="S34" i="3"/>
  <c r="P34" i="3"/>
  <c r="M34" i="3"/>
  <c r="J34" i="3"/>
  <c r="G34" i="3"/>
  <c r="AN33" i="3"/>
  <c r="AK33" i="3"/>
  <c r="AH33" i="3"/>
  <c r="AE33" i="3"/>
  <c r="AB33" i="3"/>
  <c r="Y33" i="3"/>
  <c r="V33" i="3"/>
  <c r="S33" i="3"/>
  <c r="P33" i="3"/>
  <c r="M33" i="3"/>
  <c r="J33" i="3"/>
  <c r="G33" i="3"/>
  <c r="AN32" i="3"/>
  <c r="AK32" i="3"/>
  <c r="AH32" i="3"/>
  <c r="AE32" i="3"/>
  <c r="AB32" i="3"/>
  <c r="Y32" i="3"/>
  <c r="V32" i="3"/>
  <c r="S32" i="3"/>
  <c r="P32" i="3"/>
  <c r="M32" i="3"/>
  <c r="J32" i="3"/>
  <c r="G32" i="3"/>
  <c r="AN31" i="3"/>
  <c r="AK31" i="3"/>
  <c r="AH31" i="3"/>
  <c r="AE31" i="3"/>
  <c r="AB31" i="3"/>
  <c r="Y31" i="3"/>
  <c r="V31" i="3"/>
  <c r="S31" i="3"/>
  <c r="P31" i="3"/>
  <c r="M31" i="3"/>
  <c r="J31" i="3"/>
  <c r="G31" i="3"/>
  <c r="AN30" i="3"/>
  <c r="AK30" i="3"/>
  <c r="AH30" i="3"/>
  <c r="AE30" i="3"/>
  <c r="AB30" i="3"/>
  <c r="Y30" i="3"/>
  <c r="V30" i="3"/>
  <c r="S30" i="3"/>
  <c r="P30" i="3"/>
  <c r="M30" i="3"/>
  <c r="J30" i="3"/>
  <c r="G30" i="3"/>
  <c r="AN29" i="3"/>
  <c r="AK29" i="3"/>
  <c r="AH29" i="3"/>
  <c r="AE29" i="3"/>
  <c r="AB29" i="3"/>
  <c r="Y29" i="3"/>
  <c r="V29" i="3"/>
  <c r="S29" i="3"/>
  <c r="P29" i="3"/>
  <c r="M29" i="3"/>
  <c r="J29" i="3"/>
  <c r="G29" i="3"/>
  <c r="AN28" i="3"/>
  <c r="AK28" i="3"/>
  <c r="AH28" i="3"/>
  <c r="AE28" i="3"/>
  <c r="AB28" i="3"/>
  <c r="Y28" i="3"/>
  <c r="V28" i="3"/>
  <c r="S28" i="3"/>
  <c r="P28" i="3"/>
  <c r="M28" i="3"/>
  <c r="J28" i="3"/>
  <c r="G28" i="3"/>
  <c r="AN27" i="3"/>
  <c r="AK27" i="3"/>
  <c r="AH27" i="3"/>
  <c r="AE27" i="3"/>
  <c r="AB27" i="3"/>
  <c r="Y27" i="3"/>
  <c r="V27" i="3"/>
  <c r="S27" i="3"/>
  <c r="P27" i="3"/>
  <c r="M27" i="3"/>
  <c r="J27" i="3"/>
  <c r="G27" i="3"/>
  <c r="AN26" i="3"/>
  <c r="AK26" i="3"/>
  <c r="AH26" i="3"/>
  <c r="AE26" i="3"/>
  <c r="AB26" i="3"/>
  <c r="Y26" i="3"/>
  <c r="V26" i="3"/>
  <c r="S26" i="3"/>
  <c r="P26" i="3"/>
  <c r="M26" i="3"/>
  <c r="J26" i="3"/>
  <c r="G26" i="3"/>
  <c r="AN25" i="3"/>
  <c r="AK25" i="3"/>
  <c r="AH25" i="3"/>
  <c r="AE25" i="3"/>
  <c r="AB25" i="3"/>
  <c r="Y25" i="3"/>
  <c r="V25" i="3"/>
  <c r="S25" i="3"/>
  <c r="P25" i="3"/>
  <c r="M25" i="3"/>
  <c r="J25" i="3"/>
  <c r="G25" i="3"/>
  <c r="AN24" i="3"/>
  <c r="AK24" i="3"/>
  <c r="AH24" i="3"/>
  <c r="AE24" i="3"/>
  <c r="AB24" i="3"/>
  <c r="Y24" i="3"/>
  <c r="V24" i="3"/>
  <c r="S24" i="3"/>
  <c r="P24" i="3"/>
  <c r="M24" i="3"/>
  <c r="J24" i="3"/>
  <c r="G24" i="3"/>
  <c r="AN23" i="3"/>
  <c r="AK23" i="3"/>
  <c r="AH23" i="3"/>
  <c r="AE23" i="3"/>
  <c r="AB23" i="3"/>
  <c r="Y23" i="3"/>
  <c r="V23" i="3"/>
  <c r="S23" i="3"/>
  <c r="P23" i="3"/>
  <c r="M23" i="3"/>
  <c r="J23" i="3"/>
  <c r="G23" i="3"/>
  <c r="AN22" i="3"/>
  <c r="AK22" i="3"/>
  <c r="AH22" i="3"/>
  <c r="AE22" i="3"/>
  <c r="AB22" i="3"/>
  <c r="Y22" i="3"/>
  <c r="V22" i="3"/>
  <c r="S22" i="3"/>
  <c r="P22" i="3"/>
  <c r="M22" i="3"/>
  <c r="J22" i="3"/>
  <c r="G22" i="3"/>
  <c r="AN21" i="3"/>
  <c r="AK21" i="3"/>
  <c r="AH21" i="3"/>
  <c r="AE21" i="3"/>
  <c r="AB21" i="3"/>
  <c r="Y21" i="3"/>
  <c r="V21" i="3"/>
  <c r="S21" i="3"/>
  <c r="P21" i="3"/>
  <c r="M21" i="3"/>
  <c r="J21" i="3"/>
  <c r="G21" i="3"/>
  <c r="AN20" i="3"/>
  <c r="AK20" i="3"/>
  <c r="AH20" i="3"/>
  <c r="AE20" i="3"/>
  <c r="AB20" i="3"/>
  <c r="Y20" i="3"/>
  <c r="V20" i="3"/>
  <c r="S20" i="3"/>
  <c r="P20" i="3"/>
  <c r="M20" i="3"/>
  <c r="J20" i="3"/>
  <c r="G20" i="3"/>
  <c r="AN19" i="3"/>
  <c r="AK19" i="3"/>
  <c r="AH19" i="3"/>
  <c r="AE19" i="3"/>
  <c r="AB19" i="3"/>
  <c r="Y19" i="3"/>
  <c r="V19" i="3"/>
  <c r="S19" i="3"/>
  <c r="P19" i="3"/>
  <c r="M19" i="3"/>
  <c r="J19" i="3"/>
  <c r="G19" i="3"/>
  <c r="AN18" i="3"/>
  <c r="AK18" i="3"/>
  <c r="AH18" i="3"/>
  <c r="AE18" i="3"/>
  <c r="AB18" i="3"/>
  <c r="Y18" i="3"/>
  <c r="V18" i="3"/>
  <c r="S18" i="3"/>
  <c r="P18" i="3"/>
  <c r="M18" i="3"/>
  <c r="J18" i="3"/>
  <c r="G18" i="3"/>
  <c r="AN17" i="3"/>
  <c r="AK17" i="3"/>
  <c r="AH17" i="3"/>
  <c r="AE17" i="3"/>
  <c r="AB17" i="3"/>
  <c r="Y17" i="3"/>
  <c r="V17" i="3"/>
  <c r="S17" i="3"/>
  <c r="P17" i="3"/>
  <c r="M17" i="3"/>
  <c r="J17" i="3"/>
  <c r="G17" i="3"/>
  <c r="AN16" i="3"/>
  <c r="AK16" i="3"/>
  <c r="AH16" i="3"/>
  <c r="AE16" i="3"/>
  <c r="AB16" i="3"/>
  <c r="Y16" i="3"/>
  <c r="V16" i="3"/>
  <c r="S16" i="3"/>
  <c r="P16" i="3"/>
  <c r="M16" i="3"/>
  <c r="J16" i="3"/>
  <c r="G16" i="3"/>
  <c r="AN15" i="3"/>
  <c r="AK15" i="3"/>
  <c r="AH15" i="3"/>
  <c r="AE15" i="3"/>
  <c r="AB15" i="3"/>
  <c r="Y15" i="3"/>
  <c r="V15" i="3"/>
  <c r="S15" i="3"/>
  <c r="P15" i="3"/>
  <c r="M15" i="3"/>
  <c r="J15" i="3"/>
  <c r="G15" i="3"/>
  <c r="AN14" i="3"/>
  <c r="AK14" i="3"/>
  <c r="AH14" i="3"/>
  <c r="AE14" i="3"/>
  <c r="AB14" i="3"/>
  <c r="Y14" i="3"/>
  <c r="V14" i="3"/>
  <c r="S14" i="3"/>
  <c r="P14" i="3"/>
  <c r="M14" i="3"/>
  <c r="J14" i="3"/>
  <c r="G14" i="3"/>
  <c r="AN13" i="3"/>
  <c r="AK13" i="3"/>
  <c r="AH13" i="3"/>
  <c r="AE13" i="3"/>
  <c r="AB13" i="3"/>
  <c r="Y13" i="3"/>
  <c r="V13" i="3"/>
  <c r="S13" i="3"/>
  <c r="P13" i="3"/>
  <c r="M13" i="3"/>
  <c r="J13" i="3"/>
  <c r="G13" i="3"/>
  <c r="AN12" i="3"/>
  <c r="AK12" i="3"/>
  <c r="AH12" i="3"/>
  <c r="AE12" i="3"/>
  <c r="AB12" i="3"/>
  <c r="Y12" i="3"/>
  <c r="V12" i="3"/>
  <c r="S12" i="3"/>
  <c r="P12" i="3"/>
  <c r="M12" i="3"/>
  <c r="J12" i="3"/>
  <c r="G12" i="3"/>
  <c r="AN11" i="3"/>
  <c r="AN59" i="3" s="1"/>
  <c r="AK11" i="3"/>
  <c r="AK59" i="3" s="1"/>
  <c r="AH11" i="3"/>
  <c r="AH59" i="3" s="1"/>
  <c r="AE11" i="3"/>
  <c r="AE59" i="3" s="1"/>
  <c r="AB11" i="3"/>
  <c r="AB59" i="3" s="1"/>
  <c r="Y11" i="3"/>
  <c r="Y59" i="3" s="1"/>
  <c r="V11" i="3"/>
  <c r="V59" i="3" s="1"/>
  <c r="S11" i="3"/>
  <c r="S59" i="3" s="1"/>
  <c r="P11" i="3"/>
  <c r="P59" i="3" s="1"/>
  <c r="M11" i="3"/>
  <c r="M59" i="3" s="1"/>
  <c r="J11" i="3"/>
  <c r="G11" i="3"/>
  <c r="G59" i="3" s="1"/>
  <c r="AF42" i="15"/>
  <c r="AE42" i="15"/>
  <c r="AF41" i="15"/>
  <c r="AE41" i="15"/>
  <c r="AF40" i="15"/>
  <c r="AE40" i="15"/>
  <c r="AF39" i="15"/>
  <c r="AE39" i="15"/>
  <c r="AF38" i="15"/>
  <c r="AE38" i="15"/>
  <c r="AF37" i="15"/>
  <c r="AE37" i="15"/>
  <c r="AF36" i="15"/>
  <c r="AE36" i="15"/>
  <c r="AF35" i="15"/>
  <c r="AE35" i="15"/>
  <c r="AF34" i="15"/>
  <c r="AE34" i="15"/>
  <c r="AF33" i="15"/>
  <c r="AE33" i="15"/>
  <c r="AF32" i="15"/>
  <c r="AF44" i="15" s="1"/>
  <c r="AE32" i="15"/>
  <c r="AE44" i="15" s="1"/>
  <c r="BD40" i="14"/>
  <c r="AY40" i="14"/>
  <c r="BC40" i="14" s="1"/>
  <c r="AU40" i="14"/>
  <c r="AQ40" i="14"/>
  <c r="AM40" i="14"/>
  <c r="AI40" i="14"/>
  <c r="AE40" i="14"/>
  <c r="AA40" i="14"/>
  <c r="W40" i="14"/>
  <c r="S40" i="14"/>
  <c r="O40" i="14"/>
  <c r="K40" i="14"/>
  <c r="E40" i="14"/>
  <c r="BD39" i="14"/>
  <c r="AY39" i="14"/>
  <c r="BC39" i="14" s="1"/>
  <c r="AU39" i="14"/>
  <c r="AQ39" i="14"/>
  <c r="AM39" i="14"/>
  <c r="AI39" i="14"/>
  <c r="AE39" i="14"/>
  <c r="AA39" i="14"/>
  <c r="W39" i="14"/>
  <c r="S39" i="14"/>
  <c r="O39" i="14"/>
  <c r="K39" i="14"/>
  <c r="E39" i="14"/>
  <c r="BD38" i="14"/>
  <c r="BC38" i="14"/>
  <c r="AY38" i="14"/>
  <c r="AU38" i="14"/>
  <c r="AQ38" i="14"/>
  <c r="AM38" i="14"/>
  <c r="AI38" i="14"/>
  <c r="AE38" i="14"/>
  <c r="AA38" i="14"/>
  <c r="W38" i="14"/>
  <c r="S38" i="14"/>
  <c r="O38" i="14"/>
  <c r="K38" i="14"/>
  <c r="E38" i="14"/>
  <c r="BD37" i="14"/>
  <c r="AY37" i="14"/>
  <c r="BC37" i="14" s="1"/>
  <c r="AU37" i="14"/>
  <c r="AQ37" i="14"/>
  <c r="AM37" i="14"/>
  <c r="AI37" i="14"/>
  <c r="AE37" i="14"/>
  <c r="AA37" i="14"/>
  <c r="W37" i="14"/>
  <c r="S37" i="14"/>
  <c r="O37" i="14"/>
  <c r="K37" i="14"/>
  <c r="E37" i="14"/>
  <c r="BD36" i="14"/>
  <c r="AY36" i="14"/>
  <c r="BC36" i="14" s="1"/>
  <c r="AU36" i="14"/>
  <c r="AQ36" i="14"/>
  <c r="AM36" i="14"/>
  <c r="AI36" i="14"/>
  <c r="AE36" i="14"/>
  <c r="AA36" i="14"/>
  <c r="W36" i="14"/>
  <c r="S36" i="14"/>
  <c r="O36" i="14"/>
  <c r="K36" i="14"/>
  <c r="E36" i="14"/>
  <c r="BD35" i="14"/>
  <c r="AY35" i="14"/>
  <c r="BC35" i="14" s="1"/>
  <c r="AU35" i="14"/>
  <c r="AQ35" i="14"/>
  <c r="AM35" i="14"/>
  <c r="AI35" i="14"/>
  <c r="AE35" i="14"/>
  <c r="AA35" i="14"/>
  <c r="W35" i="14"/>
  <c r="S35" i="14"/>
  <c r="O35" i="14"/>
  <c r="K35" i="14"/>
  <c r="E35" i="14"/>
  <c r="BD34" i="14"/>
  <c r="AY34" i="14"/>
  <c r="BC34" i="14" s="1"/>
  <c r="AU34" i="14"/>
  <c r="AQ34" i="14"/>
  <c r="AM34" i="14"/>
  <c r="AI34" i="14"/>
  <c r="AE34" i="14"/>
  <c r="AA34" i="14"/>
  <c r="W34" i="14"/>
  <c r="S34" i="14"/>
  <c r="O34" i="14"/>
  <c r="K34" i="14"/>
  <c r="E34" i="14"/>
  <c r="BD33" i="14"/>
  <c r="AY33" i="14"/>
  <c r="BC33" i="14" s="1"/>
  <c r="AU33" i="14"/>
  <c r="AQ33" i="14"/>
  <c r="AM33" i="14"/>
  <c r="AI33" i="14"/>
  <c r="AE33" i="14"/>
  <c r="AA33" i="14"/>
  <c r="W33" i="14"/>
  <c r="S33" i="14"/>
  <c r="O33" i="14"/>
  <c r="K33" i="14"/>
  <c r="E33" i="14"/>
  <c r="BD32" i="14"/>
  <c r="AY32" i="14"/>
  <c r="BC32" i="14" s="1"/>
  <c r="AU32" i="14"/>
  <c r="AQ32" i="14"/>
  <c r="AM32" i="14"/>
  <c r="AI32" i="14"/>
  <c r="AE32" i="14"/>
  <c r="AA32" i="14"/>
  <c r="W32" i="14"/>
  <c r="S32" i="14"/>
  <c r="O32" i="14"/>
  <c r="K32" i="14"/>
  <c r="E32" i="14"/>
  <c r="BD31" i="14"/>
  <c r="AY31" i="14"/>
  <c r="BC31" i="14" s="1"/>
  <c r="AU31" i="14"/>
  <c r="AQ31" i="14"/>
  <c r="AM31" i="14"/>
  <c r="AI31" i="14"/>
  <c r="AE31" i="14"/>
  <c r="AA31" i="14"/>
  <c r="W31" i="14"/>
  <c r="S31" i="14"/>
  <c r="O31" i="14"/>
  <c r="K31" i="14"/>
  <c r="E31" i="14"/>
  <c r="BD30" i="14"/>
  <c r="BD42" i="14" s="1"/>
  <c r="BC30" i="14"/>
  <c r="AY30" i="14"/>
  <c r="AU30" i="14"/>
  <c r="AQ30" i="14"/>
  <c r="AM30" i="14"/>
  <c r="AI30" i="14"/>
  <c r="AE30" i="14"/>
  <c r="AA30" i="14"/>
  <c r="W30" i="14"/>
  <c r="S30" i="14"/>
  <c r="O30" i="14"/>
  <c r="K30" i="14"/>
  <c r="E30" i="14"/>
  <c r="EU33" i="6"/>
  <c r="EV33" i="6" s="1"/>
  <c r="ET33" i="6"/>
  <c r="EU32" i="6"/>
  <c r="EV32" i="6" s="1"/>
  <c r="ET32" i="6"/>
  <c r="EU31" i="6"/>
  <c r="EV31" i="6" s="1"/>
  <c r="ET31" i="6"/>
  <c r="EU30" i="6"/>
  <c r="EV30" i="6" s="1"/>
  <c r="ET30" i="6"/>
  <c r="EU29" i="6"/>
  <c r="EV29" i="6" s="1"/>
  <c r="ET29" i="6"/>
  <c r="EV28" i="6"/>
  <c r="EU28" i="6"/>
  <c r="ET28" i="6"/>
  <c r="EU27" i="6"/>
  <c r="EV27" i="6" s="1"/>
  <c r="ET27" i="6"/>
  <c r="EU26" i="6"/>
  <c r="EV26" i="6" s="1"/>
  <c r="ET26" i="6"/>
  <c r="L26" i="5"/>
  <c r="K26" i="5"/>
  <c r="L25" i="5"/>
  <c r="K25" i="5"/>
  <c r="AF29" i="15"/>
  <c r="AF31" i="15" s="1"/>
  <c r="AE29" i="15"/>
  <c r="AE31" i="15" s="1"/>
  <c r="AF28" i="15"/>
  <c r="AE28" i="15"/>
  <c r="AF27" i="15"/>
  <c r="AE27" i="15"/>
  <c r="AF26" i="15"/>
  <c r="AE26" i="15"/>
  <c r="AF25" i="15"/>
  <c r="AE25" i="15"/>
  <c r="BD28" i="14"/>
  <c r="AY28" i="14"/>
  <c r="BC28" i="14" s="1"/>
  <c r="AU28" i="14"/>
  <c r="AQ28" i="14"/>
  <c r="AM28" i="14"/>
  <c r="AI28" i="14"/>
  <c r="AE28" i="14"/>
  <c r="AA28" i="14"/>
  <c r="W28" i="14"/>
  <c r="S28" i="14"/>
  <c r="O28" i="14"/>
  <c r="K28" i="14"/>
  <c r="E28" i="14"/>
  <c r="BD27" i="14"/>
  <c r="BC27" i="14"/>
  <c r="AY27" i="14"/>
  <c r="AU27" i="14"/>
  <c r="AQ27" i="14"/>
  <c r="AM27" i="14"/>
  <c r="AI27" i="14"/>
  <c r="AE27" i="14"/>
  <c r="AA27" i="14"/>
  <c r="W27" i="14"/>
  <c r="S27" i="14"/>
  <c r="O27" i="14"/>
  <c r="K27" i="14"/>
  <c r="E27" i="14"/>
  <c r="BD26" i="14"/>
  <c r="AY26" i="14"/>
  <c r="BC26" i="14" s="1"/>
  <c r="AU26" i="14"/>
  <c r="AQ26" i="14"/>
  <c r="AM26" i="14"/>
  <c r="AI26" i="14"/>
  <c r="AE26" i="14"/>
  <c r="AA26" i="14"/>
  <c r="W26" i="14"/>
  <c r="S26" i="14"/>
  <c r="O26" i="14"/>
  <c r="K26" i="14"/>
  <c r="E26" i="14"/>
  <c r="BD25" i="14"/>
  <c r="AY25" i="14"/>
  <c r="BC25" i="14" s="1"/>
  <c r="AU25" i="14"/>
  <c r="AQ25" i="14"/>
  <c r="AM25" i="14"/>
  <c r="AI25" i="14"/>
  <c r="AE25" i="14"/>
  <c r="AA25" i="14"/>
  <c r="W25" i="14"/>
  <c r="S25" i="14"/>
  <c r="O25" i="14"/>
  <c r="K25" i="14"/>
  <c r="E25" i="14"/>
  <c r="BD24" i="14"/>
  <c r="AY24" i="14"/>
  <c r="BC24" i="14" s="1"/>
  <c r="AU24" i="14"/>
  <c r="AQ24" i="14"/>
  <c r="AM24" i="14"/>
  <c r="AI24" i="14"/>
  <c r="AE24" i="14"/>
  <c r="AA24" i="14"/>
  <c r="W24" i="14"/>
  <c r="S24" i="14"/>
  <c r="O24" i="14"/>
  <c r="K24" i="14"/>
  <c r="E24" i="14"/>
  <c r="AD27" i="9"/>
  <c r="AC27" i="9"/>
  <c r="AD26" i="9"/>
  <c r="AC26" i="9"/>
  <c r="AD25" i="9"/>
  <c r="AC25" i="9"/>
  <c r="AD24" i="9"/>
  <c r="AC24" i="9"/>
  <c r="AD23" i="9"/>
  <c r="AC23" i="9"/>
  <c r="AD22" i="9"/>
  <c r="AC22" i="9"/>
  <c r="AD21" i="9"/>
  <c r="AC21" i="9"/>
  <c r="AD20" i="9"/>
  <c r="AC20" i="9"/>
  <c r="AB20" i="9"/>
  <c r="Z20" i="9"/>
  <c r="X20" i="9"/>
  <c r="V20" i="9"/>
  <c r="T20" i="9"/>
  <c r="R20" i="9"/>
  <c r="P20" i="9"/>
  <c r="N20" i="9"/>
  <c r="L20" i="9"/>
  <c r="J20" i="9"/>
  <c r="H20" i="9"/>
  <c r="F20" i="9"/>
  <c r="R26" i="11"/>
  <c r="R25" i="11"/>
  <c r="R24" i="11"/>
  <c r="R23" i="11"/>
  <c r="R22" i="11"/>
  <c r="R21" i="11"/>
  <c r="R20" i="11"/>
  <c r="R19" i="11"/>
  <c r="R18" i="11"/>
  <c r="R27" i="11" s="1"/>
  <c r="R56" i="11"/>
  <c r="R55" i="11"/>
  <c r="R54" i="11"/>
  <c r="R58" i="11" s="1"/>
  <c r="R53" i="11"/>
  <c r="AE15" i="11"/>
  <c r="AD15" i="11"/>
  <c r="AE14" i="11"/>
  <c r="AD14" i="11"/>
  <c r="AE13" i="11"/>
  <c r="AD13" i="11"/>
  <c r="AE12" i="11"/>
  <c r="AD12" i="11"/>
  <c r="AE11" i="11"/>
  <c r="AD11" i="11"/>
  <c r="AE10" i="11"/>
  <c r="AD10" i="11"/>
  <c r="AE9" i="11"/>
  <c r="AE17" i="11" s="1"/>
  <c r="AD9" i="11"/>
  <c r="AD17" i="11" s="1"/>
  <c r="EU25" i="6"/>
  <c r="ET25" i="6"/>
  <c r="EU24" i="6"/>
  <c r="ET24" i="6"/>
  <c r="EU23" i="6"/>
  <c r="ET23" i="6"/>
  <c r="EU22" i="6"/>
  <c r="ET22" i="6"/>
  <c r="EU21" i="6"/>
  <c r="ET21" i="6"/>
  <c r="EU20" i="6"/>
  <c r="ET20" i="6"/>
  <c r="L24" i="5"/>
  <c r="K24" i="5"/>
  <c r="L23" i="5"/>
  <c r="K23" i="5"/>
  <c r="L22" i="5"/>
  <c r="K22" i="5"/>
  <c r="L21" i="5"/>
  <c r="K21" i="5"/>
  <c r="L20" i="5"/>
  <c r="K20" i="5"/>
  <c r="L19" i="5"/>
  <c r="K19" i="5"/>
  <c r="L18" i="5"/>
  <c r="K18" i="5"/>
  <c r="L17" i="5"/>
  <c r="K17" i="5"/>
  <c r="L16" i="5"/>
  <c r="K16" i="5"/>
  <c r="L15" i="5"/>
  <c r="K15" i="5"/>
  <c r="AF23" i="15"/>
  <c r="AE23" i="15"/>
  <c r="AF22" i="15"/>
  <c r="AE22" i="15"/>
  <c r="AF21" i="15"/>
  <c r="AE21" i="15"/>
  <c r="AF20" i="15"/>
  <c r="AE20" i="15"/>
  <c r="AF19" i="15"/>
  <c r="AE19" i="15"/>
  <c r="AF18" i="15"/>
  <c r="AE18" i="15"/>
  <c r="AF17" i="15"/>
  <c r="AE17" i="15"/>
  <c r="AF16" i="15"/>
  <c r="AE16" i="15"/>
  <c r="AF15" i="15"/>
  <c r="AE15" i="15"/>
  <c r="AF14" i="15"/>
  <c r="AE14" i="15"/>
  <c r="AF13" i="15"/>
  <c r="AE13" i="15"/>
  <c r="AF12" i="15"/>
  <c r="AE12" i="15"/>
  <c r="AF11" i="15"/>
  <c r="AE11" i="15"/>
  <c r="AF10" i="15"/>
  <c r="AE10" i="15"/>
  <c r="AF9" i="15"/>
  <c r="AE9" i="15"/>
  <c r="AF8" i="15"/>
  <c r="AF24" i="15" s="1"/>
  <c r="AE8" i="15"/>
  <c r="AF7" i="15"/>
  <c r="AE7" i="15"/>
  <c r="AE24" i="15" s="1"/>
  <c r="BD22" i="14"/>
  <c r="AY22" i="14"/>
  <c r="BC22" i="14" s="1"/>
  <c r="AU22" i="14"/>
  <c r="AQ22" i="14"/>
  <c r="AM22" i="14"/>
  <c r="AI22" i="14"/>
  <c r="AE22" i="14"/>
  <c r="AA22" i="14"/>
  <c r="W22" i="14"/>
  <c r="S22" i="14"/>
  <c r="O22" i="14"/>
  <c r="K22" i="14"/>
  <c r="E22" i="14"/>
  <c r="BD21" i="14"/>
  <c r="AY21" i="14"/>
  <c r="AU21" i="14"/>
  <c r="BC21" i="14" s="1"/>
  <c r="AQ21" i="14"/>
  <c r="AM21" i="14"/>
  <c r="AI21" i="14"/>
  <c r="AE21" i="14"/>
  <c r="S21" i="14"/>
  <c r="O21" i="14"/>
  <c r="K21" i="14"/>
  <c r="E21" i="14"/>
  <c r="BD20" i="14"/>
  <c r="AY20" i="14"/>
  <c r="BC20" i="14" s="1"/>
  <c r="AU20" i="14"/>
  <c r="AQ20" i="14"/>
  <c r="AM20" i="14"/>
  <c r="AI20" i="14"/>
  <c r="AE20" i="14"/>
  <c r="AA20" i="14"/>
  <c r="W20" i="14"/>
  <c r="S20" i="14"/>
  <c r="O20" i="14"/>
  <c r="K20" i="14"/>
  <c r="E20" i="14"/>
  <c r="BD19" i="14"/>
  <c r="AY19" i="14"/>
  <c r="BC19" i="14" s="1"/>
  <c r="AU19" i="14"/>
  <c r="AQ19" i="14"/>
  <c r="AM19" i="14"/>
  <c r="AI19" i="14"/>
  <c r="AE19" i="14"/>
  <c r="AA19" i="14"/>
  <c r="W19" i="14"/>
  <c r="S19" i="14"/>
  <c r="O19" i="14"/>
  <c r="K19" i="14"/>
  <c r="E19" i="14"/>
  <c r="BD18" i="14"/>
  <c r="AY18" i="14"/>
  <c r="BC18" i="14" s="1"/>
  <c r="AU18" i="14"/>
  <c r="AQ18" i="14"/>
  <c r="AM18" i="14"/>
  <c r="AI18" i="14"/>
  <c r="AE18" i="14"/>
  <c r="AA18" i="14"/>
  <c r="W18" i="14"/>
  <c r="S18" i="14"/>
  <c r="O18" i="14"/>
  <c r="K18" i="14"/>
  <c r="E18" i="14"/>
  <c r="BD17" i="14"/>
  <c r="AY17" i="14"/>
  <c r="BC17" i="14" s="1"/>
  <c r="AU17" i="14"/>
  <c r="AQ17" i="14"/>
  <c r="AM17" i="14"/>
  <c r="AI17" i="14"/>
  <c r="AE17" i="14"/>
  <c r="AA17" i="14"/>
  <c r="W17" i="14"/>
  <c r="S17" i="14"/>
  <c r="O17" i="14"/>
  <c r="K17" i="14"/>
  <c r="E17" i="14"/>
  <c r="BD16" i="14"/>
  <c r="AY16" i="14"/>
  <c r="BC16" i="14" s="1"/>
  <c r="AU16" i="14"/>
  <c r="AQ16" i="14"/>
  <c r="AM16" i="14"/>
  <c r="AI16" i="14"/>
  <c r="AE16" i="14"/>
  <c r="AA16" i="14"/>
  <c r="W16" i="14"/>
  <c r="S16" i="14"/>
  <c r="O16" i="14"/>
  <c r="K16" i="14"/>
  <c r="E16" i="14"/>
  <c r="BD15" i="14"/>
  <c r="AY15" i="14"/>
  <c r="BC15" i="14" s="1"/>
  <c r="AU15" i="14"/>
  <c r="AQ15" i="14"/>
  <c r="AM15" i="14"/>
  <c r="AI15" i="14"/>
  <c r="AE15" i="14"/>
  <c r="AA15" i="14"/>
  <c r="W15" i="14"/>
  <c r="S15" i="14"/>
  <c r="O15" i="14"/>
  <c r="K15" i="14"/>
  <c r="E15" i="14"/>
  <c r="BD14" i="14"/>
  <c r="AY14" i="14"/>
  <c r="BC14" i="14" s="1"/>
  <c r="AU14" i="14"/>
  <c r="AQ14" i="14"/>
  <c r="AM14" i="14"/>
  <c r="AI14" i="14"/>
  <c r="AE14" i="14"/>
  <c r="AA14" i="14"/>
  <c r="W14" i="14"/>
  <c r="S14" i="14"/>
  <c r="O14" i="14"/>
  <c r="K14" i="14"/>
  <c r="E14" i="14"/>
  <c r="BD13" i="14"/>
  <c r="BC13" i="14"/>
  <c r="AY13" i="14"/>
  <c r="AU13" i="14"/>
  <c r="AQ13" i="14"/>
  <c r="AM13" i="14"/>
  <c r="AI13" i="14"/>
  <c r="AE13" i="14"/>
  <c r="AA13" i="14"/>
  <c r="W13" i="14"/>
  <c r="S13" i="14"/>
  <c r="O13" i="14"/>
  <c r="K13" i="14"/>
  <c r="E13" i="14"/>
  <c r="BD12" i="14"/>
  <c r="AY12" i="14"/>
  <c r="BC12" i="14" s="1"/>
  <c r="AU12" i="14"/>
  <c r="AQ12" i="14"/>
  <c r="AM12" i="14"/>
  <c r="AI12" i="14"/>
  <c r="AE12" i="14"/>
  <c r="AA12" i="14"/>
  <c r="W12" i="14"/>
  <c r="S12" i="14"/>
  <c r="O12" i="14"/>
  <c r="K12" i="14"/>
  <c r="E12" i="14"/>
  <c r="BD11" i="14"/>
  <c r="AY11" i="14"/>
  <c r="BC11" i="14" s="1"/>
  <c r="AU11" i="14"/>
  <c r="AQ11" i="14"/>
  <c r="AM11" i="14"/>
  <c r="AI11" i="14"/>
  <c r="AE11" i="14"/>
  <c r="AA11" i="14"/>
  <c r="W11" i="14"/>
  <c r="S11" i="14"/>
  <c r="O11" i="14"/>
  <c r="K11" i="14"/>
  <c r="E11" i="14"/>
  <c r="BD10" i="14"/>
  <c r="AY10" i="14"/>
  <c r="BC10" i="14" s="1"/>
  <c r="AU10" i="14"/>
  <c r="AQ10" i="14"/>
  <c r="AM10" i="14"/>
  <c r="AI10" i="14"/>
  <c r="AE10" i="14"/>
  <c r="AA10" i="14"/>
  <c r="W10" i="14"/>
  <c r="S10" i="14"/>
  <c r="O10" i="14"/>
  <c r="K10" i="14"/>
  <c r="E10" i="14"/>
  <c r="BD9" i="14"/>
  <c r="AY9" i="14"/>
  <c r="BC9" i="14" s="1"/>
  <c r="AU9" i="14"/>
  <c r="AQ9" i="14"/>
  <c r="AM9" i="14"/>
  <c r="AI9" i="14"/>
  <c r="AE9" i="14"/>
  <c r="AA9" i="14"/>
  <c r="W9" i="14"/>
  <c r="S9" i="14"/>
  <c r="O9" i="14"/>
  <c r="K9" i="14"/>
  <c r="E9" i="14"/>
  <c r="BD8" i="14"/>
  <c r="AY8" i="14"/>
  <c r="BC8" i="14" s="1"/>
  <c r="AU8" i="14"/>
  <c r="AQ8" i="14"/>
  <c r="AM8" i="14"/>
  <c r="AI8" i="14"/>
  <c r="AE8" i="14"/>
  <c r="AA8" i="14"/>
  <c r="W8" i="14"/>
  <c r="S8" i="14"/>
  <c r="O8" i="14"/>
  <c r="K8" i="14"/>
  <c r="E8" i="14"/>
  <c r="BD7" i="14"/>
  <c r="AY7" i="14"/>
  <c r="BC7" i="14" s="1"/>
  <c r="AU7" i="14"/>
  <c r="AQ7" i="14"/>
  <c r="AM7" i="14"/>
  <c r="AI7" i="14"/>
  <c r="AE7" i="14"/>
  <c r="AA7" i="14"/>
  <c r="W7" i="14"/>
  <c r="S7" i="14"/>
  <c r="O7" i="14"/>
  <c r="K7" i="14"/>
  <c r="E7" i="14"/>
  <c r="BD6" i="14"/>
  <c r="BD23" i="14" s="1"/>
  <c r="AY6" i="14"/>
  <c r="BC6" i="14" s="1"/>
  <c r="AU6" i="14"/>
  <c r="AQ6" i="14"/>
  <c r="AM6" i="14"/>
  <c r="AI6" i="14"/>
  <c r="AE6" i="14"/>
  <c r="AA6" i="14"/>
  <c r="W6" i="14"/>
  <c r="S6" i="14"/>
  <c r="O6" i="14"/>
  <c r="K6" i="14"/>
  <c r="E6" i="14"/>
  <c r="AD19" i="10"/>
  <c r="AC19" i="10"/>
  <c r="AD18" i="10"/>
  <c r="AC18" i="10"/>
  <c r="AD17" i="10"/>
  <c r="AC17" i="10"/>
  <c r="AD16" i="10"/>
  <c r="AD15" i="10"/>
  <c r="AC15" i="10"/>
  <c r="AD14" i="10"/>
  <c r="AC14" i="10"/>
  <c r="AD13" i="10"/>
  <c r="AC13" i="10"/>
  <c r="AD12" i="10"/>
  <c r="AC12" i="10"/>
  <c r="AD11" i="10"/>
  <c r="AC11" i="10"/>
  <c r="AD10" i="10"/>
  <c r="AC10" i="10"/>
  <c r="AD9" i="10"/>
  <c r="AD21" i="10" s="1"/>
  <c r="AC9" i="10"/>
  <c r="AC21" i="10" s="1"/>
  <c r="AF19" i="9"/>
  <c r="AE19" i="9"/>
  <c r="AD18" i="9"/>
  <c r="AC18" i="9"/>
  <c r="AD17" i="9"/>
  <c r="AC17" i="9"/>
  <c r="AD16" i="9"/>
  <c r="AC16" i="9"/>
  <c r="AD15" i="9"/>
  <c r="AC15" i="9"/>
  <c r="AD14" i="9"/>
  <c r="AC14" i="9"/>
  <c r="AD13" i="9"/>
  <c r="AC13" i="9"/>
  <c r="AD12" i="9"/>
  <c r="AC12" i="9"/>
  <c r="AD11" i="9"/>
  <c r="AC11" i="9"/>
  <c r="AD10" i="9"/>
  <c r="AC10" i="9"/>
  <c r="AD9" i="9"/>
  <c r="AC9" i="9"/>
  <c r="AD8" i="9"/>
  <c r="AD19" i="9" s="1"/>
  <c r="AC8" i="9"/>
  <c r="AC19" i="9" s="1"/>
  <c r="AD7" i="9"/>
  <c r="AC7" i="9"/>
  <c r="Q25" i="8"/>
  <c r="N25" i="8"/>
  <c r="K25" i="8"/>
  <c r="H25" i="8"/>
  <c r="Q24" i="8"/>
  <c r="N24" i="8"/>
  <c r="K24" i="8"/>
  <c r="H24" i="8"/>
  <c r="Q23" i="8"/>
  <c r="N23" i="8"/>
  <c r="K23" i="8"/>
  <c r="H23" i="8"/>
  <c r="Q22" i="8"/>
  <c r="N22" i="8"/>
  <c r="K22" i="8"/>
  <c r="H22" i="8"/>
  <c r="Q21" i="8"/>
  <c r="N21" i="8"/>
  <c r="K21" i="8"/>
  <c r="H21" i="8"/>
  <c r="Q20" i="8"/>
  <c r="N20" i="8"/>
  <c r="K20" i="8"/>
  <c r="H20" i="8"/>
  <c r="Q19" i="8"/>
  <c r="N19" i="8"/>
  <c r="K19" i="8"/>
  <c r="H19" i="8"/>
  <c r="Q18" i="8"/>
  <c r="N18" i="8"/>
  <c r="K18" i="8"/>
  <c r="H18" i="8"/>
  <c r="Q17" i="8"/>
  <c r="N17" i="8"/>
  <c r="K17" i="8"/>
  <c r="H17" i="8"/>
  <c r="Q16" i="8"/>
  <c r="N16" i="8"/>
  <c r="K16" i="8"/>
  <c r="Q15" i="8"/>
  <c r="N15" i="8"/>
  <c r="K15" i="8"/>
  <c r="H15" i="8"/>
  <c r="Q14" i="8"/>
  <c r="N14" i="8"/>
  <c r="K14" i="8"/>
  <c r="H14" i="8"/>
  <c r="Q13" i="8"/>
  <c r="N13" i="8"/>
  <c r="K13" i="8"/>
  <c r="H13" i="8"/>
  <c r="Q12" i="8"/>
  <c r="N12" i="8"/>
  <c r="K12" i="8"/>
  <c r="H12" i="8"/>
  <c r="Q11" i="8"/>
  <c r="N11" i="8"/>
  <c r="K11" i="8"/>
  <c r="H11" i="8"/>
  <c r="Q10" i="8"/>
  <c r="N10" i="8"/>
  <c r="K10" i="8"/>
  <c r="H10" i="8"/>
  <c r="Q9" i="8"/>
  <c r="N9" i="8"/>
  <c r="K9" i="8"/>
  <c r="H9" i="8"/>
  <c r="Q8" i="8"/>
  <c r="N8" i="8"/>
  <c r="K8" i="8"/>
  <c r="H8" i="8"/>
  <c r="Q7" i="8"/>
  <c r="N7" i="8"/>
  <c r="K7" i="8"/>
  <c r="H7" i="8"/>
  <c r="Q6" i="8"/>
  <c r="N6" i="8"/>
  <c r="K6" i="8"/>
  <c r="H6" i="8"/>
  <c r="Q5" i="8"/>
  <c r="N5" i="8"/>
  <c r="K5" i="8"/>
  <c r="H5" i="8"/>
  <c r="Q4" i="8"/>
  <c r="N4" i="8"/>
  <c r="K4" i="8"/>
  <c r="H4" i="8"/>
  <c r="BJ42" i="7"/>
  <c r="BE42" i="7"/>
  <c r="AZ42" i="7"/>
  <c r="AU42" i="7"/>
  <c r="AP42" i="7"/>
  <c r="AK42" i="7"/>
  <c r="AF42" i="7"/>
  <c r="Q42" i="7"/>
  <c r="G42" i="7"/>
  <c r="BJ41" i="7"/>
  <c r="BE41" i="7"/>
  <c r="AZ41" i="7"/>
  <c r="AU41" i="7"/>
  <c r="AP41" i="7"/>
  <c r="AF41" i="7"/>
  <c r="AA41" i="7"/>
  <c r="V41" i="7"/>
  <c r="Q41" i="7"/>
  <c r="G41" i="7"/>
  <c r="BJ40" i="7"/>
  <c r="BE40" i="7"/>
  <c r="AZ40" i="7"/>
  <c r="AU40" i="7"/>
  <c r="AP40" i="7"/>
  <c r="AK40" i="7"/>
  <c r="AF40" i="7"/>
  <c r="Q40" i="7"/>
  <c r="G40" i="7"/>
  <c r="BJ39" i="7"/>
  <c r="BE39" i="7"/>
  <c r="AZ39" i="7"/>
  <c r="AU39" i="7"/>
  <c r="AP39" i="7"/>
  <c r="AF39" i="7"/>
  <c r="AA39" i="7"/>
  <c r="V39" i="7"/>
  <c r="Q39" i="7"/>
  <c r="G39" i="7"/>
  <c r="BJ38" i="7"/>
  <c r="BE38" i="7"/>
  <c r="AZ38" i="7"/>
  <c r="AU38" i="7"/>
  <c r="AP38" i="7"/>
  <c r="AK38" i="7"/>
  <c r="AF38" i="7"/>
  <c r="Q38" i="7"/>
  <c r="G38" i="7"/>
  <c r="BJ37" i="7"/>
  <c r="BE37" i="7"/>
  <c r="AZ37" i="7"/>
  <c r="AU37" i="7"/>
  <c r="AP37" i="7"/>
  <c r="AF37" i="7"/>
  <c r="AA37" i="7"/>
  <c r="V37" i="7"/>
  <c r="Q37" i="7"/>
  <c r="G37" i="7"/>
  <c r="BJ36" i="7"/>
  <c r="BE36" i="7"/>
  <c r="AZ36" i="7"/>
  <c r="AU36" i="7"/>
  <c r="AP36" i="7"/>
  <c r="AK36" i="7"/>
  <c r="AF36" i="7"/>
  <c r="Q36" i="7"/>
  <c r="G36" i="7"/>
  <c r="BJ35" i="7"/>
  <c r="BE35" i="7"/>
  <c r="AZ35" i="7"/>
  <c r="AU35" i="7"/>
  <c r="AP35" i="7"/>
  <c r="AF35" i="7"/>
  <c r="AA35" i="7"/>
  <c r="V35" i="7"/>
  <c r="Q35" i="7"/>
  <c r="G35" i="7"/>
  <c r="BJ34" i="7"/>
  <c r="BE34" i="7"/>
  <c r="AZ34" i="7"/>
  <c r="AU34" i="7"/>
  <c r="AP34" i="7"/>
  <c r="AF34" i="7"/>
  <c r="AA34" i="7"/>
  <c r="V34" i="7"/>
  <c r="Q34" i="7"/>
  <c r="G34" i="7"/>
  <c r="BJ33" i="7"/>
  <c r="AZ33" i="7"/>
  <c r="AP33" i="7"/>
  <c r="AK33" i="7"/>
  <c r="AF33" i="7"/>
  <c r="Q33" i="7"/>
  <c r="G33" i="7"/>
  <c r="BJ32" i="7"/>
  <c r="BE32" i="7"/>
  <c r="AZ32" i="7"/>
  <c r="AU32" i="7"/>
  <c r="AP32" i="7"/>
  <c r="AF32" i="7"/>
  <c r="AA32" i="7"/>
  <c r="V32" i="7"/>
  <c r="Q32" i="7"/>
  <c r="G32" i="7"/>
  <c r="BJ31" i="7"/>
  <c r="BE31" i="7"/>
  <c r="AZ31" i="7"/>
  <c r="AU31" i="7"/>
  <c r="AP31" i="7"/>
  <c r="AK31" i="7"/>
  <c r="AF31" i="7"/>
  <c r="Q31" i="7"/>
  <c r="G31" i="7"/>
  <c r="BJ30" i="7"/>
  <c r="BE30" i="7"/>
  <c r="AZ30" i="7"/>
  <c r="AU30" i="7"/>
  <c r="AP30" i="7"/>
  <c r="AF30" i="7"/>
  <c r="AA30" i="7"/>
  <c r="V30" i="7"/>
  <c r="Q30" i="7"/>
  <c r="G30" i="7"/>
  <c r="BJ29" i="7"/>
  <c r="BE29" i="7"/>
  <c r="AZ29" i="7"/>
  <c r="AU29" i="7"/>
  <c r="AP29" i="7"/>
  <c r="AK29" i="7"/>
  <c r="AF29" i="7"/>
  <c r="Q29" i="7"/>
  <c r="G29" i="7"/>
  <c r="BJ28" i="7"/>
  <c r="BE28" i="7"/>
  <c r="AZ28" i="7"/>
  <c r="AU28" i="7"/>
  <c r="AP28" i="7"/>
  <c r="AK28" i="7"/>
  <c r="AF28" i="7"/>
  <c r="Q28" i="7"/>
  <c r="G28" i="7"/>
  <c r="BJ27" i="7"/>
  <c r="BE27" i="7"/>
  <c r="AZ27" i="7"/>
  <c r="AU27" i="7"/>
  <c r="AP27" i="7"/>
  <c r="AF27" i="7"/>
  <c r="AA27" i="7"/>
  <c r="V27" i="7"/>
  <c r="Q27" i="7"/>
  <c r="G27" i="7"/>
  <c r="BJ26" i="7"/>
  <c r="BE26" i="7"/>
  <c r="AZ26" i="7"/>
  <c r="AU26" i="7"/>
  <c r="AP26" i="7"/>
  <c r="AK26" i="7"/>
  <c r="AF26" i="7"/>
  <c r="Q26" i="7"/>
  <c r="G26" i="7"/>
  <c r="BJ25" i="7"/>
  <c r="BE25" i="7"/>
  <c r="AZ25" i="7"/>
  <c r="AU25" i="7"/>
  <c r="AP25" i="7"/>
  <c r="AF25" i="7"/>
  <c r="AA25" i="7"/>
  <c r="V25" i="7"/>
  <c r="Q25" i="7"/>
  <c r="G25" i="7"/>
  <c r="BJ24" i="7"/>
  <c r="BE24" i="7"/>
  <c r="AZ24" i="7"/>
  <c r="AU24" i="7"/>
  <c r="AP24" i="7"/>
  <c r="AK24" i="7"/>
  <c r="AF24" i="7"/>
  <c r="Q24" i="7"/>
  <c r="G24" i="7"/>
  <c r="BJ23" i="7"/>
  <c r="BE23" i="7"/>
  <c r="AZ23" i="7"/>
  <c r="AU23" i="7"/>
  <c r="AP23" i="7"/>
  <c r="AF23" i="7"/>
  <c r="AA23" i="7"/>
  <c r="V23" i="7"/>
  <c r="Q23" i="7"/>
  <c r="G23" i="7"/>
  <c r="BJ22" i="7"/>
  <c r="BE22" i="7"/>
  <c r="AZ22" i="7"/>
  <c r="AU22" i="7"/>
  <c r="AP22" i="7"/>
  <c r="AK22" i="7"/>
  <c r="AF22" i="7"/>
  <c r="Q22" i="7"/>
  <c r="G22" i="7"/>
  <c r="BJ21" i="7"/>
  <c r="BE21" i="7"/>
  <c r="AZ21" i="7"/>
  <c r="AU21" i="7"/>
  <c r="AP21" i="7"/>
  <c r="AF21" i="7"/>
  <c r="AA21" i="7"/>
  <c r="V21" i="7"/>
  <c r="Q21" i="7"/>
  <c r="G21" i="7"/>
  <c r="BJ20" i="7"/>
  <c r="BE20" i="7"/>
  <c r="AZ20" i="7"/>
  <c r="AU20" i="7"/>
  <c r="AP20" i="7"/>
  <c r="AK20" i="7"/>
  <c r="AF20" i="7"/>
  <c r="Q20" i="7"/>
  <c r="G20" i="7"/>
  <c r="BJ19" i="7"/>
  <c r="BE19" i="7"/>
  <c r="AZ19" i="7"/>
  <c r="AU19" i="7"/>
  <c r="AP19" i="7"/>
  <c r="AF19" i="7"/>
  <c r="AA19" i="7"/>
  <c r="V19" i="7"/>
  <c r="Q19" i="7"/>
  <c r="G19" i="7"/>
  <c r="BJ18" i="7"/>
  <c r="BE18" i="7"/>
  <c r="AZ18" i="7"/>
  <c r="AU18" i="7"/>
  <c r="AP18" i="7"/>
  <c r="AK18" i="7"/>
  <c r="AF18" i="7"/>
  <c r="Q18" i="7"/>
  <c r="G18" i="7"/>
  <c r="BJ17" i="7"/>
  <c r="BE17" i="7"/>
  <c r="AZ17" i="7"/>
  <c r="AU17" i="7"/>
  <c r="AP17" i="7"/>
  <c r="AF17" i="7"/>
  <c r="AA17" i="7"/>
  <c r="V17" i="7"/>
  <c r="Q17" i="7"/>
  <c r="G17" i="7"/>
  <c r="BJ16" i="7"/>
  <c r="BE16" i="7"/>
  <c r="AZ16" i="7"/>
  <c r="AU16" i="7"/>
  <c r="AP16" i="7"/>
  <c r="AK16" i="7"/>
  <c r="AF16" i="7"/>
  <c r="Q16" i="7"/>
  <c r="G16" i="7"/>
  <c r="BJ15" i="7"/>
  <c r="BE15" i="7"/>
  <c r="AZ15" i="7"/>
  <c r="AU15" i="7"/>
  <c r="AP15" i="7"/>
  <c r="AF15" i="7"/>
  <c r="AA15" i="7"/>
  <c r="V15" i="7"/>
  <c r="Q15" i="7"/>
  <c r="G15" i="7"/>
  <c r="BJ14" i="7"/>
  <c r="BE14" i="7"/>
  <c r="AZ14" i="7"/>
  <c r="AU14" i="7"/>
  <c r="AP14" i="7"/>
  <c r="AK14" i="7"/>
  <c r="AF14" i="7"/>
  <c r="Q14" i="7"/>
  <c r="G14" i="7"/>
  <c r="BJ13" i="7"/>
  <c r="BE13" i="7"/>
  <c r="AZ13" i="7"/>
  <c r="AU13" i="7"/>
  <c r="AP13" i="7"/>
  <c r="AF13" i="7"/>
  <c r="AA13" i="7"/>
  <c r="V13" i="7"/>
  <c r="Q13" i="7"/>
  <c r="G13" i="7"/>
  <c r="BJ12" i="7"/>
  <c r="BE12" i="7"/>
  <c r="AZ12" i="7"/>
  <c r="AU12" i="7"/>
  <c r="AP12" i="7"/>
  <c r="AK12" i="7"/>
  <c r="AF12" i="7"/>
  <c r="Q12" i="7"/>
  <c r="G12" i="7"/>
  <c r="BJ11" i="7"/>
  <c r="BE11" i="7"/>
  <c r="AZ11" i="7"/>
  <c r="AU11" i="7"/>
  <c r="AP11" i="7"/>
  <c r="AF11" i="7"/>
  <c r="AA11" i="7"/>
  <c r="V11" i="7"/>
  <c r="Q11" i="7"/>
  <c r="G11" i="7"/>
  <c r="BJ10" i="7"/>
  <c r="BE10" i="7"/>
  <c r="AZ10" i="7"/>
  <c r="AU10" i="7"/>
  <c r="AP10" i="7"/>
  <c r="AK10" i="7"/>
  <c r="AF10" i="7"/>
  <c r="Q10" i="7"/>
  <c r="G10" i="7"/>
  <c r="BJ9" i="7"/>
  <c r="BE9" i="7"/>
  <c r="AZ9" i="7"/>
  <c r="AU9" i="7"/>
  <c r="AP9" i="7"/>
  <c r="AF9" i="7"/>
  <c r="AA9" i="7"/>
  <c r="V9" i="7"/>
  <c r="Q9" i="7"/>
  <c r="G9" i="7"/>
  <c r="EU19" i="6"/>
  <c r="ET19" i="6"/>
  <c r="EU18" i="6"/>
  <c r="ET18" i="6"/>
  <c r="EU17" i="6"/>
  <c r="ET17" i="6"/>
  <c r="EU16" i="6"/>
  <c r="ET16" i="6"/>
  <c r="EU15" i="6"/>
  <c r="ET15" i="6"/>
  <c r="EU14" i="6"/>
  <c r="ET14" i="6"/>
  <c r="EU13" i="6"/>
  <c r="ET13" i="6"/>
  <c r="EU12" i="6"/>
  <c r="ET12" i="6"/>
  <c r="EU11" i="6"/>
  <c r="ET11" i="6"/>
  <c r="EU10" i="6"/>
  <c r="ET10" i="6"/>
  <c r="EU9" i="6"/>
  <c r="ET9" i="6"/>
  <c r="EU8" i="6"/>
  <c r="ET8" i="6"/>
  <c r="L14" i="5"/>
  <c r="K14" i="5"/>
  <c r="L13" i="5"/>
  <c r="K13" i="5"/>
  <c r="L12" i="5"/>
  <c r="K12" i="5"/>
  <c r="L11" i="5"/>
  <c r="K11" i="5"/>
  <c r="L10" i="5"/>
  <c r="K10" i="5"/>
  <c r="L9" i="5"/>
  <c r="K9" i="5"/>
  <c r="L8" i="5"/>
  <c r="K8" i="5"/>
  <c r="L7" i="5"/>
  <c r="K7" i="5"/>
  <c r="L6" i="5"/>
  <c r="K6" i="5"/>
  <c r="EV93" i="6" l="1"/>
  <c r="BA88" i="14"/>
  <c r="BA62" i="2"/>
  <c r="BC58" i="14"/>
  <c r="EV45" i="6"/>
  <c r="J271" i="3"/>
  <c r="J218" i="3"/>
  <c r="J165" i="3"/>
  <c r="J112" i="3"/>
  <c r="J59" i="3"/>
  <c r="BC42" i="14"/>
  <c r="BC23"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pandanoioppa</author>
  </authors>
  <commentList>
    <comment ref="G28" authorId="0" shapeId="0" xr:uid="{455D3A8C-037D-FC40-BB6B-337E58DC93F9}">
      <text>
        <r>
          <rPr>
            <b/>
            <sz val="9"/>
            <color indexed="8"/>
            <rFont val="Tahoma"/>
            <family val="2"/>
          </rPr>
          <t>pandanoioppa:</t>
        </r>
        <r>
          <rPr>
            <sz val="9"/>
            <color indexed="8"/>
            <rFont val="Tahoma"/>
            <family val="2"/>
          </rPr>
          <t xml:space="preserve">
</t>
        </r>
        <r>
          <rPr>
            <sz val="9"/>
            <color indexed="8"/>
            <rFont val="Tahoma"/>
            <family val="2"/>
          </rPr>
          <t xml:space="preserve">1 is Walk-in to PH Bolikhamxay
</t>
        </r>
        <r>
          <rPr>
            <sz val="9"/>
            <color indexed="8"/>
            <rFont val="Tahoma"/>
            <family val="2"/>
          </rPr>
          <t xml:space="preserve">1 is Hansa from Bolikhan District </t>
        </r>
      </text>
    </comment>
    <comment ref="I28" authorId="0" shapeId="0" xr:uid="{F93A7E30-F636-F540-9948-AE598F4003C1}">
      <text>
        <r>
          <rPr>
            <b/>
            <sz val="9"/>
            <color indexed="81"/>
            <rFont val="Tahoma"/>
            <family val="2"/>
          </rPr>
          <t>pandanoioppa:</t>
        </r>
        <r>
          <rPr>
            <sz val="9"/>
            <color indexed="81"/>
            <rFont val="Tahoma"/>
            <family val="2"/>
          </rPr>
          <t xml:space="preserve">
both case were walk in cases to PH BKX - not belong to HANSA</t>
        </r>
      </text>
    </comment>
    <comment ref="M28" authorId="0" shapeId="0" xr:uid="{BED7425A-A212-AE45-B4C7-E6E01E3C9EA8}">
      <text>
        <r>
          <rPr>
            <b/>
            <sz val="9"/>
            <color indexed="81"/>
            <rFont val="Tahoma"/>
            <family val="2"/>
          </rPr>
          <t>pandanoioppa:</t>
        </r>
        <r>
          <rPr>
            <sz val="9"/>
            <color indexed="81"/>
            <rFont val="Tahoma"/>
            <family val="2"/>
          </rPr>
          <t xml:space="preserve">
1 MSM walk-in case into PH Bolikhamxay. Not record into Hansa program</t>
        </r>
      </text>
    </comment>
    <comment ref="E29" authorId="0" shapeId="0" xr:uid="{0852A33A-A39D-7648-A846-6F23672B8D9C}">
      <text>
        <r>
          <rPr>
            <b/>
            <sz val="9"/>
            <color indexed="8"/>
            <rFont val="Tahoma"/>
            <family val="2"/>
          </rPr>
          <t>pandanoioppa:</t>
        </r>
        <r>
          <rPr>
            <sz val="9"/>
            <color indexed="8"/>
            <rFont val="Tahoma"/>
            <family val="2"/>
          </rPr>
          <t xml:space="preserve">
</t>
        </r>
        <r>
          <rPr>
            <sz val="9"/>
            <color indexed="8"/>
            <rFont val="Tahoma"/>
            <family val="2"/>
          </rPr>
          <t>Pakxan case was record at PH Bolikhamxay logbook (OPD log book)</t>
        </r>
      </text>
    </comment>
    <comment ref="M29" authorId="0" shapeId="0" xr:uid="{A7F12DEF-8F2C-CB4A-B007-242EE3D0B8D3}">
      <text>
        <r>
          <rPr>
            <b/>
            <sz val="9"/>
            <color indexed="81"/>
            <rFont val="Tahoma"/>
            <family val="2"/>
          </rPr>
          <t>pandanoioppa:</t>
        </r>
        <r>
          <rPr>
            <sz val="9"/>
            <color indexed="81"/>
            <rFont val="Tahoma"/>
            <family val="2"/>
          </rPr>
          <t xml:space="preserve">
All MSM cases were bringing to this PH Bolikhmxay by Hansa volunteer</t>
        </r>
      </text>
    </comment>
    <comment ref="S29" authorId="0" shapeId="0" xr:uid="{EAA4D6CE-ED99-D848-8AAC-2D4C34E5186E}">
      <text>
        <r>
          <rPr>
            <b/>
            <sz val="9"/>
            <color indexed="81"/>
            <rFont val="Tahoma"/>
            <family val="2"/>
          </rPr>
          <t>pandanoioppa:</t>
        </r>
        <r>
          <rPr>
            <sz val="9"/>
            <color indexed="81"/>
            <rFont val="Tahoma"/>
            <family val="2"/>
          </rPr>
          <t xml:space="preserve">
Only saw 2 MSM testing casing bringing by Hansa volunteer. While other 3 we could see the code but doctor in PH hospital record they are general population. But when we comepare the code with individual tracking form. We could found and confirmed that they are real case. So int total is 5</t>
        </r>
      </text>
    </comment>
    <comment ref="M30" authorId="0" shapeId="0" xr:uid="{7E44D45E-F353-7F4F-AC5D-D2623C73D2D7}">
      <text>
        <r>
          <rPr>
            <b/>
            <sz val="9"/>
            <color indexed="81"/>
            <rFont val="Tahoma"/>
            <family val="2"/>
          </rPr>
          <t>pandanoioppa:</t>
        </r>
        <r>
          <rPr>
            <sz val="9"/>
            <color indexed="81"/>
            <rFont val="Tahoma"/>
            <family val="2"/>
          </rPr>
          <t xml:space="preserve">
Comparing number of MSM testing between logbook and DHIS2, only September 2021 was different (DHIS2 = 1; Log book = 0). Respond person said that there is one male that they put under general population maybe MSM (mistake putting in category section). When we compare code we found this case of DHIS 2 was record at PH BKX</t>
        </r>
      </text>
    </comment>
    <comment ref="G31" authorId="0" shapeId="0" xr:uid="{7CCE6DF9-F139-C148-A7BF-30245AF9174E}">
      <text>
        <r>
          <rPr>
            <b/>
            <sz val="9"/>
            <color indexed="8"/>
            <rFont val="Tahoma"/>
            <family val="2"/>
          </rPr>
          <t>pandanoioppa:</t>
        </r>
        <r>
          <rPr>
            <sz val="9"/>
            <color indexed="8"/>
            <rFont val="Tahoma"/>
            <family val="2"/>
          </rPr>
          <t xml:space="preserve">
</t>
        </r>
        <r>
          <rPr>
            <sz val="9"/>
            <color indexed="8"/>
            <rFont val="Tahoma"/>
            <family val="2"/>
          </rPr>
          <t>these 4 cases were registering on log book on 30th June, but DCCA put these number to report on July In DHIS2 report</t>
        </r>
      </text>
    </comment>
    <comment ref="G32" authorId="0" shapeId="0" xr:uid="{7F3C1CC4-9F33-9D45-A0B2-DF6EC4AE2166}">
      <text>
        <r>
          <rPr>
            <b/>
            <sz val="9"/>
            <color indexed="8"/>
            <rFont val="Tahoma"/>
            <family val="2"/>
          </rPr>
          <t>pandanoioppa:</t>
        </r>
        <r>
          <rPr>
            <sz val="9"/>
            <color indexed="8"/>
            <rFont val="Tahoma"/>
            <family val="2"/>
          </rPr>
          <t xml:space="preserve">
</t>
        </r>
        <r>
          <rPr>
            <sz val="9"/>
            <color indexed="8"/>
            <rFont val="Tahoma"/>
            <family val="2"/>
          </rPr>
          <t>In DH Bolikhan log book was 5 cases, while one more case from Bolikhan district was record in log book of PH BKX</t>
        </r>
      </text>
    </comment>
  </commentList>
</comments>
</file>

<file path=xl/sharedStrings.xml><?xml version="1.0" encoding="utf-8"?>
<sst xmlns="http://schemas.openxmlformats.org/spreadsheetml/2006/main" count="4808" uniqueCount="903">
  <si>
    <t>DLI D</t>
  </si>
  <si>
    <t xml:space="preserve">DLI </t>
  </si>
  <si>
    <t>Field Data Capture</t>
  </si>
  <si>
    <t>DLI A - Quality Performance Scorecard Implementation</t>
  </si>
  <si>
    <t>Period: 1 June 2021 through May 31, 2022</t>
  </si>
  <si>
    <t>2 Mandatory Assessments</t>
  </si>
  <si>
    <t>Country</t>
  </si>
  <si>
    <t>Province</t>
  </si>
  <si>
    <t>District</t>
  </si>
  <si>
    <t>Health Center</t>
  </si>
  <si>
    <t>Baseline Year 1 (QPS Score)</t>
  </si>
  <si>
    <t>Quality Assessment 1 (1=Yes, 0=No) and Date</t>
  </si>
  <si>
    <t>Quality Assessment 1 Score</t>
  </si>
  <si>
    <t>Quality Assessment 2 (1=Yes, 0=No) and Date</t>
  </si>
  <si>
    <t>Quality Assessment 2 Score</t>
  </si>
  <si>
    <t>Lao PDR</t>
  </si>
  <si>
    <t>07 Houaphan</t>
  </si>
  <si>
    <t>0701 Xamnua</t>
  </si>
  <si>
    <t>HC Houamnamchai</t>
  </si>
  <si>
    <t>1. 29/9/2021</t>
  </si>
  <si>
    <t xml:space="preserve"> 1.24/5/2022</t>
  </si>
  <si>
    <t>HC Khethao</t>
  </si>
  <si>
    <t>1. 11/10/2021</t>
  </si>
  <si>
    <t>1. 28/05/2022</t>
  </si>
  <si>
    <t>HC Xangkham (Nakham)</t>
  </si>
  <si>
    <t>1. 26/9/2021</t>
  </si>
  <si>
    <t xml:space="preserve"> 1.25/5/2022</t>
  </si>
  <si>
    <t>0704 Viangxai</t>
  </si>
  <si>
    <t>HC Naham</t>
  </si>
  <si>
    <t>1. 13/9/2021</t>
  </si>
  <si>
    <t xml:space="preserve"> 1.16/5/2022</t>
  </si>
  <si>
    <t>0705 Houamuang</t>
  </si>
  <si>
    <t>HC Homphan (Lanxiang)</t>
  </si>
  <si>
    <t>1. 16/9/2021</t>
  </si>
  <si>
    <t xml:space="preserve"> 1.27/5/2022</t>
  </si>
  <si>
    <t>HC Pakhatai</t>
  </si>
  <si>
    <t>1. 20/09/2021</t>
  </si>
  <si>
    <t>23/05/2022</t>
  </si>
  <si>
    <t>0706 Xamtai</t>
  </si>
  <si>
    <t>HC Kason</t>
  </si>
  <si>
    <t>1. 24/09/2021</t>
  </si>
  <si>
    <t>1. 30/05/2022</t>
  </si>
  <si>
    <t>0707 Sopbao</t>
  </si>
  <si>
    <t>HC Muanglong</t>
  </si>
  <si>
    <t>1.14/09/2021</t>
  </si>
  <si>
    <t>1. 04/06/2022</t>
  </si>
  <si>
    <t>0708 Et</t>
  </si>
  <si>
    <t>HC Houayyong</t>
  </si>
  <si>
    <t>1. 8/9/2021</t>
  </si>
  <si>
    <t>1.23/5/2022</t>
  </si>
  <si>
    <t>DLI D - Staffing of Clinical Health Workers</t>
  </si>
  <si>
    <t>Present Position of Staffed Clinical Health Worker (based on Verified District / HC Agreement)</t>
  </si>
  <si>
    <t>Observed at the Health Center in working position</t>
  </si>
  <si>
    <t>Field Test of the Payment Mechanism (1=Yes, 0=No)</t>
  </si>
  <si>
    <t>Higher diploma of primary health care (1=yes, 0= No)</t>
  </si>
  <si>
    <t>Medical assistance (MA) (1=yes, 0 = no)</t>
  </si>
  <si>
    <t>Medical doctor (MD) (1=yes, 0=no)</t>
  </si>
  <si>
    <t>Family medicine doctor and specialist (1=yes, 0=no)</t>
  </si>
  <si>
    <t>Field Test of the Payment Mechanism applies to the Health Center in the specified Province</t>
  </si>
  <si>
    <t>DLI E - Certification in Financial Management</t>
  </si>
  <si>
    <t>June 1, 2021 until May 31, 2022</t>
  </si>
  <si>
    <t>Financial Certification Training Agenda (1=yes, 0= No)</t>
  </si>
  <si>
    <t>Signed Approved Protocol (1=yes, 0 = no)</t>
  </si>
  <si>
    <t>Financial Certification Training List of Participants (1=yes, 0=no)</t>
  </si>
  <si>
    <t>Sample Certificates of Trainees (1=yes, 0=no)</t>
  </si>
  <si>
    <t>Sample Quarterly Financial Reports (1=yes, 0=no)</t>
  </si>
  <si>
    <t>Evidence of Reliable Petty Cash Management</t>
  </si>
  <si>
    <t>Final Result for Training Participation (Yes =1 or No = 0)</t>
  </si>
  <si>
    <t>Final Result for "Certification" (Yes=1 or No=0)</t>
  </si>
  <si>
    <t>HC Banmon</t>
  </si>
  <si>
    <t>Year</t>
  </si>
  <si>
    <t>Jun</t>
  </si>
  <si>
    <t>Jul</t>
  </si>
  <si>
    <t>Aug</t>
  </si>
  <si>
    <t>Sep</t>
  </si>
  <si>
    <t>Oct</t>
  </si>
  <si>
    <t>Nov</t>
  </si>
  <si>
    <t>Dec</t>
  </si>
  <si>
    <t>Jan</t>
  </si>
  <si>
    <t>Feb</t>
  </si>
  <si>
    <t>Mar</t>
  </si>
  <si>
    <t>Apr</t>
  </si>
  <si>
    <t>May</t>
  </si>
  <si>
    <t>EC</t>
  </si>
  <si>
    <t xml:space="preserve">A  </t>
  </si>
  <si>
    <t xml:space="preserve">A </t>
  </si>
  <si>
    <t>Maternal Death</t>
  </si>
  <si>
    <t>PENTA 3</t>
  </si>
  <si>
    <t>MCV1</t>
  </si>
  <si>
    <t>SBA</t>
  </si>
  <si>
    <t>Under 1 Death</t>
  </si>
  <si>
    <t>Under 5 death</t>
  </si>
  <si>
    <t>Aggregate Maternal Death</t>
  </si>
  <si>
    <t>Aggregate PENTA3</t>
  </si>
  <si>
    <t>Aggregate MCV1</t>
  </si>
  <si>
    <t>Aggregate SBA</t>
  </si>
  <si>
    <t>Aggregate U1</t>
  </si>
  <si>
    <t>Aggregate U5</t>
  </si>
  <si>
    <t>Calculated Total( M, PENTA, MCV1, SBA, &lt;1, &lt;5)</t>
  </si>
  <si>
    <t>Calculated Total Aggregate</t>
  </si>
  <si>
    <t>DHIS Event</t>
  </si>
  <si>
    <t>DHIS Agg</t>
  </si>
  <si>
    <t>DLI F - Event Capture Compare</t>
  </si>
  <si>
    <t>Is the Facility Observed to be Using Event Capture according to the POM Guidline (Yes = 1, No = 0)</t>
  </si>
  <si>
    <t>Health Facility</t>
  </si>
  <si>
    <t>HC Khetnongkhang</t>
  </si>
  <si>
    <t>0702 Xiangkhoh</t>
  </si>
  <si>
    <t>HC Natong</t>
  </si>
  <si>
    <t>HC Thensan (Soppin)</t>
  </si>
  <si>
    <t>HC Napoung (Viangxai)</t>
  </si>
  <si>
    <t>HC Soplao</t>
  </si>
  <si>
    <t>HC Banhang (Phonxai)</t>
  </si>
  <si>
    <t>HC Xiangban</t>
  </si>
  <si>
    <t>0707 DH Sopbao</t>
  </si>
  <si>
    <t>HC Muanghang</t>
  </si>
  <si>
    <t>HC Sophao</t>
  </si>
  <si>
    <t>0708 DH Et</t>
  </si>
  <si>
    <t>HC Muangxum</t>
  </si>
  <si>
    <t>Period of Review:</t>
  </si>
  <si>
    <t>DLI G - SBCC Village Sessions</t>
  </si>
  <si>
    <t>June 1, 2021 until May 31, 2022.</t>
  </si>
  <si>
    <t>At least 10 sessions approved (Yes = 1, No = 0)</t>
  </si>
  <si>
    <t>Village</t>
  </si>
  <si>
    <t>Number of SBCC Sessions Confirmed for the Month</t>
  </si>
  <si>
    <t>Village Head Contact (1=Yes, 0 = No)</t>
  </si>
  <si>
    <t>Report Evidence for regular recording of events and participants by village facilitators (1=Yes, 0=No)</t>
  </si>
  <si>
    <t>Evidence of maternal recall of growth recording and nutrition counseling (1=yes, 0=no)</t>
  </si>
  <si>
    <t>Evidence of plotting the growth into the child’s growth charts (1=yes, 0=no)</t>
  </si>
  <si>
    <t>Beneficiary Check (1=Yes, 0=No)</t>
  </si>
  <si>
    <t>B. Pakhanua</t>
  </si>
  <si>
    <t>HC Muang-oh</t>
  </si>
  <si>
    <t>B. Hong-oy (H-Z-2)</t>
  </si>
  <si>
    <t>B. Kohing (H-Z-2)</t>
  </si>
  <si>
    <t>B. Phiangxai (H-Z-2)</t>
  </si>
  <si>
    <t>0705 DH Houamuang</t>
  </si>
  <si>
    <t>B. Khong</t>
  </si>
  <si>
    <t>B. Houaymai (H-Z-3)</t>
  </si>
  <si>
    <t>HC Muangpao</t>
  </si>
  <si>
    <t>B. Phuanua (H-Z-2)</t>
  </si>
  <si>
    <t>0706 DH Xamtai</t>
  </si>
  <si>
    <t>B. San</t>
  </si>
  <si>
    <t>B. Namin (H-Z-3)</t>
  </si>
  <si>
    <t>HC Houaxiang (Xamtai)</t>
  </si>
  <si>
    <t>B. Palao (H-Z-3)</t>
  </si>
  <si>
    <t>HC Namat</t>
  </si>
  <si>
    <t>B. Vun (H-Z-3)</t>
  </si>
  <si>
    <t>HC Bantao (Viangphan)</t>
  </si>
  <si>
    <t>B. Naxai (H-Z-2)</t>
  </si>
  <si>
    <t>B. Muangkeun</t>
  </si>
  <si>
    <t>B. Napho</t>
  </si>
  <si>
    <t>B. Dan (H-Z-3)</t>
  </si>
  <si>
    <t>B. Phanongbon (H-Z-3)</t>
  </si>
  <si>
    <t>B. Pouk</t>
  </si>
  <si>
    <t>8 Houaphan</t>
  </si>
  <si>
    <t>707 Xamtai</t>
  </si>
  <si>
    <t>HC Muangkhan</t>
  </si>
  <si>
    <t>B.Sopkem</t>
  </si>
  <si>
    <t>9 Houaphan</t>
  </si>
  <si>
    <t>708 Xamtai</t>
  </si>
  <si>
    <t>B. Phiangday (H-Z-2)</t>
  </si>
  <si>
    <t>0709 Kouan</t>
  </si>
  <si>
    <t>0709 DH Kouan</t>
  </si>
  <si>
    <t>B. Namkhouang (H-Z-2)</t>
  </si>
  <si>
    <t>B. Kengkoh (H-Z-3)</t>
  </si>
  <si>
    <t>HC Muangna</t>
  </si>
  <si>
    <t>B. Nathong</t>
  </si>
  <si>
    <t>B. Muangna</t>
  </si>
  <si>
    <t>HC Phanthong (Bandon)</t>
  </si>
  <si>
    <t>B. Namiang</t>
  </si>
  <si>
    <t>B. Tong-ou (H-Z-3)</t>
  </si>
  <si>
    <t>HC Homphan (Houaychun)</t>
  </si>
  <si>
    <t>B. Houayheng (H-Z-3)</t>
  </si>
  <si>
    <t>0710 Xon</t>
  </si>
  <si>
    <t>HC Muangkao</t>
  </si>
  <si>
    <t>B. Muangkao</t>
  </si>
  <si>
    <t>HC Banngon (Longxay)</t>
  </si>
  <si>
    <t>B. Boh (H-Z-2)</t>
  </si>
  <si>
    <t>HC Bouamfat</t>
  </si>
  <si>
    <t>B. Namneun (H-Z-2)</t>
  </si>
  <si>
    <t>0710 DH Xon</t>
  </si>
  <si>
    <t>B. Leng (H-Z-3)</t>
  </si>
  <si>
    <t>B. Xonnua</t>
  </si>
  <si>
    <t>B. Longngouapa (H-Z-3)</t>
  </si>
  <si>
    <t>B. Houaynyam (H-Z-3)</t>
  </si>
  <si>
    <t>B. Nongsai (H-Z-3)</t>
  </si>
  <si>
    <t>At least 3 quarterly sessions approved (Yes = 1, No = 0)</t>
  </si>
  <si>
    <t>Q1</t>
  </si>
  <si>
    <t>Q2</t>
  </si>
  <si>
    <t>Q3</t>
  </si>
  <si>
    <t>Q4</t>
  </si>
  <si>
    <t>Order</t>
  </si>
  <si>
    <t xml:space="preserve">Village </t>
  </si>
  <si>
    <t>Zone</t>
  </si>
  <si>
    <t>Integrated Outreach Session Confirmed for Quarter (1=Yes, 0=No)</t>
  </si>
  <si>
    <t xml:space="preserve">Report Evidence (1=Yes, 0=No), of session that includes EPI, FP, ANC, PNC, growth monitoring and promotion for children &lt;5 years </t>
  </si>
  <si>
    <t>DLI I - Lowest Performing 50 Districts - Lao PDR, PENTA3 and and SBA Deliveries</t>
  </si>
  <si>
    <t>Penta 3</t>
  </si>
  <si>
    <t>SBA Deliveries</t>
  </si>
  <si>
    <t>Total Penta3</t>
  </si>
  <si>
    <t>Total SBA</t>
  </si>
  <si>
    <t>DHIS2 Penta</t>
  </si>
  <si>
    <t>DHIS SBA</t>
  </si>
  <si>
    <t/>
  </si>
  <si>
    <t>HC Houayma (Fathi)</t>
  </si>
  <si>
    <t>HC Khethanghon</t>
  </si>
  <si>
    <t>HC Khetphiang</t>
  </si>
  <si>
    <t>HC Khettuam</t>
  </si>
  <si>
    <t>HC Khetven</t>
  </si>
  <si>
    <t>HC Nasamong</t>
  </si>
  <si>
    <t>HC Saleuy</t>
  </si>
  <si>
    <t>DLI J - TB Testing</t>
  </si>
  <si>
    <t>Beneficiary Follow up</t>
  </si>
  <si>
    <t>1st June 2021 to 31st May 2022</t>
  </si>
  <si>
    <t>Based on information from the TB Unit, contact a sample of registered 3-5 TB patients to confirm that they were tested for TB and notified TB cases Received TB treatment.</t>
  </si>
  <si>
    <t>TB Unit Name (PH or DH)</t>
  </si>
  <si>
    <t>Beneficiary Confirmed (1=Yes, 0=No)</t>
  </si>
  <si>
    <t>August</t>
  </si>
  <si>
    <t>Sept</t>
  </si>
  <si>
    <t xml:space="preserve">Feb </t>
  </si>
  <si>
    <t>March</t>
  </si>
  <si>
    <t>April</t>
  </si>
  <si>
    <t>Totals</t>
  </si>
  <si>
    <t>TB Unit Name</t>
  </si>
  <si>
    <t>TB cases in TB patient register (new and relapse) in all forms</t>
  </si>
  <si>
    <t>Number of TB cases examined by Genexpert</t>
  </si>
  <si>
    <t>07 PH Houaphan</t>
  </si>
  <si>
    <t>0703 Hiam</t>
  </si>
  <si>
    <t xml:space="preserve">ໄດ້ໂທຫາຄົນເຈັບຈຳນວນ 3 ຄົນ ທີ່ມາໃຊ້ບໍລິການ ແມ່ນບໍ່ໄດ້ເສຍຄ່າໃຊ້ຈ່າຍ </t>
  </si>
  <si>
    <t>ໄດ້ຕິດຕໍ່ໂທຫາຄົນເຈັບຈຳນວນ 5 ຄົນ ທີ່ມາຮັບບໍລິການຢູ່ໂຮງໝໍ ແລະ ຕິດຕາມກິນຢານຳທ່ານໝໍ ແມ່ນໄດ້ມາຮັບບໍລິການແທ້ ແລະ ບໍ່ໄດ້ເສຍຄ່າໃຊ້ຈ່າຍ</t>
  </si>
  <si>
    <t xml:space="preserve">ໄດ້ໂທຫາຄົນເຈັບຈຳນວນ 5 ຄົນ ແຕ່ ຮັບສາຍພຽງແຕ່ 2 ຄົນ, ຜູ້ທຳອິດຕິດຕາມກິນຢາປົກະຕິ, ຜູ້ທີ 2 ກິນຢາປິ່ນປົວ 3 ເດືອນ ແລ້ວຍ້າຍໄປຢູ່ວຽງຈັນ ບ້ານຫວຍຫົງ ແລະ ໃນເວລາມາຮັບການບໍລິການປິ່ນປົວຢູ່ໂຮງໝໍ ແມ່ນບໍ່ໄດ້ເສຍຄ່າໃຊ້ຈ່າຍ </t>
  </si>
  <si>
    <t xml:space="preserve">ໄດ້ໂທຫາຄົນເຈັບຈຳນວນ 4 ຄົນ ທີ່ມາໃຊ້ບໍລິການ ແມ່ນບໍ່ໄດ້ເສຍຄ່າໃຊ້ຈ່າຍ </t>
  </si>
  <si>
    <t>1. DLI B - On Time Payment to Health Center</t>
  </si>
  <si>
    <t>Beneficiary 3 at each HC they verified YES</t>
  </si>
  <si>
    <t>First Date of Release of Payment from NHIB during June 2021- May 2022</t>
  </si>
  <si>
    <t>Date of First Receipt at Provincical Level during June 2021-May 2022</t>
  </si>
  <si>
    <t>Date of First Receipt at District Level during June 2021-May 2022</t>
  </si>
  <si>
    <t>Date of First Receipt at Health Center Level during June 2021-May 2022</t>
  </si>
  <si>
    <t>Total Days from NHIB First Release to Receipt of Payment at Health Center</t>
  </si>
  <si>
    <t>Second Date of Release of Payment from NHIB during June 2021- May 2022</t>
  </si>
  <si>
    <t>Date of Second Receipt at Provincical Level during June 2021-May 2022</t>
  </si>
  <si>
    <t>Date of Second Receipt at District Level during June 2021-May 2022</t>
  </si>
  <si>
    <t>Date of Second Receipt at Health Center Level during June 2021-May 2022</t>
  </si>
  <si>
    <t>Total Days from NHIB Second Release to Receipt of Payment at Health Center</t>
  </si>
  <si>
    <t>Third Date of Release of Payment from NHIB during June 2021- May 2022</t>
  </si>
  <si>
    <t>Date of Third Receipt at Provincical Level during June 2021-May 2022</t>
  </si>
  <si>
    <t>Date of Third Receipt at District Level during June 2021-May 2022</t>
  </si>
  <si>
    <t>Date of Third Receipt at Health Center Level during June 2021-May 2022</t>
  </si>
  <si>
    <t>Total Days from NHIB Third Release to Receipt of Payment at Health Center</t>
  </si>
  <si>
    <t>19/7/2021</t>
  </si>
  <si>
    <t>17/8/2021</t>
  </si>
  <si>
    <t>15/11/2021</t>
  </si>
  <si>
    <t>27/12/2021</t>
  </si>
  <si>
    <t>17/08/2021</t>
  </si>
  <si>
    <t>24/12/2021</t>
  </si>
  <si>
    <t>30/3/2022</t>
  </si>
  <si>
    <t>30/09/2021</t>
  </si>
  <si>
    <t>26/4/2022</t>
  </si>
  <si>
    <t>27/10/2021</t>
  </si>
  <si>
    <t>13/1/2022</t>
  </si>
  <si>
    <t>20/04/2022</t>
  </si>
  <si>
    <t>31/5/2022</t>
  </si>
  <si>
    <t>20/4/2022</t>
  </si>
  <si>
    <t>24/1/2022</t>
  </si>
  <si>
    <t>HC Muangpan</t>
  </si>
  <si>
    <t>29/7/2021</t>
  </si>
  <si>
    <t>29/12/2021</t>
  </si>
  <si>
    <t>21/4/2022</t>
  </si>
  <si>
    <t>20/12/2021</t>
  </si>
  <si>
    <t>22/12/2021</t>
  </si>
  <si>
    <t>18/4/2022</t>
  </si>
  <si>
    <t>16/8/2021</t>
  </si>
  <si>
    <t>20.12.2021</t>
  </si>
  <si>
    <t>23.12.2021</t>
  </si>
  <si>
    <t>24/8/2021</t>
  </si>
  <si>
    <t>21/12/2021</t>
  </si>
  <si>
    <t>20/8/2021</t>
  </si>
  <si>
    <t>31/8/2021</t>
  </si>
  <si>
    <t>31/01/2022</t>
  </si>
  <si>
    <t>14/1/2022</t>
  </si>
  <si>
    <t>30/7/2021</t>
  </si>
  <si>
    <t>25/08/2021</t>
  </si>
  <si>
    <t>Year 2 - Key PNC Variables for Analysis</t>
  </si>
  <si>
    <t>2. DLI B - Out of Pocket Payment (OOP) of PNC at health center</t>
  </si>
  <si>
    <t>PNC</t>
  </si>
  <si>
    <t>Free PNC</t>
  </si>
  <si>
    <t xml:space="preserve">PNC within 2 Days </t>
  </si>
  <si>
    <t>PNC 3-42 Days</t>
  </si>
  <si>
    <t>Total PNC</t>
  </si>
  <si>
    <t>Total Free PNC</t>
  </si>
  <si>
    <t>HC Homphan (lanxing)</t>
  </si>
  <si>
    <t>3. DLI B - Out of Pocket Payment (OOP) of Delivery at health center</t>
  </si>
  <si>
    <t>Year 2 - Key Delivery Variables for Analysis</t>
  </si>
  <si>
    <t>Delivery</t>
  </si>
  <si>
    <t>Free Delivery</t>
  </si>
  <si>
    <t>Total Delivery</t>
  </si>
  <si>
    <t>Total Free Delivery</t>
  </si>
  <si>
    <t>Year 2 Sampling for IAI Verification</t>
  </si>
  <si>
    <t>Implementation</t>
  </si>
  <si>
    <t>POM Sample Frame - Year 2</t>
  </si>
  <si>
    <t>Field Sample size - Year 2</t>
  </si>
  <si>
    <t>Status</t>
  </si>
  <si>
    <t>Northern Provinces</t>
  </si>
  <si>
    <t>Additional Year 2 Provinces</t>
  </si>
  <si>
    <t>DLI A</t>
  </si>
  <si>
    <t>8 Provinces</t>
  </si>
  <si>
    <t>385 HCs</t>
  </si>
  <si>
    <t>Listed</t>
  </si>
  <si>
    <t>Odomsay</t>
  </si>
  <si>
    <t>Sekong</t>
  </si>
  <si>
    <t>DLI B</t>
  </si>
  <si>
    <t>1074 HCs All provinces</t>
  </si>
  <si>
    <t>Huaphan</t>
  </si>
  <si>
    <t>Attapeu</t>
  </si>
  <si>
    <t>DLI C</t>
  </si>
  <si>
    <t>Xiengkhouang</t>
  </si>
  <si>
    <t>Vientiane province</t>
  </si>
  <si>
    <t>Phongsaly</t>
  </si>
  <si>
    <t>Bolikhamsay</t>
  </si>
  <si>
    <t>DLI E</t>
  </si>
  <si>
    <t>DLI F</t>
  </si>
  <si>
    <t>60% apply all provinces</t>
  </si>
  <si>
    <t>814 Health Facilities</t>
  </si>
  <si>
    <t>DLI G</t>
  </si>
  <si>
    <t>881 in the 12 convergent districts</t>
  </si>
  <si>
    <t>881 Villages</t>
  </si>
  <si>
    <t>88 villages</t>
  </si>
  <si>
    <t>12 convergent districts</t>
  </si>
  <si>
    <t>DLI H</t>
  </si>
  <si>
    <t>500 villages in Zones 2 and 3 in the convergent provinces</t>
  </si>
  <si>
    <t>500 villages, zones 2 and 3</t>
  </si>
  <si>
    <t>50 villages</t>
  </si>
  <si>
    <t>4 Northern Convergent Provinces</t>
  </si>
  <si>
    <t>DLI I</t>
  </si>
  <si>
    <t>50 districts</t>
  </si>
  <si>
    <t>All provinces, 50 districts</t>
  </si>
  <si>
    <t>7 districts</t>
  </si>
  <si>
    <t>DLI J</t>
  </si>
  <si>
    <t>All provinces</t>
  </si>
  <si>
    <t>164 TB Units</t>
  </si>
  <si>
    <t>34 TB units</t>
  </si>
  <si>
    <t>DLI K</t>
  </si>
  <si>
    <t>Constant Provinces</t>
  </si>
  <si>
    <t>FSW 5 provinces, MSM 5 provinces, Treatment (Nationwide)</t>
  </si>
  <si>
    <t>12 Locations</t>
  </si>
  <si>
    <t>Vientiane Capital &amp; Pov,</t>
  </si>
  <si>
    <t>Bolikhamxay</t>
  </si>
  <si>
    <t>DLI L</t>
  </si>
  <si>
    <t>Border Crossings</t>
  </si>
  <si>
    <t>7 border crossings and 4 airports</t>
  </si>
  <si>
    <t>4 Locations</t>
  </si>
  <si>
    <t>Vientiane Capital</t>
  </si>
  <si>
    <t>Champassack</t>
  </si>
  <si>
    <t>10 Vientiane</t>
  </si>
  <si>
    <t>1004 Kasi</t>
  </si>
  <si>
    <t>HC Banchiang</t>
  </si>
  <si>
    <t>HC Hinngon</t>
  </si>
  <si>
    <t>HC Thongmuat</t>
  </si>
  <si>
    <t>1005 Vangviang</t>
  </si>
  <si>
    <t>HC Phonkham (Vangviang)</t>
  </si>
  <si>
    <t>HC Thin-on</t>
  </si>
  <si>
    <t>1006 Fuang</t>
  </si>
  <si>
    <t>HC Na-ang</t>
  </si>
  <si>
    <t>HC Namuang (Fuang)</t>
  </si>
  <si>
    <t>1008 Met</t>
  </si>
  <si>
    <t>HC Namphen</t>
  </si>
  <si>
    <t>1009 Viangkham</t>
  </si>
  <si>
    <t>HC Donkouat</t>
  </si>
  <si>
    <t>1011 Mun</t>
  </si>
  <si>
    <t>HC Banvang</t>
  </si>
  <si>
    <t>10 PH Vientiane</t>
  </si>
  <si>
    <t>1005 DH Vangviang</t>
  </si>
  <si>
    <t>1009 DH Viangkham</t>
  </si>
  <si>
    <t>DLI K - HIV Testing and Treatment</t>
  </si>
  <si>
    <t>Case Type</t>
  </si>
  <si>
    <t>HIV Testing Site</t>
  </si>
  <si>
    <t>Based on information from the HIV CSO or Treatment provider, contact a sample of registered 3-5 HIV patients at each site to confirm that they were tested for HIV.</t>
  </si>
  <si>
    <t xml:space="preserve">Jun </t>
  </si>
  <si>
    <t>HIV Tests FSW</t>
  </si>
  <si>
    <t>HIV Tests MSM</t>
  </si>
  <si>
    <t>FSW and MSM</t>
  </si>
  <si>
    <t xml:space="preserve">11 PH Vientiane </t>
  </si>
  <si>
    <t xml:space="preserve">Called 3 patients: 1st patient had HIV testing and the result was negative.
2nd &amp; 3rd patient had HIV testing in PH Vientiane and the results weere positive and they received ARV regularly since they known. </t>
  </si>
  <si>
    <t>11 Vientiane</t>
  </si>
  <si>
    <t>1002 Phonhong</t>
  </si>
  <si>
    <t>1002 DH Phonhong</t>
  </si>
  <si>
    <t>There is no contact number of patient</t>
  </si>
  <si>
    <t>1002 Thoulakhom</t>
  </si>
  <si>
    <t xml:space="preserve">1003 DH Thoulakhom </t>
  </si>
  <si>
    <t>Called 3 (2 connot connect, 1 received and the patient confirmed about having HIV tested and the result was negative</t>
  </si>
  <si>
    <t>1003 DH Keo-oudom</t>
  </si>
  <si>
    <t>There is no patient list.</t>
  </si>
  <si>
    <t>1006 Vangviang</t>
  </si>
  <si>
    <t>1006 DH Vangviang</t>
  </si>
  <si>
    <t xml:space="preserve">Called 3 patients. One confirmed of HIV testing in this hospital. </t>
  </si>
  <si>
    <t>DIC-FSW Phonhong</t>
  </si>
  <si>
    <t>DIC-FSW Phonhong (Stopped since 2017)</t>
  </si>
  <si>
    <t>poor data</t>
  </si>
  <si>
    <t xml:space="preserve">ARV Treatment Facility </t>
  </si>
  <si>
    <t>HIV Treatment  Site</t>
  </si>
  <si>
    <t>June</t>
  </si>
  <si>
    <t>July</t>
  </si>
  <si>
    <t>Total</t>
  </si>
  <si>
    <t>Based on information from the HIV Treatment provider, contact a sample of registered 3-5 HIV+ patients at each site to confirm that they were treated for HIV with ART treatment.</t>
  </si>
  <si>
    <t>02 Phongsali</t>
  </si>
  <si>
    <t>0202 Mai</t>
  </si>
  <si>
    <t>HC Phonxai (Mai)</t>
  </si>
  <si>
    <t>B. Chomcheokao (H-Z-3)</t>
  </si>
  <si>
    <t>HC Tamo</t>
  </si>
  <si>
    <t>B. Sida (H-Z-2)</t>
  </si>
  <si>
    <t>HC Kioukacham (Mai)</t>
  </si>
  <si>
    <t>B. Nyanyoung</t>
  </si>
  <si>
    <t>HC Pakpheh</t>
  </si>
  <si>
    <t>B. Chabu (H-Z-2)</t>
  </si>
  <si>
    <t>0202 DH Mai</t>
  </si>
  <si>
    <t>B. Tintok (H-Z-3)</t>
  </si>
  <si>
    <t>HC Salouang (Houameuk)</t>
  </si>
  <si>
    <t>B. Nakhoua (H-Z-3)</t>
  </si>
  <si>
    <t>0203 Khoua</t>
  </si>
  <si>
    <t>HC Kounglit</t>
  </si>
  <si>
    <t>B. Phouviang (H-Z-3)</t>
  </si>
  <si>
    <t>0203 DH Khoua</t>
  </si>
  <si>
    <t>B. Sanlouang (H-Z-3)</t>
  </si>
  <si>
    <t>HC Bouamphan</t>
  </si>
  <si>
    <t>B. Bouamphan</t>
  </si>
  <si>
    <t>HC Nambout</t>
  </si>
  <si>
    <t>B. Yangteuy (H-Z-3)</t>
  </si>
  <si>
    <t>B. Phicheukao (H-Z-3)</t>
  </si>
  <si>
    <t>HC Latxang</t>
  </si>
  <si>
    <t>B. Houaymouan (H-Z-3)</t>
  </si>
  <si>
    <t>B. Sanghouay</t>
  </si>
  <si>
    <t>B. Hatdua</t>
  </si>
  <si>
    <t>B. Muangkhoua</t>
  </si>
  <si>
    <t>B. Latxang</t>
  </si>
  <si>
    <t>0204 Samphan</t>
  </si>
  <si>
    <t>B. Houaythong</t>
  </si>
  <si>
    <t>HC Laoleo</t>
  </si>
  <si>
    <t>B. Laoleo</t>
  </si>
  <si>
    <t>B. Senkham</t>
  </si>
  <si>
    <t>B. Nongkeo</t>
  </si>
  <si>
    <t>0207 Bountai</t>
  </si>
  <si>
    <t>HC Longnaykao</t>
  </si>
  <si>
    <t>B. Laokoumai (H-Z-2)</t>
  </si>
  <si>
    <t>0207 DH Bountai</t>
  </si>
  <si>
    <t>B. Sen-inmai</t>
  </si>
  <si>
    <t>HC Samphanxai (Bountai)</t>
  </si>
  <si>
    <t>B. Ipeuching (H-Z-2)</t>
  </si>
  <si>
    <t>HC Phiasou</t>
  </si>
  <si>
    <t>B. Chameh (H-Z-3)</t>
  </si>
  <si>
    <t>B. Phothong</t>
  </si>
  <si>
    <t>B. Cheuya (H-Z-3)</t>
  </si>
  <si>
    <t>HC Mouchihouaysan</t>
  </si>
  <si>
    <t>B. Mouchihouaysan</t>
  </si>
  <si>
    <t>HC Chakhamdeng</t>
  </si>
  <si>
    <t>B. Chakhamxao (H-Z-3)</t>
  </si>
  <si>
    <t>B. Hatngam (H-Z-2)</t>
  </si>
  <si>
    <t>04 Oudomxai</t>
  </si>
  <si>
    <t>0402 La</t>
  </si>
  <si>
    <t>0402 DH La</t>
  </si>
  <si>
    <t>B. Donsa-at</t>
  </si>
  <si>
    <t>0403 Namoh</t>
  </si>
  <si>
    <t>0403 DH Namoh</t>
  </si>
  <si>
    <t>B. Namotai (H-Z-2)</t>
  </si>
  <si>
    <t>HC Phakham (Namoh)</t>
  </si>
  <si>
    <t>B. Phakham</t>
  </si>
  <si>
    <t>HC Bankhouang</t>
  </si>
  <si>
    <t>B. Homxai</t>
  </si>
  <si>
    <t>HC Nakham (Namoh)</t>
  </si>
  <si>
    <t>B. Nahom (H-Z-3)</t>
  </si>
  <si>
    <t>B. Pangthong (H-Z-3)</t>
  </si>
  <si>
    <t>B. Mainatao (H-Z-2)</t>
  </si>
  <si>
    <t>09 Xiangkhouang</t>
  </si>
  <si>
    <t>0902 Kham</t>
  </si>
  <si>
    <t>HC Phonkham (Kham)</t>
  </si>
  <si>
    <t>B. Phonkham</t>
  </si>
  <si>
    <t>HC Bounthin (Phiangdang)</t>
  </si>
  <si>
    <t>B. Sopna (H-Z-3)</t>
  </si>
  <si>
    <t>B. Phiangdang</t>
  </si>
  <si>
    <t>0902 DH Kham</t>
  </si>
  <si>
    <t>B. Nathongkhaiviang (H-Z-2)</t>
  </si>
  <si>
    <t>0903 Nonghet</t>
  </si>
  <si>
    <t>HC Chanun</t>
  </si>
  <si>
    <t>B. Pha-oh (H-Z-3)</t>
  </si>
  <si>
    <t>HC Phianghong</t>
  </si>
  <si>
    <t>B. Souan-oy</t>
  </si>
  <si>
    <t>HC Phaven</t>
  </si>
  <si>
    <t>B. Namuang (H-Z-3)</t>
  </si>
  <si>
    <t>HC Phouhouaxang</t>
  </si>
  <si>
    <t>B. Namhouay (H-Z-3)</t>
  </si>
  <si>
    <t>HC Thamthao (Palan)</t>
  </si>
  <si>
    <t>B. Poungxeng</t>
  </si>
  <si>
    <t>HC Pha-en</t>
  </si>
  <si>
    <t>B. Bouamdao (H-Z-3)</t>
  </si>
  <si>
    <t>B. Kosan</t>
  </si>
  <si>
    <t>Mahosot hospital</t>
  </si>
  <si>
    <t>Setthathirath hospital</t>
  </si>
  <si>
    <t>Mittaphad hospital</t>
  </si>
  <si>
    <t>FSW Only</t>
  </si>
  <si>
    <t>01 Vientiane Capital</t>
  </si>
  <si>
    <t>0101 Chanthabouli</t>
  </si>
  <si>
    <t>0102 Sikhottabong</t>
  </si>
  <si>
    <t>2 Vientiane Capital</t>
  </si>
  <si>
    <t>0103 Xaysettha</t>
  </si>
  <si>
    <t>3 Vientiane Capital</t>
  </si>
  <si>
    <t>0104 Sisattanak</t>
  </si>
  <si>
    <t>4 Vientiane Capital</t>
  </si>
  <si>
    <t>0105 Naxaythong</t>
  </si>
  <si>
    <t>5 Vientiane Capital</t>
  </si>
  <si>
    <t>0106 Xaythany</t>
  </si>
  <si>
    <t>6 Vientiane Capital</t>
  </si>
  <si>
    <t>0107 Hadsaiyfong</t>
  </si>
  <si>
    <t>7 Vientiane Capital</t>
  </si>
  <si>
    <t>0108 Sungthong</t>
  </si>
  <si>
    <t>8 Vientiane Capital</t>
  </si>
  <si>
    <t>0109 Paknguem</t>
  </si>
  <si>
    <t>01 Vientiane</t>
  </si>
  <si>
    <t>0109 DH Paknguem</t>
  </si>
  <si>
    <t>PH Paknguem</t>
  </si>
  <si>
    <t>HC Nafaiy</t>
  </si>
  <si>
    <t>HC Nabong (Sinxay 2)</t>
  </si>
  <si>
    <t>HC Sinxay 1</t>
  </si>
  <si>
    <t>HC Nasone</t>
  </si>
  <si>
    <t>HC Maknao</t>
  </si>
  <si>
    <t>HC Bandonl</t>
  </si>
  <si>
    <t>15 Xekong</t>
  </si>
  <si>
    <t>1502 Kalum</t>
  </si>
  <si>
    <t>HC Thongkean</t>
  </si>
  <si>
    <t>_</t>
  </si>
  <si>
    <t>1503 Dakchung</t>
  </si>
  <si>
    <t>HC Ayoun</t>
  </si>
  <si>
    <t>50 days</t>
  </si>
  <si>
    <t>HC Plao</t>
  </si>
  <si>
    <t>HC Tatu</t>
  </si>
  <si>
    <t>1504 Thateng</t>
  </si>
  <si>
    <t>HC Kapu (Nongnok)</t>
  </si>
  <si>
    <t>56 days</t>
  </si>
  <si>
    <t>15 PH Xekong</t>
  </si>
  <si>
    <t>1501 Lamam</t>
  </si>
  <si>
    <t>HC Naveu</t>
  </si>
  <si>
    <t>HC Tanum</t>
  </si>
  <si>
    <t>HC Tanung (Vangpa-ngoh)</t>
  </si>
  <si>
    <t>HC Songkhon (Kalum)</t>
  </si>
  <si>
    <t>HC Thonnoy</t>
  </si>
  <si>
    <t>0401 Xai</t>
  </si>
  <si>
    <t>HC Houanambak</t>
  </si>
  <si>
    <t>N/A</t>
  </si>
  <si>
    <t>1, 24/10/2021</t>
  </si>
  <si>
    <t>1, 26/05/2022</t>
  </si>
  <si>
    <t>1, 11/2021</t>
  </si>
  <si>
    <t>1, 01/06/2022</t>
  </si>
  <si>
    <t>0404 Nga</t>
  </si>
  <si>
    <t>HC Houaylai</t>
  </si>
  <si>
    <t>1, 10/11/2021</t>
  </si>
  <si>
    <t>1, 24/05/2022</t>
  </si>
  <si>
    <t>HC Namuang (Nga)</t>
  </si>
  <si>
    <t>1, 13/12/2021</t>
  </si>
  <si>
    <t>1, 21/05/2022</t>
  </si>
  <si>
    <t>0405 Beng</t>
  </si>
  <si>
    <t>HC Napa (Beng)</t>
  </si>
  <si>
    <t>1, 31/05/2022</t>
  </si>
  <si>
    <t>0406 Houn</t>
  </si>
  <si>
    <t>HC Phakham (Houn)</t>
  </si>
  <si>
    <t>1, 12/11/2021</t>
  </si>
  <si>
    <t>HC Chom-ong</t>
  </si>
  <si>
    <t>HC Latkhamoun</t>
  </si>
  <si>
    <t>HC Senchot</t>
  </si>
  <si>
    <t>HC Na-ngoua (Beng)</t>
  </si>
  <si>
    <t>Not transfered yet</t>
  </si>
  <si>
    <t>Navang (to replace HC Namphouan)</t>
  </si>
  <si>
    <t>HC Navang (to replace HC Namphouan)</t>
  </si>
  <si>
    <t>Province: Oudomxay</t>
  </si>
  <si>
    <t>District: Xai</t>
  </si>
  <si>
    <t>Health Center Name: Houanambak</t>
  </si>
  <si>
    <t>No</t>
  </si>
  <si>
    <t>Commodity List</t>
  </si>
  <si>
    <t>Unit</t>
  </si>
  <si>
    <t>Selected Months Remaining and Received Drug</t>
  </si>
  <si>
    <t>6/1/2021 (example)</t>
  </si>
  <si>
    <t xml:space="preserve"> (30 day Stock)</t>
  </si>
  <si>
    <t>Remaining last month</t>
  </si>
  <si>
    <t>Received this month</t>
  </si>
  <si>
    <t>Verify</t>
  </si>
  <si>
    <t xml:space="preserve"> Remaining last month</t>
  </si>
  <si>
    <t xml:space="preserve"> Received this month</t>
  </si>
  <si>
    <t>Rceive Alcohol 70%, 90%</t>
  </si>
  <si>
    <t>Mililiter</t>
  </si>
  <si>
    <t>Aluminium hydroxide tablet 500mg</t>
  </si>
  <si>
    <t>Tablet</t>
  </si>
  <si>
    <t>Amoxicillin capsule 250mg, 500mg (Anhydrous)</t>
  </si>
  <si>
    <t>Capsule</t>
  </si>
  <si>
    <t>Amoxicillin Syrup 125mg/5ml, 250mg/ml</t>
  </si>
  <si>
    <t>Bottle</t>
  </si>
  <si>
    <t>Ampicillin capsule 250mg, 500mg</t>
  </si>
  <si>
    <t>Ampicillin Syrup 125mg/5ml, 250mg/ml</t>
  </si>
  <si>
    <t>Artemether + Lumefantrine tablet 20mg + 120mg</t>
  </si>
  <si>
    <t>Ascorbic acid (Vitamine C) tablet 50mg, 100mg</t>
  </si>
  <si>
    <t>BCG vaccine</t>
  </si>
  <si>
    <t>Dose</t>
  </si>
  <si>
    <t>Chloramphenicol Eye drops 0.5%</t>
  </si>
  <si>
    <t>Chlorpheniramine syrup 2mg/5ml</t>
  </si>
  <si>
    <t>Chlorpheniramine tablet 4mg</t>
  </si>
  <si>
    <t>Cimetidine tablet 200mg, 400mg</t>
  </si>
  <si>
    <t>Co-Trimoxazole (Sulfamethoxazole + Trimethoprim) suspension 200mg + 40mg/5 ml</t>
  </si>
  <si>
    <t>Co-Trimoxazole (Sulfamethoxazole + Trimethoprim) tablet 400mg + 80mg</t>
  </si>
  <si>
    <t>Diclofenac sodium tablet 50mg</t>
  </si>
  <si>
    <t>Enalapril tablet 5mg, 20mg</t>
  </si>
  <si>
    <t>Ferrous sulfate + folic acid tablet 200mg + 0.4mg</t>
  </si>
  <si>
    <t>Glucose Injectable solution 5% in 500-1000ml</t>
  </si>
  <si>
    <t>Ampoule</t>
  </si>
  <si>
    <t>Hyoscine (Scopolamine) tablet 10mg</t>
  </si>
  <si>
    <t>Mebendazole tablet 500mg</t>
  </si>
  <si>
    <t>Omeprazol tablet 10mg, 20mg</t>
  </si>
  <si>
    <t>Oral rehydration salt Powder for dilution</t>
  </si>
  <si>
    <t>Sack</t>
  </si>
  <si>
    <t>Oxytocin Injection 10 IU in 1ml</t>
  </si>
  <si>
    <t>Paracetamol tablet 500mg</t>
  </si>
  <si>
    <t>Paracetamol injection 300mg/2ml</t>
  </si>
  <si>
    <t>Paracetamol syrup 120mg /5ml</t>
  </si>
  <si>
    <t>Penta (DPT-Hep B-Hib vaccine ( Diphteria, Tetanus, whole-cell Pertussis(DTP), Hepatitis B and Haemophilus influenza type B))</t>
  </si>
  <si>
    <t>Phenoxymethylpenicillin (Penicillin V) tablet 400.000 IU</t>
  </si>
  <si>
    <t>Phytomenadione (Vitamine K1) injection 1mg/ml</t>
  </si>
  <si>
    <t>Polyvidone iodine Solution 10%</t>
  </si>
  <si>
    <t>Primaquine 7.5mg/15mg</t>
  </si>
  <si>
    <t>Retinol (Vitamine A) Soft capsule 100,000 IU</t>
  </si>
  <si>
    <t>Retinol (Vitamine A) Soft capsule 200,000 IU</t>
  </si>
  <si>
    <t>Ringer acetate or lactate, compound solution Injectable solution 500-1000ml</t>
  </si>
  <si>
    <t>Litter</t>
  </si>
  <si>
    <t>Salbutamol tablet 2mg</t>
  </si>
  <si>
    <t>Sodium chloride Injectable solution 0.9% isotonic in 500-1000ml</t>
  </si>
  <si>
    <t>Syringe 1 ml</t>
  </si>
  <si>
    <t>Stick</t>
  </si>
  <si>
    <t>Tetracycline Eye ointment 1%</t>
  </si>
  <si>
    <t>Thiamine (Vitamine B1) tablet 50mg, 100mg, 250mg</t>
  </si>
  <si>
    <t>Zinc sulfate tablet 20mg</t>
  </si>
  <si>
    <t>Sputum cups</t>
  </si>
  <si>
    <t>Cup</t>
  </si>
  <si>
    <t>Condom</t>
  </si>
  <si>
    <t>Bag</t>
  </si>
  <si>
    <t>Malaria Rapid Diagnostic Test</t>
  </si>
  <si>
    <t>Kit</t>
  </si>
  <si>
    <t>Health Book MCH</t>
  </si>
  <si>
    <t>Book</t>
  </si>
  <si>
    <t>Levonorgestrel tablet 30mcg (Mini pills, BL/35tablet</t>
  </si>
  <si>
    <t>Ethinylestradiol + levonorgestrel 30mg/150mcg (Combined Pills, BL/28tablet)</t>
  </si>
  <si>
    <t>Medroxy progesterone acetate injection 150mg/ml (Depo-Provera)</t>
  </si>
  <si>
    <t>District: Namoh</t>
  </si>
  <si>
    <t>Health Center Name: Bankhouang</t>
  </si>
  <si>
    <t>District: Nga</t>
  </si>
  <si>
    <t>Health Center Name: Houaylai</t>
  </si>
  <si>
    <t>Health Center Name: Namuang</t>
  </si>
  <si>
    <t>District: Beng</t>
  </si>
  <si>
    <t>Health Center Name: Napa</t>
  </si>
  <si>
    <t>District: Houn</t>
  </si>
  <si>
    <t>Health Center Name: Phakham</t>
  </si>
  <si>
    <t>HC Tangkok (Chomka)</t>
  </si>
  <si>
    <t>HC Tatmouan</t>
  </si>
  <si>
    <t>HC Pangsa (to replace HC Vang-ang)</t>
  </si>
  <si>
    <t>HC Bankeo</t>
  </si>
  <si>
    <t>HC Lathan</t>
  </si>
  <si>
    <t>0405 DH Beng</t>
  </si>
  <si>
    <t>HC Naxiangdi</t>
  </si>
  <si>
    <t>HC Phonxai (Houn)</t>
  </si>
  <si>
    <t>HC Sibounheuang (to replace HC Phouviengxay</t>
  </si>
  <si>
    <t>0407 Pakbeng</t>
  </si>
  <si>
    <t>0407 DH Pakbeng</t>
  </si>
  <si>
    <t>HC Sopchay (to replace HC Kokmainyai)</t>
  </si>
  <si>
    <t>B. Houakeng (to replace B. Chakpleh (H-Z-2)</t>
  </si>
  <si>
    <t>HC Samakhixay (to replace HC Phouthen)</t>
  </si>
  <si>
    <t>B. Houaysou (to replace B. Phousathi (H-Z-3)</t>
  </si>
  <si>
    <t>B. Moutun (to replace B. Houaylak (H-Z-3)</t>
  </si>
  <si>
    <t>B. Moutun (to replace Houaylak) (H-Z-3)</t>
  </si>
  <si>
    <t>HC Bankhon</t>
  </si>
  <si>
    <t>HC Banlai</t>
  </si>
  <si>
    <t>HC Nahom</t>
  </si>
  <si>
    <t>HC Tangchong</t>
  </si>
  <si>
    <t>04 PH Oudomxai</t>
  </si>
  <si>
    <t>0901 Pek</t>
  </si>
  <si>
    <t>HC Latbouak</t>
  </si>
  <si>
    <t>1, 23.9.2021</t>
  </si>
  <si>
    <t>1, 23.5.2022</t>
  </si>
  <si>
    <t>HC Latkhoy (Phan)</t>
  </si>
  <si>
    <t>1, 04.10.2021</t>
  </si>
  <si>
    <t>1, 30.5.2022</t>
  </si>
  <si>
    <t>HC Nyotliang</t>
  </si>
  <si>
    <t>1,06.10.2021</t>
  </si>
  <si>
    <t>1, 25.5.2022</t>
  </si>
  <si>
    <t>HC Sopma</t>
  </si>
  <si>
    <t>1,01.10.2021</t>
  </si>
  <si>
    <t>1, 27.5.2022</t>
  </si>
  <si>
    <t>HC Phakkheh</t>
  </si>
  <si>
    <t>1, 28.9.2021</t>
  </si>
  <si>
    <t>1, 10.5.2022</t>
  </si>
  <si>
    <t>1, 01.10.2021</t>
  </si>
  <si>
    <t>1, 1.6.2022</t>
  </si>
  <si>
    <t>1, 07.11.2021</t>
  </si>
  <si>
    <t>0904 Khoun</t>
  </si>
  <si>
    <t>HC Keoset (Tantai)</t>
  </si>
  <si>
    <t>1,05/11/21</t>
  </si>
  <si>
    <t>1,19/5/22</t>
  </si>
  <si>
    <t>HC Samphanxai (Namuang)</t>
  </si>
  <si>
    <t>1,04/11/21</t>
  </si>
  <si>
    <t>1, 00/00/22</t>
  </si>
  <si>
    <t>0905 Mok</t>
  </si>
  <si>
    <t>HC Nam-ngat</t>
  </si>
  <si>
    <t>1,16/11/21</t>
  </si>
  <si>
    <t>1,28/5/2022</t>
  </si>
  <si>
    <t>0906 Phoukout</t>
  </si>
  <si>
    <t>HC Longkhan</t>
  </si>
  <si>
    <t>1, 28/9/21</t>
  </si>
  <si>
    <t>1,26/5/22</t>
  </si>
  <si>
    <t>HC Nongtang</t>
  </si>
  <si>
    <t>1,21/10/2021</t>
  </si>
  <si>
    <t>1, 30/5/2022</t>
  </si>
  <si>
    <t>MISSING</t>
  </si>
  <si>
    <t xml:space="preserve">ໄຕມາດ 1 ຄັ້ງທີ່ 1 </t>
  </si>
  <si>
    <t xml:space="preserve">ໄຕມາດ 2 ຄັ້ງ1 </t>
  </si>
  <si>
    <t>ໄຕມາດ 3 ງວດ 1&amp;2</t>
  </si>
  <si>
    <t>ໄຕມາດ 2 ຄັ້ງ3</t>
  </si>
  <si>
    <t>ໄຕມາດ 1 ຄັ້ງທີ່ 2</t>
  </si>
  <si>
    <t>5.10.21</t>
  </si>
  <si>
    <t>24.8.21</t>
  </si>
  <si>
    <t>24.12.21</t>
  </si>
  <si>
    <t>29.12.21</t>
  </si>
  <si>
    <t>19.1.22</t>
  </si>
  <si>
    <t>03.05.22</t>
  </si>
  <si>
    <t>23.8.21</t>
  </si>
  <si>
    <t>30.04.22</t>
  </si>
  <si>
    <t>21.09.21</t>
  </si>
  <si>
    <t>6.9.22</t>
  </si>
  <si>
    <t>17.12.21</t>
  </si>
  <si>
    <t>23.12.21</t>
  </si>
  <si>
    <t>30.03.22</t>
  </si>
  <si>
    <t>26.04.22</t>
  </si>
  <si>
    <t xml:space="preserve">   </t>
  </si>
  <si>
    <t xml:space="preserve"> </t>
  </si>
  <si>
    <t>18.08.21</t>
  </si>
  <si>
    <t>12.11.21</t>
  </si>
  <si>
    <t>22.12.22</t>
  </si>
  <si>
    <t>11.4.22</t>
  </si>
  <si>
    <t>25.4.22</t>
  </si>
  <si>
    <t>13.6.22</t>
  </si>
  <si>
    <t>13.10.21</t>
  </si>
  <si>
    <t>11.03.22</t>
  </si>
  <si>
    <t>21.6.2022</t>
  </si>
  <si>
    <t>10.11.2021</t>
  </si>
  <si>
    <t>13.06.22</t>
  </si>
  <si>
    <t>22.12.2021</t>
  </si>
  <si>
    <t>24.01.2022</t>
  </si>
  <si>
    <t>11.4.22,11.4.22,21.4.22</t>
  </si>
  <si>
    <t>26.04.2022</t>
  </si>
  <si>
    <t>HC Namphan (Khetxiang)</t>
  </si>
  <si>
    <t>17.12.2021</t>
  </si>
  <si>
    <t>30.08.2021</t>
  </si>
  <si>
    <t>24.12.2021</t>
  </si>
  <si>
    <t>18.04.2022</t>
  </si>
  <si>
    <t>21.12.2021</t>
  </si>
  <si>
    <t>28.12.2021</t>
  </si>
  <si>
    <t>23.05.2022</t>
  </si>
  <si>
    <t>19.04.2022</t>
  </si>
  <si>
    <t>14.12.2021</t>
  </si>
  <si>
    <t>7.04.2022</t>
  </si>
  <si>
    <t>HC Bandoh</t>
  </si>
  <si>
    <t>HC Napa (Nanyong)</t>
  </si>
  <si>
    <t>HC Chanuen</t>
  </si>
  <si>
    <t>0904 DH Khoun</t>
  </si>
  <si>
    <t>HC Kosi</t>
  </si>
  <si>
    <t>0905 DH Mok</t>
  </si>
  <si>
    <t>HC Namtak (Chaleunmai)</t>
  </si>
  <si>
    <t>HC Donchai (Sopkhao)</t>
  </si>
  <si>
    <t>HC Nyotpheh</t>
  </si>
  <si>
    <t>0907 Phaxai</t>
  </si>
  <si>
    <t>HC Namsiam</t>
  </si>
  <si>
    <t>HC Napan</t>
  </si>
  <si>
    <t>B. Phakkheh-uua (H-Z-2)</t>
  </si>
  <si>
    <t>B. Chamuen</t>
  </si>
  <si>
    <t>HC Bannong (Phaxai)</t>
  </si>
  <si>
    <t>HC Latsen</t>
  </si>
  <si>
    <t>09 PH Xiangkhouang</t>
  </si>
  <si>
    <t>1, 19.1.2022</t>
  </si>
  <si>
    <t>1, 29.6.2022</t>
  </si>
  <si>
    <t>95.35</t>
  </si>
  <si>
    <t>90.45</t>
  </si>
  <si>
    <t>91.5</t>
  </si>
  <si>
    <t>0205 Bounnua</t>
  </si>
  <si>
    <t>HC Bannyoh</t>
  </si>
  <si>
    <t>1, 1.10.2021</t>
  </si>
  <si>
    <t>72.75</t>
  </si>
  <si>
    <t>83.25</t>
  </si>
  <si>
    <t>1, 12.11.2021</t>
  </si>
  <si>
    <t>93.2</t>
  </si>
  <si>
    <t>1, 16.5.2022</t>
  </si>
  <si>
    <t>94.4</t>
  </si>
  <si>
    <t>HC Senkham</t>
  </si>
  <si>
    <t>1.6.2022</t>
  </si>
  <si>
    <t>4.7.2022</t>
  </si>
  <si>
    <t>8.7.2022</t>
  </si>
  <si>
    <t>02 PH Phongsali</t>
  </si>
  <si>
    <t>HC Senlat</t>
  </si>
  <si>
    <t>HC Ngaynua</t>
  </si>
  <si>
    <t>0206 Nyot-ou</t>
  </si>
  <si>
    <t>0206 DH Nyot-ou</t>
  </si>
  <si>
    <t>B. Koungkuay</t>
  </si>
  <si>
    <t>DH Bountai</t>
  </si>
  <si>
    <t>HC Naten</t>
  </si>
  <si>
    <t>HC Sanomai</t>
  </si>
  <si>
    <t>0201 Phongsali</t>
  </si>
  <si>
    <t>17 Attapu</t>
  </si>
  <si>
    <t>1702 Samakhixai</t>
  </si>
  <si>
    <t>HC Bengphoukham (Banmunhouamuang)</t>
  </si>
  <si>
    <t>1703 Sanamxai</t>
  </si>
  <si>
    <t>HC Bantheh</t>
  </si>
  <si>
    <t>1704 Sanxai</t>
  </si>
  <si>
    <t>HC Chaleunxai (Sanxai)</t>
  </si>
  <si>
    <t>HC Nam-ngon</t>
  </si>
  <si>
    <t>HC Souksavang</t>
  </si>
  <si>
    <t>HC Vangtat</t>
  </si>
  <si>
    <t>1705 Phouvong</t>
  </si>
  <si>
    <t>HC Lamong</t>
  </si>
  <si>
    <t>18-3-2022</t>
  </si>
  <si>
    <t>13-12-2021</t>
  </si>
  <si>
    <t>18-5-2022</t>
  </si>
  <si>
    <t>14-6-2021</t>
  </si>
  <si>
    <t>18-12-2021</t>
  </si>
  <si>
    <t>24-3-2022</t>
  </si>
  <si>
    <t>30-3-2022</t>
  </si>
  <si>
    <t>29-11-2022</t>
  </si>
  <si>
    <t>28-12-2022</t>
  </si>
  <si>
    <t>14-9-2021</t>
  </si>
  <si>
    <t>HC Sompoy</t>
  </si>
  <si>
    <t>29-12-2022</t>
  </si>
  <si>
    <t>14-4-2022</t>
  </si>
  <si>
    <t>17-8-2021</t>
  </si>
  <si>
    <t>29-6-2022</t>
  </si>
  <si>
    <t>22-11-2021</t>
  </si>
  <si>
    <t>16-6-2021</t>
  </si>
  <si>
    <t>14/9/2021</t>
  </si>
  <si>
    <t>HC Khoumkham</t>
  </si>
  <si>
    <t>HC Pindong</t>
  </si>
  <si>
    <t>1704 DH Sanxai</t>
  </si>
  <si>
    <t>HC Tatseng (Banmoun)</t>
  </si>
  <si>
    <t>HC Naxuak</t>
  </si>
  <si>
    <t>HC Bankhang</t>
  </si>
  <si>
    <t>HC Bengvilai</t>
  </si>
  <si>
    <t>HC Hinlat</t>
  </si>
  <si>
    <t>HC Oudomsouk</t>
  </si>
  <si>
    <t>HC Pakboh</t>
  </si>
  <si>
    <t>HC Xaidonkhong</t>
  </si>
  <si>
    <t>11 Bolikhamxai</t>
  </si>
  <si>
    <t>1104 Bolikhan</t>
  </si>
  <si>
    <t>HC Nalong (Bolikhan)</t>
  </si>
  <si>
    <t>1, 16/03/2022</t>
  </si>
  <si>
    <t>1105 Khamkeut</t>
  </si>
  <si>
    <t>HC Keosekham</t>
  </si>
  <si>
    <t>1, 15/03/2022</t>
  </si>
  <si>
    <t>HC Vangkoh</t>
  </si>
  <si>
    <t>1, 09/03/2022</t>
  </si>
  <si>
    <t>1102 Thaphabat</t>
  </si>
  <si>
    <t>HC Sayphay</t>
  </si>
  <si>
    <t>19/04/2022</t>
  </si>
  <si>
    <t>08/06/2022 (Q4-2021)</t>
  </si>
  <si>
    <t>18/07/2022(Q4-2021)</t>
  </si>
  <si>
    <t>02/08/2022 (Q4-2021)</t>
  </si>
  <si>
    <t>28/7/2022 (Q1&amp;Q2-2022)</t>
  </si>
  <si>
    <t>12/08/2022 (Q1&amp;Q2-2022)</t>
  </si>
  <si>
    <t>15/8/2022(Q1&amp;Q2-2022)</t>
  </si>
  <si>
    <t>07/04/2022(Q3-2021)</t>
  </si>
  <si>
    <t>19/04/2022(Q3-2021)</t>
  </si>
  <si>
    <t>22/04/2022 (Q3-2021)</t>
  </si>
  <si>
    <t>04/08/2022 (Q4 2021)</t>
  </si>
  <si>
    <t>18/08/2022 (Q1&amp;Q2-2022)</t>
  </si>
  <si>
    <t>1103 Pakkading</t>
  </si>
  <si>
    <t>HC Boungkouang</t>
  </si>
  <si>
    <t>21/04/2022 (Q3-2021)</t>
  </si>
  <si>
    <t>25/07/2022 (Q4 2021)</t>
  </si>
  <si>
    <t>30/08/2022(Q1&amp;Q2-2022)</t>
  </si>
  <si>
    <t>HC Namthon</t>
  </si>
  <si>
    <t>HC Namkhou</t>
  </si>
  <si>
    <t>20/04/2022 (Q3-2021)</t>
  </si>
  <si>
    <t>21/07/2022 (Q4-2021)</t>
  </si>
  <si>
    <t>16/08/2022 (Q1&amp;Q2-2022)</t>
  </si>
  <si>
    <t>HC Xamteuy</t>
  </si>
  <si>
    <t>HC Kengdeng (Thongsen)</t>
  </si>
  <si>
    <t>1101 Pakxan</t>
  </si>
  <si>
    <t>HC Hongxai (Sen-oudom)</t>
  </si>
  <si>
    <t>HC Nakhaolom</t>
  </si>
  <si>
    <t>1103 DH Pakkading</t>
  </si>
  <si>
    <t>HC Khonkhouang</t>
  </si>
  <si>
    <t>HC Nongkok (Thabak)</t>
  </si>
  <si>
    <t>HC Phontan</t>
  </si>
  <si>
    <t>1106 Viangthong</t>
  </si>
  <si>
    <t>HC Namkang</t>
  </si>
  <si>
    <t>HC Namuang (Viangthong)</t>
  </si>
  <si>
    <t>HC Chomthong</t>
  </si>
  <si>
    <t>1103 Pakkading (Whole district)</t>
  </si>
  <si>
    <t>HC Pakkading</t>
  </si>
  <si>
    <t>MSM Only</t>
  </si>
  <si>
    <t>11 PH Bolikhamxai</t>
  </si>
  <si>
    <t>1105 Khamkert</t>
  </si>
  <si>
    <t>Calling the positive cases</t>
  </si>
  <si>
    <t>Blister</t>
  </si>
  <si>
    <t>tablet</t>
  </si>
  <si>
    <t>Soft capsule</t>
  </si>
  <si>
    <t>Province: Vientiane</t>
  </si>
  <si>
    <t>No village or Health Center name given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</si>
</sst>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_ * #,##0_)_₭_ ;_ * \(#,##0\)_₭_ ;_ * &quot;-&quot;_)_₭_ ;_ @_ "/>
    <numFmt numFmtId="167" formatCode="_(* #,##0_);_(* \(#,##0\);_(* &quot;-&quot;??_);_(@_)"/>
  </numFmts>
  <fonts count="72">
    <font>
      <sz val="12"/>
      <color theme="1"/>
      <name val="Calibri"/>
      <family val="2"/>
      <scheme val="minor"/>
    </font>
    <font>
      <b/>
      <sz val="12"/>
      <color theme="1"/>
      <name val="Calibri"/>
      <family val="2"/>
      <scheme val="minor"/>
    </font>
    <font>
      <sz val="12"/>
      <name val="Times New Roman"/>
      <family val="1"/>
    </font>
    <font>
      <b/>
      <sz val="12"/>
      <name val="Times New Roman"/>
      <family val="1"/>
    </font>
    <font>
      <b/>
      <sz val="12"/>
      <color theme="1"/>
      <name val="Times New Roman"/>
      <family val="1"/>
    </font>
    <font>
      <sz val="12"/>
      <color theme="1"/>
      <name val="Times New Roman"/>
      <family val="1"/>
    </font>
    <font>
      <sz val="10"/>
      <name val="Phetsarath OT"/>
    </font>
    <font>
      <sz val="10"/>
      <name val="Times New Roman"/>
      <family val="1"/>
    </font>
    <font>
      <sz val="12"/>
      <color rgb="FFFF0000"/>
      <name val="Times New Roman"/>
      <family val="1"/>
    </font>
    <font>
      <sz val="10"/>
      <color rgb="FFFF0000"/>
      <name val="Phetsarath OT"/>
    </font>
    <font>
      <sz val="10"/>
      <color rgb="FFFF0000"/>
      <name val="Times New Roman"/>
      <family val="1"/>
    </font>
    <font>
      <sz val="10"/>
      <name val="Arial"/>
      <family val="2"/>
    </font>
    <font>
      <b/>
      <sz val="12"/>
      <color rgb="FF000000"/>
      <name val="Phetsarath OT"/>
    </font>
    <font>
      <b/>
      <sz val="14"/>
      <color rgb="FF000000"/>
      <name val="Arial"/>
      <family val="2"/>
    </font>
    <font>
      <b/>
      <sz val="10"/>
      <name val="Arial"/>
      <family val="2"/>
    </font>
    <font>
      <b/>
      <sz val="12"/>
      <name val="Arial"/>
      <family val="2"/>
    </font>
    <font>
      <sz val="10"/>
      <color rgb="FFFF0000"/>
      <name val="Arial"/>
      <family val="2"/>
    </font>
    <font>
      <b/>
      <sz val="14"/>
      <color rgb="FF000000"/>
      <name val="Times New Roman"/>
      <family val="1"/>
    </font>
    <font>
      <sz val="14"/>
      <name val="Times New Roman"/>
      <family val="1"/>
    </font>
    <font>
      <sz val="14"/>
      <color rgb="FF000000"/>
      <name val="Times New Roman"/>
      <family val="1"/>
    </font>
    <font>
      <b/>
      <sz val="16"/>
      <name val="Times New Roman"/>
      <family val="1"/>
    </font>
    <font>
      <sz val="10"/>
      <color theme="1"/>
      <name val="Times New Roman"/>
      <family val="1"/>
    </font>
    <font>
      <b/>
      <sz val="12"/>
      <color rgb="FF000000"/>
      <name val="Times New Roman"/>
      <family val="1"/>
    </font>
    <font>
      <sz val="12"/>
      <color rgb="FF000000"/>
      <name val="Times New Roman"/>
      <family val="1"/>
    </font>
    <font>
      <b/>
      <sz val="10"/>
      <color rgb="FF000000"/>
      <name val="Times New Roman"/>
      <family val="1"/>
    </font>
    <font>
      <b/>
      <sz val="10"/>
      <name val="Times New Roman"/>
      <family val="1"/>
    </font>
    <font>
      <b/>
      <sz val="14"/>
      <name val="Times New Roman"/>
      <family val="1"/>
    </font>
    <font>
      <b/>
      <sz val="10"/>
      <color theme="1"/>
      <name val="Times New Roman"/>
      <family val="1"/>
    </font>
    <font>
      <b/>
      <sz val="11"/>
      <color theme="1"/>
      <name val="Times New Roman"/>
      <family val="1"/>
    </font>
    <font>
      <sz val="11"/>
      <color theme="1"/>
      <name val="Times New Roman"/>
      <family val="1"/>
    </font>
    <font>
      <sz val="11"/>
      <name val="Times New Roman"/>
      <family val="1"/>
    </font>
    <font>
      <sz val="11"/>
      <color rgb="FF000000"/>
      <name val="Times New Roman"/>
      <family val="1"/>
    </font>
    <font>
      <sz val="18"/>
      <name val="Times New Roman"/>
      <family val="1"/>
    </font>
    <font>
      <b/>
      <sz val="18"/>
      <color rgb="FF000000"/>
      <name val="Times New Roman"/>
      <family val="1"/>
    </font>
    <font>
      <sz val="11"/>
      <color theme="1"/>
      <name val="Calibri"/>
      <family val="2"/>
      <scheme val="minor"/>
    </font>
    <font>
      <b/>
      <sz val="14"/>
      <color rgb="FF000000"/>
      <name val="Phetsarath OT"/>
    </font>
    <font>
      <sz val="14"/>
      <color rgb="FF000000"/>
      <name val="Arial"/>
      <family val="2"/>
    </font>
    <font>
      <sz val="14"/>
      <name val="Calibri"/>
      <family val="2"/>
    </font>
    <font>
      <b/>
      <sz val="14"/>
      <name val="Calibri"/>
      <family val="2"/>
    </font>
    <font>
      <b/>
      <sz val="12"/>
      <color rgb="FF000000"/>
      <name val="Arial"/>
      <family val="2"/>
    </font>
    <font>
      <sz val="12"/>
      <color theme="1"/>
      <name val="Calibri"/>
      <family val="2"/>
      <scheme val="minor"/>
    </font>
    <font>
      <sz val="10"/>
      <color theme="1"/>
      <name val="Arial"/>
      <family val="2"/>
    </font>
    <font>
      <sz val="10"/>
      <color theme="9"/>
      <name val="Arial"/>
      <family val="2"/>
    </font>
    <font>
      <sz val="10"/>
      <color theme="9" tint="-0.249977111117893"/>
      <name val="Arial"/>
      <family val="2"/>
    </font>
    <font>
      <sz val="10"/>
      <color rgb="FFC00000"/>
      <name val="Arial"/>
      <family val="2"/>
    </font>
    <font>
      <sz val="16"/>
      <color rgb="FF000000"/>
      <name val="Arial"/>
      <family val="2"/>
    </font>
    <font>
      <sz val="12"/>
      <name val="Arial"/>
      <family val="2"/>
    </font>
    <font>
      <sz val="16"/>
      <color rgb="FFC00000"/>
      <name val="Arial"/>
      <family val="2"/>
    </font>
    <font>
      <sz val="12"/>
      <color rgb="FF000000"/>
      <name val="Arial"/>
      <family val="2"/>
    </font>
    <font>
      <sz val="12"/>
      <color rgb="FF000101"/>
      <name val="Arial"/>
      <family val="2"/>
    </font>
    <font>
      <b/>
      <sz val="11"/>
      <color rgb="FF333333"/>
      <name val="Phetsarath OT"/>
    </font>
    <font>
      <sz val="11"/>
      <color rgb="FF333333"/>
      <name val="Phetsarath OT"/>
    </font>
    <font>
      <sz val="12"/>
      <color rgb="FFFF0000"/>
      <name val="Arial"/>
      <family val="2"/>
    </font>
    <font>
      <sz val="12"/>
      <color rgb="FF000000"/>
      <name val="Phetsarath OT"/>
    </font>
    <font>
      <sz val="12"/>
      <name val="Phetsarath OT"/>
    </font>
    <font>
      <sz val="12"/>
      <color rgb="FF0070C0"/>
      <name val="Arial"/>
      <family val="2"/>
    </font>
    <font>
      <sz val="11"/>
      <color rgb="FF0070C0"/>
      <name val="Phetsarath OT"/>
    </font>
    <font>
      <sz val="12"/>
      <color rgb="FFC00000"/>
      <name val="Arial"/>
      <family val="2"/>
    </font>
    <font>
      <sz val="10"/>
      <color rgb="FF0070C0"/>
      <name val="Arial"/>
      <family val="2"/>
    </font>
    <font>
      <sz val="14"/>
      <color rgb="FF0070C0"/>
      <name val="Arial"/>
      <family val="2"/>
    </font>
    <font>
      <sz val="12"/>
      <color theme="1"/>
      <name val="Arial"/>
      <family val="2"/>
    </font>
    <font>
      <b/>
      <sz val="10"/>
      <name val="Phetsarath OT"/>
    </font>
    <font>
      <sz val="10"/>
      <color theme="1"/>
      <name val="Phetsarath OT"/>
    </font>
    <font>
      <sz val="10"/>
      <color theme="1"/>
      <name val="Calibri"/>
      <family val="2"/>
    </font>
    <font>
      <sz val="9"/>
      <name val="Arial"/>
      <family val="2"/>
    </font>
    <font>
      <sz val="10"/>
      <color theme="8"/>
      <name val="Arial"/>
      <family val="2"/>
    </font>
    <font>
      <sz val="11"/>
      <color rgb="FFC00000"/>
      <name val="Calibri"/>
      <family val="2"/>
      <scheme val="minor"/>
    </font>
    <font>
      <b/>
      <sz val="9"/>
      <color indexed="8"/>
      <name val="Tahoma"/>
      <family val="2"/>
    </font>
    <font>
      <sz val="9"/>
      <color indexed="8"/>
      <name val="Tahoma"/>
      <family val="2"/>
    </font>
    <font>
      <b/>
      <sz val="9"/>
      <color indexed="81"/>
      <name val="Tahoma"/>
      <family val="2"/>
    </font>
    <font>
      <sz val="9"/>
      <color indexed="81"/>
      <name val="Tahoma"/>
      <family val="2"/>
    </font>
    <font>
      <b/>
      <sz val="26"/>
      <color theme="1"/>
      <name val="Calibri (Body)"/>
    </font>
  </fonts>
  <fills count="30">
    <fill>
      <patternFill patternType="none"/>
    </fill>
    <fill>
      <patternFill patternType="gray125"/>
    </fill>
    <fill>
      <patternFill patternType="solid">
        <fgColor theme="0"/>
        <bgColor indexed="64"/>
      </patternFill>
    </fill>
    <fill>
      <patternFill patternType="solid">
        <fgColor rgb="FFFFFF00"/>
        <bgColor rgb="FF000000"/>
      </patternFill>
    </fill>
    <fill>
      <patternFill patternType="solid">
        <fgColor rgb="FFFFFFFF"/>
        <bgColor rgb="FF000000"/>
      </patternFill>
    </fill>
    <fill>
      <patternFill patternType="solid">
        <fgColor rgb="FFFCE4D6"/>
        <bgColor rgb="FF000000"/>
      </patternFill>
    </fill>
    <fill>
      <patternFill patternType="solid">
        <fgColor theme="5" tint="0.79998168889431442"/>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4" tint="0.39997558519241921"/>
        <bgColor rgb="FF000000"/>
      </patternFill>
    </fill>
    <fill>
      <patternFill patternType="solid">
        <fgColor rgb="FFFFFF00"/>
        <bgColor indexed="64"/>
      </patternFill>
    </fill>
    <fill>
      <patternFill patternType="solid">
        <fgColor theme="7" tint="0.59999389629810485"/>
        <bgColor indexed="64"/>
      </patternFill>
    </fill>
    <fill>
      <patternFill patternType="solid">
        <fgColor theme="5"/>
        <bgColor indexed="64"/>
      </patternFill>
    </fill>
    <fill>
      <patternFill patternType="solid">
        <fgColor theme="9"/>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FFFF"/>
        <bgColor indexed="64"/>
      </patternFill>
    </fill>
    <fill>
      <patternFill patternType="solid">
        <fgColor theme="9" tint="0.79998168889431442"/>
        <bgColor indexed="64"/>
      </patternFill>
    </fill>
    <fill>
      <patternFill patternType="solid">
        <fgColor rgb="FFE2EFDA"/>
        <bgColor rgb="FF000000"/>
      </patternFill>
    </fill>
    <fill>
      <patternFill patternType="solid">
        <fgColor rgb="FFD9E1F2"/>
        <bgColor rgb="FF000000"/>
      </patternFill>
    </fill>
    <fill>
      <patternFill patternType="solid">
        <fgColor rgb="FF9BC2E6"/>
        <bgColor rgb="FF000000"/>
      </patternFill>
    </fill>
    <fill>
      <patternFill patternType="solid">
        <fgColor rgb="FFA9D08E"/>
        <bgColor rgb="FF000000"/>
      </patternFill>
    </fill>
    <fill>
      <patternFill patternType="solid">
        <fgColor rgb="FFDDEBF7"/>
        <bgColor rgb="FF000000"/>
      </patternFill>
    </fill>
    <fill>
      <patternFill patternType="solid">
        <fgColor rgb="FFC000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medium">
        <color rgb="FFBCBCBC"/>
      </left>
      <right style="medium">
        <color rgb="FFBCBCBC"/>
      </right>
      <top style="medium">
        <color rgb="FFBCBCBC"/>
      </top>
      <bottom style="medium">
        <color rgb="FFBCBCBC"/>
      </bottom>
      <diagonal/>
    </border>
    <border>
      <left style="medium">
        <color rgb="FFBCBCBC"/>
      </left>
      <right style="medium">
        <color rgb="FFBCBCBC"/>
      </right>
      <top style="medium">
        <color rgb="FFBCBCBC"/>
      </top>
      <bottom style="medium">
        <color rgb="FF000000"/>
      </bottom>
      <diagonal/>
    </border>
  </borders>
  <cellStyleXfs count="5">
    <xf numFmtId="0" fontId="0" fillId="0" borderId="0"/>
    <xf numFmtId="43" fontId="40" fillId="0" borderId="0" applyFont="0" applyFill="0" applyBorder="0" applyAlignment="0" applyProtection="0"/>
    <xf numFmtId="9" fontId="40" fillId="0" borderId="0" applyFont="0" applyFill="0" applyBorder="0" applyAlignment="0" applyProtection="0"/>
    <xf numFmtId="0" fontId="11" fillId="0" borderId="0" applyNumberFormat="0" applyFont="0" applyFill="0" applyBorder="0" applyAlignment="0" applyProtection="0"/>
    <xf numFmtId="43" fontId="11" fillId="0" borderId="0" applyFont="0" applyFill="0" applyBorder="0" applyAlignment="0" applyProtection="0"/>
  </cellStyleXfs>
  <cellXfs count="504">
    <xf numFmtId="0" fontId="0" fillId="0" borderId="0" xfId="0"/>
    <xf numFmtId="0" fontId="2" fillId="0" borderId="0" xfId="0" applyFont="1"/>
    <xf numFmtId="0" fontId="3" fillId="0" borderId="0" xfId="0" applyFont="1"/>
    <xf numFmtId="0" fontId="3" fillId="0" borderId="1" xfId="0" applyFont="1" applyBorder="1"/>
    <xf numFmtId="0" fontId="4" fillId="0" borderId="1" xfId="0" applyFont="1" applyBorder="1" applyAlignment="1">
      <alignment horizontal="center" wrapText="1"/>
    </xf>
    <xf numFmtId="0" fontId="3" fillId="0" borderId="1" xfId="0" applyFont="1" applyBorder="1" applyAlignment="1">
      <alignment horizontal="center" wrapText="1"/>
    </xf>
    <xf numFmtId="0" fontId="2" fillId="0" borderId="1" xfId="0" applyFont="1" applyBorder="1"/>
    <xf numFmtId="0" fontId="5" fillId="0" borderId="1" xfId="0" applyFont="1" applyBorder="1"/>
    <xf numFmtId="0" fontId="6" fillId="0" borderId="1" xfId="0" applyFont="1" applyBorder="1" applyAlignment="1">
      <alignment horizontal="right"/>
    </xf>
    <xf numFmtId="0" fontId="7" fillId="0" borderId="1" xfId="0" applyFont="1" applyBorder="1" applyAlignment="1">
      <alignment horizontal="right"/>
    </xf>
    <xf numFmtId="164" fontId="7" fillId="0" borderId="1" xfId="0" applyNumberFormat="1" applyFont="1" applyBorder="1" applyAlignment="1">
      <alignment horizontal="right"/>
    </xf>
    <xf numFmtId="0" fontId="2" fillId="2" borderId="1" xfId="0" applyFont="1" applyFill="1" applyBorder="1"/>
    <xf numFmtId="0" fontId="5" fillId="2" borderId="1" xfId="0" applyFont="1" applyFill="1" applyBorder="1"/>
    <xf numFmtId="164" fontId="2" fillId="2" borderId="1" xfId="0" applyNumberFormat="1" applyFont="1" applyFill="1" applyBorder="1" applyAlignment="1">
      <alignment horizontal="right"/>
    </xf>
    <xf numFmtId="0" fontId="2" fillId="2" borderId="1" xfId="0" applyFont="1" applyFill="1" applyBorder="1" applyAlignment="1">
      <alignment horizontal="right"/>
    </xf>
    <xf numFmtId="0" fontId="8" fillId="2" borderId="1" xfId="0" applyFont="1" applyFill="1" applyBorder="1"/>
    <xf numFmtId="0" fontId="9" fillId="0" borderId="1" xfId="0" applyFont="1" applyBorder="1" applyAlignment="1">
      <alignment horizontal="right"/>
    </xf>
    <xf numFmtId="0" fontId="10" fillId="0" borderId="1" xfId="0" applyFont="1" applyBorder="1" applyAlignment="1">
      <alignment horizontal="right"/>
    </xf>
    <xf numFmtId="164" fontId="10" fillId="0" borderId="1" xfId="0" applyNumberFormat="1" applyFont="1" applyBorder="1" applyAlignment="1">
      <alignment horizontal="right"/>
    </xf>
    <xf numFmtId="0" fontId="2" fillId="0" borderId="1" xfId="0" applyFont="1" applyBorder="1" applyAlignment="1">
      <alignment horizontal="right"/>
    </xf>
    <xf numFmtId="164" fontId="2" fillId="0" borderId="1" xfId="0" applyNumberFormat="1" applyFont="1" applyBorder="1" applyAlignment="1">
      <alignment horizontal="right"/>
    </xf>
    <xf numFmtId="0" fontId="11" fillId="0" borderId="0" xfId="0" applyFont="1"/>
    <xf numFmtId="0" fontId="12" fillId="0" borderId="0" xfId="0" applyFont="1" applyAlignment="1">
      <alignment vertical="center"/>
    </xf>
    <xf numFmtId="0" fontId="13" fillId="0" borderId="0" xfId="0" applyFont="1" applyAlignment="1">
      <alignment vertical="center"/>
    </xf>
    <xf numFmtId="0" fontId="14" fillId="0" borderId="0" xfId="0" applyFont="1"/>
    <xf numFmtId="0" fontId="14" fillId="3" borderId="1" xfId="0" applyFont="1" applyFill="1" applyBorder="1" applyAlignment="1">
      <alignment horizontal="center" vertical="center" wrapText="1"/>
    </xf>
    <xf numFmtId="0" fontId="14" fillId="0" borderId="5" xfId="0" applyFont="1" applyBorder="1" applyAlignment="1">
      <alignment horizontal="center"/>
    </xf>
    <xf numFmtId="0" fontId="14" fillId="0" borderId="6" xfId="0" applyFont="1" applyBorder="1" applyAlignment="1">
      <alignment horizontal="center"/>
    </xf>
    <xf numFmtId="0" fontId="11" fillId="0" borderId="7" xfId="0" applyFont="1" applyBorder="1" applyAlignment="1">
      <alignment horizontal="center"/>
    </xf>
    <xf numFmtId="0" fontId="11" fillId="0" borderId="8" xfId="0" applyFont="1" applyBorder="1" applyAlignment="1">
      <alignment horizontal="center"/>
    </xf>
    <xf numFmtId="0" fontId="11" fillId="0" borderId="1" xfId="0" applyFont="1" applyBorder="1"/>
    <xf numFmtId="0" fontId="11" fillId="0" borderId="4" xfId="0" applyFont="1" applyBorder="1"/>
    <xf numFmtId="0" fontId="11" fillId="4" borderId="4" xfId="0" applyFont="1" applyFill="1" applyBorder="1"/>
    <xf numFmtId="0" fontId="15" fillId="0" borderId="5" xfId="0" applyFont="1" applyBorder="1"/>
    <xf numFmtId="0" fontId="15" fillId="0" borderId="6" xfId="0" applyFont="1" applyBorder="1"/>
    <xf numFmtId="0" fontId="11" fillId="5" borderId="6" xfId="0" applyFont="1" applyFill="1" applyBorder="1"/>
    <xf numFmtId="0" fontId="11" fillId="0" borderId="6" xfId="0" applyFont="1" applyBorder="1"/>
    <xf numFmtId="0" fontId="11" fillId="4" borderId="5" xfId="0" applyFont="1" applyFill="1" applyBorder="1"/>
    <xf numFmtId="0" fontId="11" fillId="4" borderId="6" xfId="0" applyFont="1" applyFill="1" applyBorder="1"/>
    <xf numFmtId="0" fontId="16" fillId="4" borderId="5" xfId="0" applyFont="1" applyFill="1" applyBorder="1"/>
    <xf numFmtId="0" fontId="16" fillId="4" borderId="6" xfId="0" applyFont="1" applyFill="1" applyBorder="1"/>
    <xf numFmtId="0" fontId="16" fillId="0" borderId="0" xfId="0" applyFont="1"/>
    <xf numFmtId="0" fontId="7" fillId="0" borderId="0" xfId="0" applyFont="1"/>
    <xf numFmtId="0" fontId="17" fillId="0" borderId="0" xfId="0" applyFont="1" applyAlignment="1">
      <alignment vertical="center"/>
    </xf>
    <xf numFmtId="0" fontId="18" fillId="0" borderId="0" xfId="0" applyFont="1"/>
    <xf numFmtId="0" fontId="19" fillId="0" borderId="0" xfId="0" applyFont="1"/>
    <xf numFmtId="0" fontId="7" fillId="0" borderId="1" xfId="0" applyFont="1" applyBorder="1"/>
    <xf numFmtId="0" fontId="7" fillId="0" borderId="1" xfId="0" applyFont="1" applyBorder="1" applyAlignment="1">
      <alignment horizontal="center"/>
    </xf>
    <xf numFmtId="0" fontId="2" fillId="0" borderId="1" xfId="0" applyFont="1" applyBorder="1" applyAlignment="1">
      <alignment textRotation="90" wrapText="1"/>
    </xf>
    <xf numFmtId="0" fontId="7" fillId="2" borderId="1" xfId="0" applyFont="1" applyFill="1" applyBorder="1"/>
    <xf numFmtId="0" fontId="7" fillId="6" borderId="1" xfId="0" applyFont="1" applyFill="1" applyBorder="1"/>
    <xf numFmtId="0" fontId="7" fillId="7" borderId="1" xfId="0" applyFont="1" applyFill="1" applyBorder="1"/>
    <xf numFmtId="0" fontId="7" fillId="7" borderId="2" xfId="0" applyFont="1" applyFill="1" applyBorder="1"/>
    <xf numFmtId="0" fontId="7" fillId="8" borderId="1" xfId="0" applyFont="1" applyFill="1" applyBorder="1"/>
    <xf numFmtId="0" fontId="7" fillId="9" borderId="1" xfId="0" applyFont="1" applyFill="1" applyBorder="1"/>
    <xf numFmtId="0" fontId="2" fillId="0" borderId="1" xfId="0" applyFont="1" applyBorder="1" applyAlignment="1">
      <alignment horizontal="center"/>
    </xf>
    <xf numFmtId="0" fontId="2" fillId="0" borderId="1" xfId="0" applyFont="1" applyBorder="1" applyAlignment="1">
      <alignment textRotation="90"/>
    </xf>
    <xf numFmtId="0" fontId="2" fillId="0" borderId="1" xfId="0" applyFont="1" applyBorder="1" applyAlignment="1">
      <alignment horizontal="center" vertical="center" textRotation="90" wrapText="1"/>
    </xf>
    <xf numFmtId="0" fontId="2" fillId="0" borderId="1" xfId="0" applyFont="1" applyBorder="1" applyAlignment="1">
      <alignment horizontal="center" vertical="center" textRotation="90"/>
    </xf>
    <xf numFmtId="0" fontId="2" fillId="6" borderId="1" xfId="0" applyFont="1" applyFill="1" applyBorder="1"/>
    <xf numFmtId="0" fontId="2" fillId="10" borderId="1" xfId="0" applyFont="1" applyFill="1" applyBorder="1"/>
    <xf numFmtId="0" fontId="21" fillId="0" borderId="1" xfId="0" applyFont="1" applyBorder="1"/>
    <xf numFmtId="0" fontId="21" fillId="11" borderId="1" xfId="0" applyFont="1" applyFill="1" applyBorder="1"/>
    <xf numFmtId="0" fontId="2" fillId="2" borderId="0" xfId="0" applyFont="1" applyFill="1"/>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22" fillId="0" borderId="0" xfId="0" applyFont="1" applyAlignment="1">
      <alignment vertical="center"/>
    </xf>
    <xf numFmtId="0" fontId="23" fillId="0" borderId="2" xfId="0" applyFont="1" applyBorder="1" applyAlignment="1">
      <alignment horizontal="center"/>
    </xf>
    <xf numFmtId="0" fontId="25" fillId="0" borderId="0" xfId="0" applyFont="1"/>
    <xf numFmtId="0" fontId="26" fillId="0" borderId="0" xfId="0" applyFont="1"/>
    <xf numFmtId="0" fontId="7" fillId="0" borderId="1" xfId="0" applyFont="1" applyBorder="1" applyAlignment="1">
      <alignment textRotation="90" wrapText="1"/>
    </xf>
    <xf numFmtId="0" fontId="27" fillId="0" borderId="1" xfId="0" applyFont="1" applyBorder="1"/>
    <xf numFmtId="0" fontId="7" fillId="9" borderId="1" xfId="0" applyFont="1" applyFill="1" applyBorder="1" applyAlignment="1">
      <alignment horizontal="center"/>
    </xf>
    <xf numFmtId="0" fontId="7" fillId="12" borderId="1" xfId="0" applyFont="1" applyFill="1" applyBorder="1"/>
    <xf numFmtId="0" fontId="10" fillId="0" borderId="1" xfId="0" applyFont="1" applyBorder="1"/>
    <xf numFmtId="0" fontId="10" fillId="12" borderId="1" xfId="0" applyFont="1" applyFill="1" applyBorder="1"/>
    <xf numFmtId="0" fontId="10" fillId="9" borderId="1" xfId="0" applyFont="1" applyFill="1" applyBorder="1" applyAlignment="1">
      <alignment horizontal="center"/>
    </xf>
    <xf numFmtId="0" fontId="10" fillId="6" borderId="1" xfId="0" applyFont="1" applyFill="1" applyBorder="1"/>
    <xf numFmtId="0" fontId="10" fillId="7" borderId="1" xfId="0" applyFont="1" applyFill="1" applyBorder="1"/>
    <xf numFmtId="0" fontId="10" fillId="9" borderId="1" xfId="0" applyFont="1" applyFill="1" applyBorder="1"/>
    <xf numFmtId="0" fontId="28" fillId="0" borderId="1" xfId="0" applyFont="1" applyBorder="1" applyAlignment="1">
      <alignment vertical="center" wrapText="1"/>
    </xf>
    <xf numFmtId="0" fontId="29" fillId="0" borderId="1" xfId="0" applyFont="1" applyBorder="1" applyAlignment="1">
      <alignment vertical="center" wrapText="1"/>
    </xf>
    <xf numFmtId="0" fontId="28" fillId="0" borderId="1" xfId="0" applyFont="1" applyBorder="1" applyAlignment="1">
      <alignment horizontal="center" vertical="center" wrapText="1"/>
    </xf>
    <xf numFmtId="0" fontId="18" fillId="0" borderId="1" xfId="0" applyFont="1" applyBorder="1" applyAlignment="1">
      <alignment textRotation="90" wrapText="1"/>
    </xf>
    <xf numFmtId="0" fontId="18" fillId="0" borderId="1" xfId="0" applyFont="1" applyBorder="1" applyAlignment="1">
      <alignment horizontal="center"/>
    </xf>
    <xf numFmtId="0" fontId="18" fillId="0" borderId="10" xfId="0" applyFont="1" applyBorder="1" applyAlignment="1">
      <alignment horizontal="center"/>
    </xf>
    <xf numFmtId="0" fontId="25" fillId="0" borderId="1" xfId="0" applyFont="1" applyBorder="1" applyAlignment="1">
      <alignment wrapText="1"/>
    </xf>
    <xf numFmtId="0" fontId="25" fillId="0" borderId="1" xfId="0" applyFont="1" applyBorder="1"/>
    <xf numFmtId="0" fontId="25" fillId="0" borderId="1" xfId="0" applyFont="1" applyBorder="1" applyAlignment="1">
      <alignment horizontal="center"/>
    </xf>
    <xf numFmtId="0" fontId="17" fillId="0" borderId="1" xfId="0" applyFont="1" applyBorder="1" applyAlignment="1">
      <alignment horizontal="center" wrapText="1"/>
    </xf>
    <xf numFmtId="0" fontId="7" fillId="12" borderId="1" xfId="0" applyFont="1" applyFill="1" applyBorder="1" applyAlignment="1">
      <alignment horizontal="center"/>
    </xf>
    <xf numFmtId="0" fontId="7" fillId="13" borderId="1" xfId="0" applyFont="1" applyFill="1" applyBorder="1"/>
    <xf numFmtId="0" fontId="7" fillId="10" borderId="1" xfId="0" applyFont="1" applyFill="1" applyBorder="1"/>
    <xf numFmtId="0" fontId="7" fillId="5" borderId="1" xfId="0" applyFont="1" applyFill="1" applyBorder="1"/>
    <xf numFmtId="0" fontId="7" fillId="14" borderId="10" xfId="0" applyFont="1" applyFill="1" applyBorder="1"/>
    <xf numFmtId="0" fontId="10" fillId="0" borderId="0" xfId="0" applyFont="1"/>
    <xf numFmtId="0" fontId="10" fillId="12" borderId="1" xfId="0" applyFont="1" applyFill="1" applyBorder="1" applyAlignment="1">
      <alignment horizontal="center"/>
    </xf>
    <xf numFmtId="0" fontId="10" fillId="13" borderId="1" xfId="0" applyFont="1" applyFill="1" applyBorder="1"/>
    <xf numFmtId="0" fontId="10" fillId="10" borderId="1" xfId="0" applyFont="1" applyFill="1" applyBorder="1"/>
    <xf numFmtId="0" fontId="10" fillId="5" borderId="1" xfId="0" applyFont="1" applyFill="1" applyBorder="1"/>
    <xf numFmtId="0" fontId="10" fillId="14" borderId="10" xfId="0" applyFont="1" applyFill="1" applyBorder="1"/>
    <xf numFmtId="0" fontId="10" fillId="2" borderId="1" xfId="0" applyFont="1" applyFill="1" applyBorder="1"/>
    <xf numFmtId="0" fontId="10" fillId="2" borderId="1" xfId="0" applyFont="1" applyFill="1" applyBorder="1" applyAlignment="1">
      <alignment horizontal="center"/>
    </xf>
    <xf numFmtId="0" fontId="22" fillId="0" borderId="1" xfId="0" applyFont="1" applyBorder="1" applyAlignment="1">
      <alignment horizontal="center"/>
    </xf>
    <xf numFmtId="0" fontId="22" fillId="0" borderId="1" xfId="0" applyFont="1" applyBorder="1" applyAlignment="1">
      <alignment horizontal="center" wrapText="1"/>
    </xf>
    <xf numFmtId="0" fontId="23" fillId="0" borderId="9" xfId="0" applyFont="1" applyBorder="1" applyAlignment="1">
      <alignment horizontal="center"/>
    </xf>
    <xf numFmtId="0" fontId="7" fillId="0" borderId="9" xfId="0" applyFont="1" applyBorder="1" applyAlignment="1">
      <alignment textRotation="90"/>
    </xf>
    <xf numFmtId="0" fontId="7" fillId="0" borderId="1" xfId="0" applyFont="1" applyBorder="1" applyAlignment="1">
      <alignment textRotation="90"/>
    </xf>
    <xf numFmtId="0" fontId="29" fillId="0" borderId="1" xfId="0" applyFont="1" applyBorder="1"/>
    <xf numFmtId="0" fontId="18" fillId="0" borderId="1" xfId="0" applyFont="1" applyBorder="1"/>
    <xf numFmtId="0" fontId="19" fillId="0" borderId="1" xfId="0" applyFont="1" applyBorder="1"/>
    <xf numFmtId="0" fontId="7" fillId="15" borderId="1" xfId="0" applyFont="1" applyFill="1" applyBorder="1"/>
    <xf numFmtId="0" fontId="0" fillId="8" borderId="1" xfId="0" applyFill="1" applyBorder="1"/>
    <xf numFmtId="0" fontId="6" fillId="8" borderId="1" xfId="0" applyFont="1" applyFill="1" applyBorder="1" applyAlignment="1">
      <alignment wrapText="1"/>
    </xf>
    <xf numFmtId="0" fontId="0" fillId="0" borderId="1" xfId="0" applyBorder="1"/>
    <xf numFmtId="0" fontId="6" fillId="0" borderId="1" xfId="0" applyFont="1" applyBorder="1" applyAlignment="1">
      <alignment wrapText="1"/>
    </xf>
    <xf numFmtId="0" fontId="6" fillId="2" borderId="1" xfId="0" applyFont="1" applyFill="1" applyBorder="1" applyAlignment="1">
      <alignment vertical="center" wrapText="1"/>
    </xf>
    <xf numFmtId="0" fontId="6" fillId="0" borderId="1" xfId="0" applyFont="1" applyBorder="1" applyAlignment="1">
      <alignment vertical="center" wrapText="1"/>
    </xf>
    <xf numFmtId="0" fontId="3" fillId="13" borderId="1" xfId="0" applyFont="1" applyFill="1" applyBorder="1" applyAlignment="1">
      <alignment horizontal="center" wrapText="1"/>
    </xf>
    <xf numFmtId="0" fontId="3" fillId="10" borderId="1" xfId="0" applyFont="1" applyFill="1" applyBorder="1" applyAlignment="1">
      <alignment horizontal="center" wrapText="1"/>
    </xf>
    <xf numFmtId="0" fontId="3" fillId="16" borderId="1" xfId="0" applyFont="1" applyFill="1" applyBorder="1" applyAlignment="1">
      <alignment horizontal="center" wrapText="1"/>
    </xf>
    <xf numFmtId="0" fontId="5" fillId="0" borderId="0" xfId="0" applyFont="1"/>
    <xf numFmtId="0" fontId="2" fillId="0" borderId="0" xfId="0" applyFont="1" applyAlignment="1">
      <alignment vertical="center"/>
    </xf>
    <xf numFmtId="14" fontId="5" fillId="0" borderId="1" xfId="0" applyNumberFormat="1" applyFont="1" applyBorder="1" applyAlignment="1">
      <alignment horizontal="right"/>
    </xf>
    <xf numFmtId="0" fontId="5" fillId="2" borderId="1" xfId="0" applyFont="1" applyFill="1" applyBorder="1" applyAlignment="1">
      <alignment horizontal="right"/>
    </xf>
    <xf numFmtId="0" fontId="5" fillId="0" borderId="1" xfId="0" applyFont="1" applyBorder="1" applyAlignment="1">
      <alignment horizontal="right"/>
    </xf>
    <xf numFmtId="14" fontId="5" fillId="2" borderId="1" xfId="0" applyNumberFormat="1" applyFont="1" applyFill="1" applyBorder="1" applyAlignment="1">
      <alignment horizontal="right"/>
    </xf>
    <xf numFmtId="0" fontId="5" fillId="2" borderId="0" xfId="0" applyFont="1" applyFill="1"/>
    <xf numFmtId="0" fontId="2" fillId="2" borderId="0" xfId="0" applyFont="1" applyFill="1" applyAlignment="1">
      <alignment vertical="center"/>
    </xf>
    <xf numFmtId="14" fontId="8" fillId="2" borderId="1" xfId="0" applyNumberFormat="1" applyFont="1" applyFill="1" applyBorder="1" applyAlignment="1">
      <alignment horizontal="right"/>
    </xf>
    <xf numFmtId="0" fontId="8" fillId="2" borderId="1" xfId="0" applyFont="1" applyFill="1" applyBorder="1" applyAlignment="1">
      <alignment horizontal="right" vertical="center"/>
    </xf>
    <xf numFmtId="0" fontId="8" fillId="2" borderId="1" xfId="0" applyFont="1" applyFill="1" applyBorder="1" applyAlignment="1">
      <alignment horizontal="right"/>
    </xf>
    <xf numFmtId="14" fontId="8" fillId="2" borderId="1" xfId="0" applyNumberFormat="1" applyFont="1" applyFill="1" applyBorder="1" applyAlignment="1">
      <alignment horizontal="right" vertical="center"/>
    </xf>
    <xf numFmtId="0" fontId="8" fillId="2" borderId="0" xfId="0" applyFont="1" applyFill="1"/>
    <xf numFmtId="0" fontId="8" fillId="2" borderId="0" xfId="0" applyFont="1" applyFill="1" applyAlignment="1">
      <alignment vertical="center"/>
    </xf>
    <xf numFmtId="0" fontId="2" fillId="2" borderId="1" xfId="0" applyFont="1" applyFill="1" applyBorder="1" applyAlignment="1">
      <alignment horizontal="right" vertical="center"/>
    </xf>
    <xf numFmtId="0" fontId="5" fillId="2" borderId="1" xfId="0" applyFont="1" applyFill="1" applyBorder="1" applyAlignment="1">
      <alignment horizontal="right" vertical="center"/>
    </xf>
    <xf numFmtId="0" fontId="21" fillId="2" borderId="0" xfId="0" applyFont="1" applyFill="1" applyAlignment="1">
      <alignment vertical="center"/>
    </xf>
    <xf numFmtId="14" fontId="2" fillId="0" borderId="1" xfId="0" applyNumberFormat="1" applyFont="1" applyBorder="1" applyAlignment="1">
      <alignment horizontal="right"/>
    </xf>
    <xf numFmtId="0" fontId="5" fillId="0" borderId="1" xfId="0" applyFont="1" applyBorder="1" applyAlignment="1">
      <alignment horizontal="right" vertical="center"/>
    </xf>
    <xf numFmtId="0" fontId="21" fillId="0" borderId="0" xfId="0" applyFont="1" applyAlignment="1">
      <alignment vertical="center"/>
    </xf>
    <xf numFmtId="0" fontId="30" fillId="0" borderId="0" xfId="0" applyFont="1"/>
    <xf numFmtId="0" fontId="3" fillId="0" borderId="1" xfId="0" applyFont="1" applyBorder="1" applyAlignment="1">
      <alignment textRotation="90" wrapText="1"/>
    </xf>
    <xf numFmtId="0" fontId="3" fillId="2" borderId="1" xfId="0" applyFont="1" applyFill="1" applyBorder="1"/>
    <xf numFmtId="0" fontId="2" fillId="2" borderId="1" xfId="0" applyFont="1" applyFill="1" applyBorder="1" applyAlignment="1">
      <alignment horizontal="center"/>
    </xf>
    <xf numFmtId="0" fontId="2" fillId="2" borderId="1" xfId="0" applyFont="1" applyFill="1" applyBorder="1" applyAlignment="1">
      <alignment wrapText="1"/>
    </xf>
    <xf numFmtId="0" fontId="2" fillId="15" borderId="1" xfId="0" applyFont="1" applyFill="1" applyBorder="1"/>
    <xf numFmtId="0" fontId="32" fillId="0" borderId="0" xfId="0" applyFont="1"/>
    <xf numFmtId="0" fontId="33" fillId="0" borderId="0" xfId="0" applyFont="1" applyAlignment="1">
      <alignment vertical="center"/>
    </xf>
    <xf numFmtId="0" fontId="2" fillId="0" borderId="9" xfId="0" applyFont="1" applyBorder="1"/>
    <xf numFmtId="0" fontId="3" fillId="0" borderId="12" xfId="0" applyFont="1" applyBorder="1" applyAlignment="1">
      <alignment horizontal="center"/>
    </xf>
    <xf numFmtId="0" fontId="3" fillId="0" borderId="13" xfId="0" applyFont="1" applyBorder="1" applyAlignment="1">
      <alignment horizontal="center"/>
    </xf>
    <xf numFmtId="0" fontId="3" fillId="0" borderId="14" xfId="0" applyFont="1" applyBorder="1" applyAlignment="1">
      <alignment horizontal="center"/>
    </xf>
    <xf numFmtId="0" fontId="3" fillId="0" borderId="1" xfId="0" applyFont="1" applyBorder="1" applyAlignment="1">
      <alignment horizontal="right"/>
    </xf>
    <xf numFmtId="0" fontId="2" fillId="0" borderId="1" xfId="0" applyFont="1" applyBorder="1" applyAlignment="1">
      <alignment horizontal="right" vertical="center"/>
    </xf>
    <xf numFmtId="0" fontId="7" fillId="0" borderId="0" xfId="0" applyFont="1" applyAlignment="1">
      <alignment vertical="center"/>
    </xf>
    <xf numFmtId="0" fontId="7" fillId="2" borderId="0" xfId="0" applyFont="1" applyFill="1" applyAlignment="1">
      <alignment vertical="center"/>
    </xf>
    <xf numFmtId="0" fontId="1" fillId="0" borderId="0" xfId="0" applyFont="1"/>
    <xf numFmtId="0" fontId="1" fillId="0" borderId="0" xfId="0" applyFont="1" applyAlignment="1">
      <alignment horizontal="center"/>
    </xf>
    <xf numFmtId="0" fontId="1" fillId="0" borderId="1" xfId="0" applyFont="1" applyBorder="1"/>
    <xf numFmtId="0" fontId="0" fillId="0" borderId="0" xfId="0" applyAlignment="1">
      <alignment horizontal="center"/>
    </xf>
    <xf numFmtId="0" fontId="34" fillId="0" borderId="1" xfId="0" applyFont="1" applyBorder="1" applyAlignment="1">
      <alignment horizontal="left" vertical="top"/>
    </xf>
    <xf numFmtId="0" fontId="34" fillId="0" borderId="1" xfId="0" applyFont="1" applyBorder="1" applyAlignment="1">
      <alignment horizontal="left" vertical="center"/>
    </xf>
    <xf numFmtId="0" fontId="34" fillId="0" borderId="1" xfId="0" applyFont="1" applyBorder="1" applyAlignment="1">
      <alignment vertical="top"/>
    </xf>
    <xf numFmtId="0" fontId="34" fillId="0" borderId="1" xfId="0" applyFont="1" applyBorder="1"/>
    <xf numFmtId="0" fontId="0" fillId="0" borderId="0" xfId="0" applyAlignment="1">
      <alignment horizontal="left"/>
    </xf>
    <xf numFmtId="0" fontId="0" fillId="0" borderId="0" xfId="0" applyAlignment="1">
      <alignment wrapText="1"/>
    </xf>
    <xf numFmtId="0" fontId="0" fillId="6" borderId="1" xfId="0" applyFill="1" applyBorder="1"/>
    <xf numFmtId="0" fontId="0" fillId="15" borderId="1" xfId="0" applyFill="1" applyBorder="1"/>
    <xf numFmtId="0" fontId="0" fillId="7" borderId="1" xfId="0" applyFill="1" applyBorder="1"/>
    <xf numFmtId="0" fontId="0" fillId="9" borderId="0" xfId="0" applyFill="1"/>
    <xf numFmtId="0" fontId="11" fillId="6" borderId="1" xfId="0" applyFont="1" applyFill="1" applyBorder="1"/>
    <xf numFmtId="0" fontId="11" fillId="10" borderId="1" xfId="0" applyFont="1" applyFill="1" applyBorder="1"/>
    <xf numFmtId="0" fontId="0" fillId="10" borderId="1" xfId="0" applyFill="1" applyBorder="1"/>
    <xf numFmtId="0" fontId="11" fillId="13" borderId="1" xfId="0" applyFont="1" applyFill="1" applyBorder="1"/>
    <xf numFmtId="0" fontId="35" fillId="0" borderId="0" xfId="0" applyFont="1" applyAlignment="1">
      <alignment vertical="center"/>
    </xf>
    <xf numFmtId="0" fontId="36" fillId="0" borderId="0" xfId="0" applyFont="1"/>
    <xf numFmtId="0" fontId="37" fillId="0" borderId="0" xfId="0" applyFont="1"/>
    <xf numFmtId="0" fontId="38" fillId="0" borderId="0" xfId="0" applyFont="1" applyAlignment="1">
      <alignment horizontal="left" vertical="center" wrapText="1"/>
    </xf>
    <xf numFmtId="0" fontId="39" fillId="0" borderId="2" xfId="0" applyFont="1" applyBorder="1" applyAlignment="1">
      <alignment horizontal="center"/>
    </xf>
    <xf numFmtId="0" fontId="29" fillId="0" borderId="0" xfId="0" applyFont="1"/>
    <xf numFmtId="0" fontId="31" fillId="0" borderId="5" xfId="0" applyFont="1" applyBorder="1"/>
    <xf numFmtId="0" fontId="31" fillId="0" borderId="1" xfId="0" applyFont="1" applyBorder="1"/>
    <xf numFmtId="0" fontId="0" fillId="19" borderId="1" xfId="0" applyFill="1" applyBorder="1"/>
    <xf numFmtId="0" fontId="11" fillId="19" borderId="0" xfId="0" applyFont="1" applyFill="1"/>
    <xf numFmtId="0" fontId="0" fillId="19" borderId="0" xfId="0" applyFill="1"/>
    <xf numFmtId="0" fontId="39" fillId="0" borderId="0" xfId="0" applyFont="1" applyAlignment="1">
      <alignment wrapText="1"/>
    </xf>
    <xf numFmtId="0" fontId="39" fillId="0" borderId="0" xfId="0" applyFont="1"/>
    <xf numFmtId="0" fontId="39" fillId="0" borderId="0" xfId="0" applyFont="1" applyAlignment="1">
      <alignment horizontal="center"/>
    </xf>
    <xf numFmtId="0" fontId="11" fillId="0" borderId="0" xfId="0" applyFont="1" applyAlignment="1">
      <alignment textRotation="90"/>
    </xf>
    <xf numFmtId="0" fontId="37" fillId="0" borderId="0" xfId="0" applyFont="1" applyAlignment="1">
      <alignment horizontal="left" vertical="center" wrapText="1"/>
    </xf>
    <xf numFmtId="0" fontId="39" fillId="0" borderId="1" xfId="0" applyFont="1" applyBorder="1" applyAlignment="1">
      <alignment horizontal="center"/>
    </xf>
    <xf numFmtId="0" fontId="11" fillId="12" borderId="0" xfId="0" applyFont="1" applyFill="1"/>
    <xf numFmtId="0" fontId="0" fillId="9" borderId="1" xfId="0" applyFill="1" applyBorder="1" applyAlignment="1">
      <alignment horizontal="center"/>
    </xf>
    <xf numFmtId="0" fontId="0" fillId="9" borderId="1" xfId="0" applyFill="1" applyBorder="1"/>
    <xf numFmtId="0" fontId="3" fillId="0" borderId="0" xfId="0" applyFont="1" applyAlignment="1">
      <alignment horizontal="center"/>
    </xf>
    <xf numFmtId="0" fontId="22" fillId="0" borderId="0" xfId="0" applyFont="1" applyAlignment="1">
      <alignment horizontal="center" vertical="center" wrapText="1"/>
    </xf>
    <xf numFmtId="0" fontId="22" fillId="0" borderId="8" xfId="0" applyFont="1" applyBorder="1" applyAlignment="1">
      <alignment horizontal="center" vertical="center" wrapText="1"/>
    </xf>
    <xf numFmtId="0" fontId="20" fillId="17" borderId="11" xfId="0" applyFont="1" applyFill="1" applyBorder="1" applyAlignment="1">
      <alignment horizontal="center"/>
    </xf>
    <xf numFmtId="0" fontId="20" fillId="17" borderId="10" xfId="0" applyFont="1" applyFill="1" applyBorder="1" applyAlignment="1">
      <alignment horizontal="center"/>
    </xf>
    <xf numFmtId="0" fontId="20" fillId="17" borderId="6" xfId="0" applyFont="1" applyFill="1" applyBorder="1" applyAlignment="1">
      <alignment horizontal="center"/>
    </xf>
    <xf numFmtId="0" fontId="20" fillId="18" borderId="2" xfId="0" applyFont="1" applyFill="1" applyBorder="1" applyAlignment="1">
      <alignment horizontal="center"/>
    </xf>
    <xf numFmtId="0" fontId="20" fillId="18" borderId="3" xfId="0" applyFont="1" applyFill="1" applyBorder="1" applyAlignment="1">
      <alignment horizontal="center"/>
    </xf>
    <xf numFmtId="0" fontId="20" fillId="18" borderId="4" xfId="0" applyFont="1" applyFill="1" applyBorder="1" applyAlignment="1">
      <alignment horizontal="center"/>
    </xf>
    <xf numFmtId="0" fontId="2" fillId="0" borderId="9" xfId="0" applyFont="1" applyBorder="1" applyAlignment="1">
      <alignment horizontal="center"/>
    </xf>
    <xf numFmtId="0" fontId="2" fillId="0" borderId="1" xfId="0" applyFont="1" applyBorder="1" applyAlignment="1">
      <alignment horizontal="right"/>
    </xf>
    <xf numFmtId="0" fontId="3" fillId="0" borderId="1" xfId="0" applyFont="1" applyBorder="1" applyAlignment="1">
      <alignment horizontal="right"/>
    </xf>
    <xf numFmtId="0" fontId="14" fillId="3" borderId="2" xfId="0" applyFont="1" applyFill="1" applyBorder="1" applyAlignment="1">
      <alignment horizontal="center" vertical="center" wrapText="1"/>
    </xf>
    <xf numFmtId="0" fontId="14" fillId="3" borderId="3"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20" fillId="0" borderId="2" xfId="0" applyFont="1" applyBorder="1" applyAlignment="1">
      <alignment horizontal="center"/>
    </xf>
    <xf numFmtId="0" fontId="20" fillId="0" borderId="3" xfId="0" applyFont="1" applyBorder="1" applyAlignment="1">
      <alignment horizontal="center"/>
    </xf>
    <xf numFmtId="0" fontId="20" fillId="0" borderId="4" xfId="0" applyFont="1" applyBorder="1" applyAlignment="1">
      <alignment horizontal="center"/>
    </xf>
    <xf numFmtId="0" fontId="3" fillId="0" borderId="9" xfId="0" applyFont="1" applyBorder="1" applyAlignment="1">
      <alignment horizontal="center"/>
    </xf>
    <xf numFmtId="0" fontId="24" fillId="0" borderId="9" xfId="0" applyFont="1" applyBorder="1" applyAlignment="1">
      <alignment horizontal="center" wrapText="1"/>
    </xf>
    <xf numFmtId="0" fontId="24" fillId="0" borderId="7" xfId="0" applyFont="1" applyBorder="1" applyAlignment="1">
      <alignment horizontal="center" wrapText="1"/>
    </xf>
    <xf numFmtId="0" fontId="24" fillId="0" borderId="5" xfId="0" applyFont="1" applyBorder="1" applyAlignment="1">
      <alignment horizontal="center"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17" fontId="7" fillId="0" borderId="2" xfId="0" applyNumberFormat="1" applyFont="1" applyBorder="1" applyAlignment="1">
      <alignment horizontal="center"/>
    </xf>
    <xf numFmtId="17" fontId="7" fillId="0" borderId="3" xfId="0" applyNumberFormat="1" applyFont="1" applyBorder="1" applyAlignment="1">
      <alignment horizontal="center"/>
    </xf>
    <xf numFmtId="17" fontId="7" fillId="0" borderId="4" xfId="0" applyNumberFormat="1" applyFont="1" applyBorder="1" applyAlignment="1">
      <alignment horizontal="center"/>
    </xf>
    <xf numFmtId="0" fontId="17" fillId="0" borderId="1" xfId="0" applyFont="1" applyBorder="1" applyAlignment="1">
      <alignment horizontal="center" wrapText="1"/>
    </xf>
    <xf numFmtId="0" fontId="18" fillId="0" borderId="1" xfId="0" applyFont="1" applyBorder="1" applyAlignment="1">
      <alignment horizontal="center"/>
    </xf>
    <xf numFmtId="0" fontId="25" fillId="0" borderId="1" xfId="0" applyFont="1" applyBorder="1" applyAlignment="1">
      <alignment horizontal="center"/>
    </xf>
    <xf numFmtId="0" fontId="2" fillId="0" borderId="1" xfId="0" applyFont="1" applyBorder="1" applyAlignment="1">
      <alignment horizontal="center"/>
    </xf>
    <xf numFmtId="0" fontId="22" fillId="0" borderId="1" xfId="0" applyFont="1" applyBorder="1" applyAlignment="1">
      <alignment horizontal="center"/>
    </xf>
    <xf numFmtId="0" fontId="22" fillId="0" borderId="9" xfId="0" applyFont="1" applyBorder="1" applyAlignment="1">
      <alignment horizontal="center"/>
    </xf>
    <xf numFmtId="0" fontId="3" fillId="0" borderId="1" xfId="0" applyFont="1" applyBorder="1" applyAlignment="1">
      <alignment horizontal="center"/>
    </xf>
    <xf numFmtId="0" fontId="18" fillId="0" borderId="10" xfId="0" applyFont="1" applyBorder="1" applyAlignment="1">
      <alignment horizontal="center" vertical="center" wrapText="1"/>
    </xf>
    <xf numFmtId="0" fontId="18" fillId="0" borderId="6" xfId="0" applyFont="1" applyBorder="1" applyAlignment="1">
      <alignment horizontal="center" vertical="center" wrapText="1"/>
    </xf>
    <xf numFmtId="0" fontId="2" fillId="0" borderId="9" xfId="0" applyFont="1" applyBorder="1" applyAlignment="1">
      <alignment horizontal="center" wrapText="1"/>
    </xf>
    <xf numFmtId="0" fontId="2" fillId="0" borderId="7" xfId="0" applyFont="1" applyBorder="1" applyAlignment="1">
      <alignment horizontal="center" wrapText="1"/>
    </xf>
    <xf numFmtId="0" fontId="2" fillId="0" borderId="5" xfId="0" applyFont="1" applyBorder="1" applyAlignment="1">
      <alignment horizontal="center" wrapText="1"/>
    </xf>
    <xf numFmtId="0" fontId="3" fillId="0" borderId="9" xfId="0" applyFont="1" applyBorder="1" applyAlignment="1">
      <alignment horizontal="center" wrapText="1"/>
    </xf>
    <xf numFmtId="0" fontId="3" fillId="0" borderId="7" xfId="0" applyFont="1" applyBorder="1" applyAlignment="1">
      <alignment horizontal="center" wrapText="1"/>
    </xf>
    <xf numFmtId="0" fontId="3" fillId="0" borderId="5" xfId="0" applyFont="1" applyBorder="1" applyAlignment="1">
      <alignment horizontal="center" wrapText="1"/>
    </xf>
    <xf numFmtId="0" fontId="39" fillId="0" borderId="2" xfId="0" applyFont="1" applyBorder="1" applyAlignment="1">
      <alignment horizontal="center"/>
    </xf>
    <xf numFmtId="0" fontId="39" fillId="0" borderId="4" xfId="0" applyFont="1" applyBorder="1" applyAlignment="1">
      <alignment horizontal="center"/>
    </xf>
    <xf numFmtId="0" fontId="14" fillId="0" borderId="0" xfId="0" applyFont="1" applyAlignment="1">
      <alignment horizontal="center"/>
    </xf>
    <xf numFmtId="0" fontId="15" fillId="0" borderId="3" xfId="0" applyFont="1" applyBorder="1" applyAlignment="1">
      <alignment horizontal="center"/>
    </xf>
    <xf numFmtId="0" fontId="15" fillId="0" borderId="4" xfId="0" applyFont="1" applyBorder="1" applyAlignment="1">
      <alignment horizontal="center"/>
    </xf>
    <xf numFmtId="0" fontId="39" fillId="0" borderId="1" xfId="0" applyFont="1" applyBorder="1" applyAlignment="1">
      <alignment horizontal="center"/>
    </xf>
    <xf numFmtId="0" fontId="39" fillId="0" borderId="3" xfId="0" applyFont="1" applyBorder="1" applyAlignment="1">
      <alignment horizontal="center"/>
    </xf>
    <xf numFmtId="0" fontId="0" fillId="0" borderId="7" xfId="0" applyBorder="1"/>
    <xf numFmtId="0" fontId="39" fillId="0" borderId="15" xfId="0" applyFont="1" applyFill="1" applyBorder="1" applyAlignment="1">
      <alignment horizontal="center"/>
    </xf>
    <xf numFmtId="0" fontId="23" fillId="0" borderId="1" xfId="0" applyFont="1" applyBorder="1" applyAlignment="1">
      <alignment horizontal="left"/>
    </xf>
    <xf numFmtId="0" fontId="11" fillId="0" borderId="1" xfId="0" applyFont="1" applyBorder="1" applyAlignment="1">
      <alignment horizontal="right"/>
    </xf>
    <xf numFmtId="0" fontId="41" fillId="20" borderId="1" xfId="0" applyFont="1" applyFill="1" applyBorder="1"/>
    <xf numFmtId="14" fontId="11" fillId="20" borderId="1" xfId="0" applyNumberFormat="1" applyFont="1" applyFill="1" applyBorder="1"/>
    <xf numFmtId="14" fontId="42" fillId="20" borderId="1" xfId="0" applyNumberFormat="1" applyFont="1" applyFill="1" applyBorder="1"/>
    <xf numFmtId="14" fontId="42" fillId="20" borderId="1" xfId="0" applyNumberFormat="1" applyFont="1" applyFill="1" applyBorder="1" applyAlignment="1">
      <alignment horizontal="center" vertical="center"/>
    </xf>
    <xf numFmtId="0" fontId="41" fillId="20" borderId="0" xfId="0" applyFont="1" applyFill="1"/>
    <xf numFmtId="0" fontId="41" fillId="6" borderId="1" xfId="0" applyFont="1" applyFill="1" applyBorder="1"/>
    <xf numFmtId="14" fontId="11" fillId="6" borderId="1" xfId="0" applyNumberFormat="1" applyFont="1" applyFill="1" applyBorder="1"/>
    <xf numFmtId="14" fontId="42" fillId="6" borderId="1" xfId="0" applyNumberFormat="1" applyFont="1" applyFill="1" applyBorder="1"/>
    <xf numFmtId="14" fontId="41" fillId="6" borderId="1" xfId="0" applyNumberFormat="1" applyFont="1" applyFill="1" applyBorder="1"/>
    <xf numFmtId="0" fontId="41" fillId="6" borderId="0" xfId="0" applyFont="1" applyFill="1"/>
    <xf numFmtId="0" fontId="42" fillId="6" borderId="1" xfId="0" applyFont="1" applyFill="1" applyBorder="1"/>
    <xf numFmtId="0" fontId="42" fillId="20" borderId="1" xfId="0" applyFont="1" applyFill="1" applyBorder="1"/>
    <xf numFmtId="0" fontId="43" fillId="0" borderId="0" xfId="0" applyFont="1"/>
    <xf numFmtId="0" fontId="43" fillId="0" borderId="1" xfId="0" applyFont="1" applyBorder="1"/>
    <xf numFmtId="0" fontId="43" fillId="0" borderId="2" xfId="0" applyFont="1" applyBorder="1"/>
    <xf numFmtId="0" fontId="43" fillId="0" borderId="4" xfId="0" applyFont="1" applyBorder="1"/>
    <xf numFmtId="0" fontId="43" fillId="20" borderId="0" xfId="0" applyFont="1" applyFill="1"/>
    <xf numFmtId="0" fontId="43" fillId="20" borderId="1" xfId="0" applyFont="1" applyFill="1" applyBorder="1"/>
    <xf numFmtId="0" fontId="43" fillId="20" borderId="2" xfId="0" applyFont="1" applyFill="1" applyBorder="1"/>
    <xf numFmtId="0" fontId="43" fillId="20" borderId="4" xfId="0" applyFont="1" applyFill="1" applyBorder="1"/>
    <xf numFmtId="0" fontId="43" fillId="2" borderId="0" xfId="0" applyFont="1" applyFill="1"/>
    <xf numFmtId="0" fontId="43" fillId="2" borderId="1" xfId="0" applyFont="1" applyFill="1" applyBorder="1"/>
    <xf numFmtId="0" fontId="43" fillId="2" borderId="2" xfId="0" applyFont="1" applyFill="1" applyBorder="1"/>
    <xf numFmtId="0" fontId="43" fillId="2" borderId="4" xfId="0" applyFont="1" applyFill="1" applyBorder="1"/>
    <xf numFmtId="0" fontId="43" fillId="0" borderId="2" xfId="0" applyFont="1" applyBorder="1" applyAlignment="1">
      <alignment horizontal="center"/>
    </xf>
    <xf numFmtId="0" fontId="43" fillId="0" borderId="4" xfId="0" applyFont="1" applyBorder="1" applyAlignment="1">
      <alignment horizontal="center"/>
    </xf>
    <xf numFmtId="0" fontId="43" fillId="21" borderId="0" xfId="0" applyFont="1" applyFill="1"/>
    <xf numFmtId="0" fontId="43" fillId="21" borderId="1" xfId="0" applyFont="1" applyFill="1" applyBorder="1"/>
    <xf numFmtId="0" fontId="43" fillId="21" borderId="2" xfId="0" applyFont="1" applyFill="1" applyBorder="1" applyAlignment="1">
      <alignment horizontal="center"/>
    </xf>
    <xf numFmtId="0" fontId="43" fillId="21" borderId="4" xfId="0" applyFont="1" applyFill="1" applyBorder="1" applyAlignment="1">
      <alignment horizontal="center"/>
    </xf>
    <xf numFmtId="0" fontId="43" fillId="2" borderId="2" xfId="0" applyFont="1" applyFill="1" applyBorder="1" applyAlignment="1">
      <alignment horizontal="center"/>
    </xf>
    <xf numFmtId="0" fontId="43" fillId="2" borderId="4" xfId="0" applyFont="1" applyFill="1" applyBorder="1" applyAlignment="1">
      <alignment horizontal="center"/>
    </xf>
    <xf numFmtId="0" fontId="43" fillId="6" borderId="1" xfId="0" applyFont="1" applyFill="1" applyBorder="1"/>
    <xf numFmtId="0" fontId="43" fillId="7" borderId="1" xfId="0" applyFont="1" applyFill="1" applyBorder="1"/>
    <xf numFmtId="0" fontId="43" fillId="8" borderId="1" xfId="0" applyFont="1" applyFill="1" applyBorder="1"/>
    <xf numFmtId="0" fontId="43" fillId="9" borderId="0" xfId="0" applyFont="1" applyFill="1"/>
    <xf numFmtId="0" fontId="43" fillId="10" borderId="1" xfId="0" applyFont="1" applyFill="1" applyBorder="1"/>
    <xf numFmtId="43" fontId="43" fillId="0" borderId="0" xfId="1" applyFont="1"/>
    <xf numFmtId="0" fontId="11" fillId="21" borderId="1" xfId="0" applyFont="1" applyFill="1" applyBorder="1"/>
    <xf numFmtId="0" fontId="11" fillId="21" borderId="0" xfId="0" applyFont="1" applyFill="1"/>
    <xf numFmtId="43" fontId="43" fillId="21" borderId="0" xfId="1" applyFont="1" applyFill="1"/>
    <xf numFmtId="0" fontId="11" fillId="2" borderId="0" xfId="0" applyFont="1" applyFill="1"/>
    <xf numFmtId="0" fontId="41" fillId="0" borderId="0" xfId="0" applyFont="1"/>
    <xf numFmtId="0" fontId="11" fillId="15" borderId="0" xfId="0" applyFont="1" applyFill="1"/>
    <xf numFmtId="0" fontId="44" fillId="0" borderId="0" xfId="0" applyFont="1"/>
    <xf numFmtId="0" fontId="0" fillId="15" borderId="0" xfId="0" applyFill="1"/>
    <xf numFmtId="14" fontId="11" fillId="15" borderId="0" xfId="0" applyNumberFormat="1" applyFont="1" applyFill="1"/>
    <xf numFmtId="14" fontId="41" fillId="0" borderId="0" xfId="0" applyNumberFormat="1" applyFont="1"/>
    <xf numFmtId="14" fontId="41" fillId="15" borderId="0" xfId="0" applyNumberFormat="1" applyFont="1" applyFill="1"/>
    <xf numFmtId="14" fontId="44" fillId="0" borderId="0" xfId="0" applyNumberFormat="1" applyFont="1"/>
    <xf numFmtId="0" fontId="45" fillId="0" borderId="0" xfId="0" applyFont="1"/>
    <xf numFmtId="0" fontId="46" fillId="0" borderId="0" xfId="0" applyFont="1"/>
    <xf numFmtId="0" fontId="47" fillId="0" borderId="0" xfId="0" applyFont="1"/>
    <xf numFmtId="17" fontId="48" fillId="0" borderId="0" xfId="0" applyNumberFormat="1" applyFont="1"/>
    <xf numFmtId="0" fontId="49" fillId="0" borderId="9" xfId="0" applyFont="1" applyBorder="1" applyAlignment="1">
      <alignment horizontal="center" vertical="center" wrapText="1"/>
    </xf>
    <xf numFmtId="0" fontId="49" fillId="0" borderId="1" xfId="0" applyFont="1" applyBorder="1" applyAlignment="1">
      <alignment horizontal="center" vertical="center" wrapText="1"/>
    </xf>
    <xf numFmtId="0" fontId="50" fillId="0" borderId="1" xfId="0" applyFont="1" applyBorder="1" applyAlignment="1">
      <alignment horizontal="center"/>
    </xf>
    <xf numFmtId="0" fontId="49" fillId="0" borderId="7" xfId="0" applyFont="1" applyBorder="1" applyAlignment="1">
      <alignment horizontal="center" vertical="center" wrapText="1"/>
    </xf>
    <xf numFmtId="17" fontId="46" fillId="0" borderId="2" xfId="0" applyNumberFormat="1" applyFont="1" applyBorder="1" applyAlignment="1">
      <alignment horizontal="center"/>
    </xf>
    <xf numFmtId="0" fontId="46" fillId="0" borderId="3" xfId="0" applyFont="1" applyBorder="1" applyAlignment="1">
      <alignment horizontal="center"/>
    </xf>
    <xf numFmtId="0" fontId="46" fillId="0" borderId="4" xfId="0" applyFont="1" applyBorder="1" applyAlignment="1">
      <alignment horizontal="center"/>
    </xf>
    <xf numFmtId="17" fontId="46" fillId="0" borderId="3" xfId="0" applyNumberFormat="1" applyFont="1" applyBorder="1" applyAlignment="1">
      <alignment horizontal="center"/>
    </xf>
    <xf numFmtId="0" fontId="49" fillId="0" borderId="5" xfId="0" applyFont="1" applyBorder="1" applyAlignment="1">
      <alignment horizontal="center" vertical="center" wrapText="1"/>
    </xf>
    <xf numFmtId="0" fontId="48" fillId="0" borderId="1" xfId="0" applyFont="1" applyBorder="1" applyAlignment="1">
      <alignment horizontal="center" vertical="center" wrapText="1"/>
    </xf>
    <xf numFmtId="0" fontId="51" fillId="22" borderId="1" xfId="0" applyFont="1" applyFill="1" applyBorder="1" applyAlignment="1">
      <alignment vertical="center" wrapText="1"/>
    </xf>
    <xf numFmtId="0" fontId="52" fillId="13" borderId="1" xfId="0" applyFont="1" applyFill="1" applyBorder="1" applyAlignment="1">
      <alignment horizontal="center" vertical="center" wrapText="1"/>
    </xf>
    <xf numFmtId="0" fontId="53" fillId="0" borderId="1" xfId="0" applyFont="1" applyBorder="1" applyAlignment="1">
      <alignment horizontal="center" vertical="center" wrapText="1"/>
    </xf>
    <xf numFmtId="0" fontId="52" fillId="10" borderId="1" xfId="0" applyFont="1" applyFill="1" applyBorder="1"/>
    <xf numFmtId="0" fontId="54" fillId="2" borderId="1" xfId="0" applyFont="1" applyFill="1" applyBorder="1"/>
    <xf numFmtId="0" fontId="46" fillId="0" borderId="1" xfId="0" applyFont="1" applyBorder="1"/>
    <xf numFmtId="0" fontId="55" fillId="0" borderId="1" xfId="0" applyFont="1" applyBorder="1" applyAlignment="1">
      <alignment horizontal="center" vertical="center" wrapText="1"/>
    </xf>
    <xf numFmtId="0" fontId="56" fillId="22" borderId="1" xfId="0" applyFont="1" applyFill="1" applyBorder="1" applyAlignment="1">
      <alignment vertical="center" wrapText="1"/>
    </xf>
    <xf numFmtId="0" fontId="57" fillId="0" borderId="1" xfId="0" applyFont="1" applyBorder="1" applyAlignment="1">
      <alignment horizontal="center" vertical="center" wrapText="1"/>
    </xf>
    <xf numFmtId="165" fontId="46" fillId="0" borderId="0" xfId="2" applyNumberFormat="1" applyFont="1"/>
    <xf numFmtId="0" fontId="54" fillId="0" borderId="1" xfId="0" applyFont="1" applyBorder="1" applyAlignment="1">
      <alignment horizontal="center" vertical="center" wrapText="1"/>
    </xf>
    <xf numFmtId="0" fontId="54" fillId="0" borderId="1" xfId="0" applyFont="1" applyBorder="1" applyAlignment="1">
      <alignment horizontal="center" vertical="center"/>
    </xf>
    <xf numFmtId="0" fontId="54" fillId="0" borderId="1" xfId="0" applyFont="1" applyBorder="1" applyAlignment="1">
      <alignment horizontal="center"/>
    </xf>
    <xf numFmtId="0" fontId="54" fillId="0" borderId="1" xfId="3" applyFont="1" applyFill="1" applyBorder="1" applyAlignment="1">
      <alignment horizontal="center" vertical="center"/>
    </xf>
    <xf numFmtId="0" fontId="0" fillId="0" borderId="1" xfId="0" applyBorder="1" applyAlignment="1">
      <alignment horizontal="center"/>
    </xf>
    <xf numFmtId="0" fontId="54" fillId="0" borderId="1" xfId="3" applyFont="1" applyFill="1" applyBorder="1" applyAlignment="1">
      <alignment horizontal="center"/>
    </xf>
    <xf numFmtId="166" fontId="54" fillId="0" borderId="1" xfId="4" applyNumberFormat="1" applyFont="1" applyFill="1" applyBorder="1" applyAlignment="1" applyProtection="1">
      <alignment horizontal="center" vertical="center"/>
    </xf>
    <xf numFmtId="0" fontId="54" fillId="0" borderId="0" xfId="0" applyFont="1" applyAlignment="1">
      <alignment horizontal="center"/>
    </xf>
    <xf numFmtId="0" fontId="53" fillId="0" borderId="1" xfId="0" applyFont="1" applyBorder="1" applyAlignment="1">
      <alignment horizontal="center" vertical="center"/>
    </xf>
    <xf numFmtId="0" fontId="53" fillId="0" borderId="1" xfId="0" applyFont="1" applyBorder="1" applyAlignment="1">
      <alignment horizontal="center"/>
    </xf>
    <xf numFmtId="0" fontId="53" fillId="0" borderId="16" xfId="0" applyFont="1" applyBorder="1" applyAlignment="1">
      <alignment horizontal="center" vertical="top"/>
    </xf>
    <xf numFmtId="0" fontId="53" fillId="0" borderId="16" xfId="0" applyFont="1" applyBorder="1" applyAlignment="1">
      <alignment horizontal="center" vertical="center"/>
    </xf>
    <xf numFmtId="0" fontId="53" fillId="0" borderId="16" xfId="0" applyFont="1" applyBorder="1" applyAlignment="1">
      <alignment horizontal="center"/>
    </xf>
    <xf numFmtId="0" fontId="53" fillId="0" borderId="17" xfId="0" applyFont="1" applyBorder="1" applyAlignment="1">
      <alignment horizontal="center" vertical="top"/>
    </xf>
    <xf numFmtId="0" fontId="53" fillId="0" borderId="17" xfId="0" applyFont="1" applyBorder="1" applyAlignment="1">
      <alignment horizontal="center" vertical="center"/>
    </xf>
    <xf numFmtId="0" fontId="53" fillId="0" borderId="17" xfId="0" applyFont="1" applyBorder="1" applyAlignment="1">
      <alignment horizontal="center"/>
    </xf>
    <xf numFmtId="0" fontId="54" fillId="0" borderId="1" xfId="0" applyFont="1" applyBorder="1"/>
    <xf numFmtId="167" fontId="54" fillId="0" borderId="1" xfId="4" applyNumberFormat="1" applyFont="1" applyFill="1" applyBorder="1"/>
    <xf numFmtId="0" fontId="46" fillId="2" borderId="1" xfId="0" applyFont="1" applyFill="1" applyBorder="1" applyAlignment="1">
      <alignment horizontal="center" vertical="center" wrapText="1"/>
    </xf>
    <xf numFmtId="0" fontId="46" fillId="2" borderId="1" xfId="0" applyFont="1" applyFill="1" applyBorder="1" applyAlignment="1">
      <alignment horizontal="center"/>
    </xf>
    <xf numFmtId="0" fontId="54" fillId="2" borderId="1" xfId="3" applyFont="1" applyFill="1" applyBorder="1" applyAlignment="1">
      <alignment horizontal="center"/>
    </xf>
    <xf numFmtId="166" fontId="54" fillId="2" borderId="1" xfId="4" applyNumberFormat="1" applyFont="1" applyFill="1" applyBorder="1" applyAlignment="1" applyProtection="1">
      <alignment horizontal="center" vertical="center"/>
    </xf>
    <xf numFmtId="0" fontId="46" fillId="2" borderId="0" xfId="0" applyFont="1" applyFill="1" applyAlignment="1">
      <alignment horizontal="center"/>
    </xf>
    <xf numFmtId="3" fontId="53" fillId="0" borderId="1" xfId="0" applyNumberFormat="1" applyFont="1" applyBorder="1" applyAlignment="1">
      <alignment horizontal="center" vertical="center" wrapText="1"/>
    </xf>
    <xf numFmtId="3" fontId="54" fillId="0" borderId="1" xfId="0" applyNumberFormat="1" applyFont="1" applyBorder="1"/>
    <xf numFmtId="0" fontId="54" fillId="0" borderId="0" xfId="0" applyFont="1"/>
    <xf numFmtId="0" fontId="44" fillId="10" borderId="1" xfId="0" applyFont="1" applyFill="1" applyBorder="1"/>
    <xf numFmtId="0" fontId="44" fillId="6" borderId="1" xfId="0" applyFont="1" applyFill="1" applyBorder="1"/>
    <xf numFmtId="0" fontId="0" fillId="5" borderId="1" xfId="0" applyFill="1" applyBorder="1"/>
    <xf numFmtId="0" fontId="0" fillId="5" borderId="4" xfId="0" applyFill="1" applyBorder="1"/>
    <xf numFmtId="0" fontId="6" fillId="6" borderId="1" xfId="0" applyFont="1" applyFill="1" applyBorder="1"/>
    <xf numFmtId="0" fontId="6" fillId="10" borderId="1" xfId="0" applyFont="1" applyFill="1" applyBorder="1"/>
    <xf numFmtId="0" fontId="9" fillId="10" borderId="1" xfId="0" applyFont="1" applyFill="1" applyBorder="1"/>
    <xf numFmtId="0" fontId="16" fillId="12" borderId="0" xfId="0" applyFont="1" applyFill="1"/>
    <xf numFmtId="0" fontId="16" fillId="12" borderId="1" xfId="0" applyFont="1" applyFill="1" applyBorder="1" applyAlignment="1">
      <alignment horizontal="center"/>
    </xf>
    <xf numFmtId="0" fontId="0" fillId="13" borderId="1" xfId="0" applyFill="1" applyBorder="1"/>
    <xf numFmtId="0" fontId="11" fillId="14" borderId="6" xfId="0" applyFont="1" applyFill="1" applyBorder="1"/>
    <xf numFmtId="0" fontId="11" fillId="12" borderId="1" xfId="0" applyFont="1" applyFill="1" applyBorder="1"/>
    <xf numFmtId="0" fontId="11" fillId="12" borderId="1" xfId="0" applyFont="1" applyFill="1" applyBorder="1" applyAlignment="1">
      <alignment horizontal="center"/>
    </xf>
    <xf numFmtId="0" fontId="44" fillId="12" borderId="1" xfId="0" applyFont="1" applyFill="1" applyBorder="1"/>
    <xf numFmtId="0" fontId="41" fillId="6" borderId="1" xfId="3" applyFont="1" applyFill="1" applyBorder="1"/>
    <xf numFmtId="0" fontId="41" fillId="10" borderId="1" xfId="3" applyFont="1" applyFill="1" applyBorder="1"/>
    <xf numFmtId="0" fontId="0" fillId="12" borderId="0" xfId="0" applyFill="1"/>
    <xf numFmtId="0" fontId="44" fillId="8" borderId="1" xfId="0" applyFont="1" applyFill="1" applyBorder="1"/>
    <xf numFmtId="0" fontId="58" fillId="8" borderId="1" xfId="0" applyFont="1" applyFill="1" applyBorder="1"/>
    <xf numFmtId="0" fontId="0" fillId="8" borderId="0" xfId="0" applyFill="1"/>
    <xf numFmtId="0" fontId="11" fillId="8" borderId="1" xfId="0" applyFont="1" applyFill="1" applyBorder="1"/>
    <xf numFmtId="0" fontId="16" fillId="8" borderId="1" xfId="0" applyFont="1" applyFill="1" applyBorder="1"/>
    <xf numFmtId="0" fontId="41" fillId="0" borderId="1" xfId="0" applyFont="1" applyBorder="1"/>
    <xf numFmtId="0" fontId="59" fillId="15" borderId="1" xfId="0" applyFont="1" applyFill="1" applyBorder="1" applyAlignment="1">
      <alignment horizontal="center" vertical="center"/>
    </xf>
    <xf numFmtId="0" fontId="60" fillId="0" borderId="1" xfId="0" applyFont="1" applyBorder="1" applyAlignment="1">
      <alignment horizontal="center" vertical="center"/>
    </xf>
    <xf numFmtId="0" fontId="46" fillId="0" borderId="1" xfId="0" applyFont="1" applyBorder="1" applyAlignment="1">
      <alignment horizontal="center"/>
    </xf>
    <xf numFmtId="0" fontId="46" fillId="15" borderId="1" xfId="0" applyFont="1" applyFill="1" applyBorder="1" applyAlignment="1">
      <alignment horizontal="center" vertical="center"/>
    </xf>
    <xf numFmtId="0" fontId="46" fillId="0" borderId="1" xfId="0" applyFont="1" applyBorder="1" applyAlignment="1">
      <alignment horizontal="center" vertical="center"/>
    </xf>
    <xf numFmtId="0" fontId="46" fillId="15" borderId="1" xfId="0" applyFont="1" applyFill="1" applyBorder="1" applyAlignment="1">
      <alignment horizontal="center"/>
    </xf>
    <xf numFmtId="0" fontId="61" fillId="0" borderId="0" xfId="0" applyFont="1" applyAlignment="1">
      <alignment horizontal="left"/>
    </xf>
    <xf numFmtId="14" fontId="6" fillId="15" borderId="0" xfId="0" applyNumberFormat="1" applyFont="1" applyFill="1" applyAlignment="1">
      <alignment horizontal="left" wrapText="1"/>
    </xf>
    <xf numFmtId="14" fontId="6" fillId="13" borderId="0" xfId="0" applyNumberFormat="1" applyFont="1" applyFill="1" applyAlignment="1">
      <alignment horizontal="left" wrapText="1"/>
    </xf>
    <xf numFmtId="0" fontId="61" fillId="13" borderId="0" xfId="0" applyFont="1" applyFill="1" applyAlignment="1">
      <alignment horizontal="left" wrapText="1"/>
    </xf>
    <xf numFmtId="0" fontId="62" fillId="0" borderId="0" xfId="0" applyFont="1" applyAlignment="1">
      <alignment horizontal="left"/>
    </xf>
    <xf numFmtId="14" fontId="6" fillId="10" borderId="0" xfId="0" applyNumberFormat="1" applyFont="1" applyFill="1" applyAlignment="1">
      <alignment horizontal="left" wrapText="1"/>
    </xf>
    <xf numFmtId="0" fontId="61" fillId="10" borderId="0" xfId="0" applyFont="1" applyFill="1" applyAlignment="1">
      <alignment horizontal="left" wrapText="1"/>
    </xf>
    <xf numFmtId="0" fontId="6" fillId="0" borderId="0" xfId="0" applyFont="1" applyAlignment="1">
      <alignment horizontal="left"/>
    </xf>
    <xf numFmtId="14" fontId="6" fillId="16" borderId="0" xfId="0" applyNumberFormat="1" applyFont="1" applyFill="1" applyAlignment="1">
      <alignment horizontal="left" wrapText="1"/>
    </xf>
    <xf numFmtId="0" fontId="61" fillId="16" borderId="0" xfId="0" applyFont="1" applyFill="1" applyAlignment="1">
      <alignment horizontal="left" wrapText="1"/>
    </xf>
    <xf numFmtId="0" fontId="6" fillId="10" borderId="0" xfId="0" applyFont="1" applyFill="1" applyAlignment="1">
      <alignment horizontal="left" wrapText="1"/>
    </xf>
    <xf numFmtId="14" fontId="61" fillId="15" borderId="0" xfId="0" applyNumberFormat="1" applyFont="1" applyFill="1" applyAlignment="1">
      <alignment horizontal="left" wrapText="1"/>
    </xf>
    <xf numFmtId="14" fontId="61" fillId="16" borderId="0" xfId="0" applyNumberFormat="1" applyFont="1" applyFill="1" applyAlignment="1">
      <alignment horizontal="left" wrapText="1"/>
    </xf>
    <xf numFmtId="0" fontId="61" fillId="15" borderId="0" xfId="0" applyFont="1" applyFill="1" applyAlignment="1">
      <alignment horizontal="left" wrapText="1"/>
    </xf>
    <xf numFmtId="0" fontId="6" fillId="13" borderId="0" xfId="0" applyFont="1" applyFill="1" applyAlignment="1">
      <alignment horizontal="left" wrapText="1"/>
    </xf>
    <xf numFmtId="14" fontId="6" fillId="15" borderId="0" xfId="0" applyNumberFormat="1" applyFont="1" applyFill="1" applyAlignment="1">
      <alignment horizontal="left"/>
    </xf>
    <xf numFmtId="14" fontId="6" fillId="13" borderId="0" xfId="0" applyNumberFormat="1" applyFont="1" applyFill="1" applyAlignment="1">
      <alignment horizontal="center" wrapText="1"/>
    </xf>
    <xf numFmtId="0" fontId="41" fillId="15" borderId="1" xfId="0" applyFont="1" applyFill="1" applyBorder="1"/>
    <xf numFmtId="0" fontId="41" fillId="0" borderId="1" xfId="0" applyFont="1" applyBorder="1" applyAlignment="1">
      <alignment horizontal="center"/>
    </xf>
    <xf numFmtId="0" fontId="41" fillId="15" borderId="1" xfId="0" applyFont="1" applyFill="1" applyBorder="1" applyAlignment="1">
      <alignment horizontal="center"/>
    </xf>
    <xf numFmtId="0" fontId="41" fillId="0" borderId="0" xfId="0" applyFont="1" applyAlignment="1">
      <alignment horizontal="center"/>
    </xf>
    <xf numFmtId="0" fontId="41" fillId="15" borderId="9" xfId="0" applyFont="1" applyFill="1" applyBorder="1"/>
    <xf numFmtId="0" fontId="41" fillId="0" borderId="9" xfId="0" applyFont="1" applyBorder="1"/>
    <xf numFmtId="0" fontId="41" fillId="0" borderId="9" xfId="0" applyFont="1" applyBorder="1" applyAlignment="1">
      <alignment horizontal="center"/>
    </xf>
    <xf numFmtId="0" fontId="41" fillId="15" borderId="9" xfId="0" applyFont="1" applyFill="1" applyBorder="1" applyAlignment="1">
      <alignment horizontal="center"/>
    </xf>
    <xf numFmtId="0" fontId="16" fillId="15" borderId="1" xfId="0" applyFont="1" applyFill="1" applyBorder="1"/>
    <xf numFmtId="14" fontId="41" fillId="0" borderId="1" xfId="0" applyNumberFormat="1" applyFont="1" applyBorder="1" applyAlignment="1">
      <alignment horizontal="center"/>
    </xf>
    <xf numFmtId="0" fontId="16" fillId="15" borderId="1" xfId="0" applyFont="1" applyFill="1" applyBorder="1" applyAlignment="1">
      <alignment horizontal="center"/>
    </xf>
    <xf numFmtId="0" fontId="16" fillId="0" borderId="1" xfId="0" applyFont="1" applyBorder="1" applyAlignment="1">
      <alignment horizontal="center"/>
    </xf>
    <xf numFmtId="0" fontId="41" fillId="0" borderId="1" xfId="0" applyFont="1" applyBorder="1" applyAlignment="1">
      <alignment horizontal="center" wrapText="1"/>
    </xf>
    <xf numFmtId="0" fontId="62" fillId="0" borderId="1" xfId="0" applyFont="1" applyBorder="1"/>
    <xf numFmtId="0" fontId="0" fillId="0" borderId="0" xfId="0" applyAlignment="1">
      <alignment vertical="center"/>
    </xf>
    <xf numFmtId="0" fontId="0" fillId="0" borderId="1" xfId="0" applyBorder="1" applyAlignment="1">
      <alignment vertical="center"/>
    </xf>
    <xf numFmtId="0" fontId="11" fillId="0" borderId="1" xfId="0" applyFont="1" applyBorder="1" applyAlignment="1">
      <alignment vertical="center"/>
    </xf>
    <xf numFmtId="0" fontId="0" fillId="2" borderId="0" xfId="0" applyFill="1" applyAlignment="1">
      <alignment vertical="center"/>
    </xf>
    <xf numFmtId="0" fontId="0" fillId="2" borderId="1" xfId="0" applyFill="1" applyBorder="1" applyAlignment="1">
      <alignment vertical="center"/>
    </xf>
    <xf numFmtId="0" fontId="11" fillId="2" borderId="1" xfId="0" applyFont="1" applyFill="1" applyBorder="1" applyAlignment="1">
      <alignment vertical="center"/>
    </xf>
    <xf numFmtId="0" fontId="41" fillId="2" borderId="0" xfId="0" applyFont="1" applyFill="1" applyAlignment="1">
      <alignment vertical="center"/>
    </xf>
    <xf numFmtId="0" fontId="0" fillId="2" borderId="0" xfId="0" applyFill="1"/>
    <xf numFmtId="0" fontId="0" fillId="2" borderId="1" xfId="0" applyFill="1" applyBorder="1"/>
    <xf numFmtId="0" fontId="11" fillId="2" borderId="1" xfId="0" applyFont="1" applyFill="1" applyBorder="1"/>
    <xf numFmtId="0" fontId="41" fillId="2" borderId="0" xfId="0" applyFont="1" applyFill="1"/>
    <xf numFmtId="0" fontId="58" fillId="0" borderId="0" xfId="0" applyFont="1"/>
    <xf numFmtId="0" fontId="6" fillId="0" borderId="0" xfId="0" applyFont="1"/>
    <xf numFmtId="0" fontId="6" fillId="5" borderId="1" xfId="0" applyFont="1" applyFill="1" applyBorder="1"/>
    <xf numFmtId="0" fontId="6" fillId="5" borderId="4" xfId="0" applyFont="1" applyFill="1" applyBorder="1"/>
    <xf numFmtId="0" fontId="6" fillId="24" borderId="4" xfId="0" applyFont="1" applyFill="1" applyBorder="1"/>
    <xf numFmtId="0" fontId="6" fillId="25" borderId="4" xfId="0" applyFont="1" applyFill="1" applyBorder="1"/>
    <xf numFmtId="0" fontId="6" fillId="26" borderId="0" xfId="0" applyFont="1" applyFill="1"/>
    <xf numFmtId="0" fontId="6" fillId="5" borderId="5" xfId="0" applyFont="1" applyFill="1" applyBorder="1"/>
    <xf numFmtId="0" fontId="6" fillId="5" borderId="6" xfId="0" applyFont="1" applyFill="1" applyBorder="1"/>
    <xf numFmtId="0" fontId="6" fillId="24" borderId="6" xfId="0" applyFont="1" applyFill="1" applyBorder="1"/>
    <xf numFmtId="0" fontId="6" fillId="25" borderId="6" xfId="0" applyFont="1" applyFill="1" applyBorder="1"/>
    <xf numFmtId="0" fontId="6" fillId="27" borderId="6" xfId="0" applyFont="1" applyFill="1" applyBorder="1"/>
    <xf numFmtId="0" fontId="6" fillId="28" borderId="6" xfId="0" applyFont="1" applyFill="1" applyBorder="1"/>
    <xf numFmtId="0" fontId="0" fillId="2" borderId="1" xfId="0" applyFill="1" applyBorder="1" applyAlignment="1">
      <alignment horizontal="center"/>
    </xf>
    <xf numFmtId="0" fontId="11" fillId="0" borderId="1" xfId="0" applyFont="1" applyBorder="1" applyAlignment="1">
      <alignment horizontal="center"/>
    </xf>
    <xf numFmtId="0" fontId="11" fillId="0" borderId="1" xfId="0" applyFont="1" applyBorder="1" applyAlignment="1">
      <alignment wrapText="1"/>
    </xf>
    <xf numFmtId="0" fontId="16" fillId="0" borderId="1" xfId="0" applyFont="1" applyBorder="1" applyAlignment="1">
      <alignment wrapText="1"/>
    </xf>
    <xf numFmtId="0" fontId="11" fillId="0" borderId="1" xfId="0" applyFont="1" applyBorder="1" applyAlignment="1">
      <alignment horizontal="left"/>
    </xf>
    <xf numFmtId="0" fontId="16" fillId="0" borderId="1" xfId="0" applyFont="1" applyBorder="1" applyAlignment="1">
      <alignment horizontal="left"/>
    </xf>
    <xf numFmtId="0" fontId="16" fillId="0" borderId="1" xfId="0" applyFont="1" applyBorder="1"/>
    <xf numFmtId="0" fontId="6" fillId="2" borderId="0" xfId="0" applyFont="1" applyFill="1"/>
    <xf numFmtId="0" fontId="6" fillId="2" borderId="1" xfId="0" applyFont="1" applyFill="1" applyBorder="1" applyAlignment="1">
      <alignment horizontal="center"/>
    </xf>
    <xf numFmtId="0" fontId="6" fillId="2" borderId="1" xfId="0" applyFont="1" applyFill="1" applyBorder="1"/>
    <xf numFmtId="0" fontId="6" fillId="0" borderId="1" xfId="0" applyFont="1" applyBorder="1" applyAlignment="1">
      <alignment horizontal="center"/>
    </xf>
    <xf numFmtId="0" fontId="6" fillId="0" borderId="1" xfId="0" applyFont="1" applyBorder="1"/>
    <xf numFmtId="0" fontId="6" fillId="15" borderId="0" xfId="0" applyFont="1" applyFill="1"/>
    <xf numFmtId="0" fontId="6" fillId="15" borderId="1" xfId="0" applyFont="1" applyFill="1" applyBorder="1" applyAlignment="1">
      <alignment horizontal="center"/>
    </xf>
    <xf numFmtId="0" fontId="6" fillId="15" borderId="1" xfId="0" applyFont="1" applyFill="1" applyBorder="1"/>
    <xf numFmtId="0" fontId="11" fillId="2" borderId="1" xfId="0" applyFont="1" applyFill="1" applyBorder="1" applyAlignment="1">
      <alignment horizontal="center"/>
    </xf>
    <xf numFmtId="0" fontId="11" fillId="2" borderId="6" xfId="0" applyFont="1" applyFill="1" applyBorder="1"/>
    <xf numFmtId="0" fontId="58" fillId="2" borderId="0" xfId="0" applyFont="1" applyFill="1"/>
    <xf numFmtId="0" fontId="58" fillId="2" borderId="1" xfId="0" applyFont="1" applyFill="1" applyBorder="1" applyAlignment="1">
      <alignment horizontal="center"/>
    </xf>
    <xf numFmtId="0" fontId="11" fillId="15" borderId="1" xfId="0" applyFont="1" applyFill="1" applyBorder="1"/>
    <xf numFmtId="0" fontId="11" fillId="15" borderId="1" xfId="0" applyFont="1" applyFill="1" applyBorder="1" applyAlignment="1">
      <alignment horizontal="center"/>
    </xf>
    <xf numFmtId="0" fontId="11" fillId="15" borderId="6" xfId="0" applyFont="1" applyFill="1" applyBorder="1"/>
    <xf numFmtId="0" fontId="44" fillId="0" borderId="1" xfId="0" applyFont="1" applyBorder="1"/>
    <xf numFmtId="0" fontId="11" fillId="0" borderId="0" xfId="0" applyFont="1" applyAlignment="1">
      <alignment horizontal="left"/>
    </xf>
    <xf numFmtId="0" fontId="41" fillId="0" borderId="1" xfId="0" applyFont="1" applyBorder="1" applyAlignment="1">
      <alignment horizontal="left"/>
    </xf>
    <xf numFmtId="0" fontId="63" fillId="0" borderId="1" xfId="0" applyFont="1" applyBorder="1" applyAlignment="1">
      <alignment horizontal="left" vertical="center" wrapText="1"/>
    </xf>
    <xf numFmtId="10" fontId="0" fillId="0" borderId="0" xfId="2" applyNumberFormat="1" applyFont="1" applyFill="1"/>
    <xf numFmtId="0" fontId="41" fillId="0" borderId="1" xfId="0" applyFont="1" applyBorder="1" applyAlignment="1">
      <alignment horizontal="right"/>
    </xf>
    <xf numFmtId="0" fontId="40" fillId="0" borderId="1" xfId="0" applyFont="1" applyBorder="1"/>
    <xf numFmtId="0" fontId="40" fillId="0" borderId="1" xfId="0" applyFont="1" applyBorder="1" applyAlignment="1">
      <alignment wrapText="1"/>
    </xf>
    <xf numFmtId="0" fontId="41" fillId="0" borderId="4" xfId="0" applyFont="1" applyBorder="1"/>
    <xf numFmtId="0" fontId="41" fillId="0" borderId="6" xfId="0" applyFont="1" applyBorder="1"/>
    <xf numFmtId="0" fontId="40" fillId="0" borderId="0" xfId="0" applyFont="1"/>
    <xf numFmtId="0" fontId="0" fillId="0" borderId="1" xfId="0" applyBorder="1" applyAlignment="1">
      <alignment wrapText="1"/>
    </xf>
    <xf numFmtId="17" fontId="0" fillId="2" borderId="1" xfId="0" applyNumberFormat="1" applyFill="1" applyBorder="1"/>
    <xf numFmtId="14" fontId="64" fillId="0" borderId="1" xfId="0" applyNumberFormat="1" applyFont="1" applyBorder="1" applyAlignment="1">
      <alignment horizontal="left"/>
    </xf>
    <xf numFmtId="0" fontId="64" fillId="0" borderId="1" xfId="0" applyFont="1" applyBorder="1" applyAlignment="1">
      <alignment horizontal="left"/>
    </xf>
    <xf numFmtId="0" fontId="64" fillId="0" borderId="1" xfId="0" applyFont="1" applyBorder="1"/>
    <xf numFmtId="14" fontId="64" fillId="2" borderId="1" xfId="0" applyNumberFormat="1" applyFont="1" applyFill="1" applyBorder="1" applyAlignment="1">
      <alignment horizontal="left"/>
    </xf>
    <xf numFmtId="0" fontId="64" fillId="2" borderId="1" xfId="0" applyFont="1" applyFill="1" applyBorder="1" applyAlignment="1">
      <alignment horizontal="left"/>
    </xf>
    <xf numFmtId="0" fontId="64" fillId="2" borderId="1" xfId="0" applyFont="1" applyFill="1" applyBorder="1"/>
    <xf numFmtId="14" fontId="11" fillId="0" borderId="0" xfId="0" applyNumberFormat="1" applyFont="1" applyAlignment="1">
      <alignment horizontal="left"/>
    </xf>
    <xf numFmtId="0" fontId="11" fillId="4" borderId="1" xfId="0" applyFont="1" applyFill="1" applyBorder="1"/>
    <xf numFmtId="0" fontId="11" fillId="0" borderId="5" xfId="0" applyFont="1" applyBorder="1"/>
    <xf numFmtId="0" fontId="11" fillId="4" borderId="0" xfId="0" applyFont="1" applyFill="1"/>
    <xf numFmtId="0" fontId="0" fillId="29" borderId="0" xfId="0" applyFill="1"/>
    <xf numFmtId="0" fontId="41" fillId="15" borderId="0" xfId="0" applyFont="1" applyFill="1"/>
    <xf numFmtId="14" fontId="41" fillId="0" borderId="0" xfId="0" applyNumberFormat="1" applyFont="1" applyAlignment="1">
      <alignment horizontal="right"/>
    </xf>
    <xf numFmtId="14" fontId="11" fillId="0" borderId="0" xfId="0" applyNumberFormat="1" applyFont="1"/>
    <xf numFmtId="9" fontId="0" fillId="0" borderId="0" xfId="2" applyFont="1"/>
    <xf numFmtId="9" fontId="11" fillId="15" borderId="0" xfId="2" applyFont="1" applyFill="1"/>
    <xf numFmtId="9" fontId="0" fillId="0" borderId="0" xfId="0" applyNumberFormat="1"/>
    <xf numFmtId="0" fontId="44" fillId="0" borderId="1" xfId="0" applyFont="1" applyBorder="1" applyAlignment="1">
      <alignment wrapText="1"/>
    </xf>
    <xf numFmtId="0" fontId="0" fillId="6" borderId="1" xfId="0" applyFill="1" applyBorder="1" applyAlignment="1">
      <alignment wrapText="1"/>
    </xf>
    <xf numFmtId="0" fontId="0" fillId="10" borderId="1" xfId="0" applyFill="1" applyBorder="1" applyAlignment="1">
      <alignment wrapText="1"/>
    </xf>
    <xf numFmtId="0" fontId="65" fillId="0" borderId="1" xfId="0" applyFont="1" applyBorder="1" applyAlignment="1">
      <alignment wrapText="1"/>
    </xf>
    <xf numFmtId="0" fontId="44" fillId="6" borderId="1" xfId="0" applyFont="1" applyFill="1" applyBorder="1" applyAlignment="1">
      <alignment wrapText="1"/>
    </xf>
    <xf numFmtId="0" fontId="11" fillId="6" borderId="1" xfId="0" applyFont="1" applyFill="1" applyBorder="1" applyAlignment="1">
      <alignment wrapText="1"/>
    </xf>
    <xf numFmtId="0" fontId="44" fillId="10" borderId="1" xfId="0" applyFont="1" applyFill="1" applyBorder="1" applyAlignment="1">
      <alignment wrapText="1"/>
    </xf>
    <xf numFmtId="0" fontId="0" fillId="20" borderId="1" xfId="0" applyFill="1" applyBorder="1"/>
    <xf numFmtId="0" fontId="66" fillId="23" borderId="1" xfId="0" applyFont="1" applyFill="1" applyBorder="1"/>
    <xf numFmtId="0" fontId="0" fillId="23" borderId="1" xfId="0" applyFill="1" applyBorder="1"/>
    <xf numFmtId="0" fontId="0" fillId="20" borderId="0" xfId="0" applyFill="1"/>
    <xf numFmtId="0" fontId="0" fillId="8" borderId="0" xfId="0" applyFill="1" applyAlignment="1">
      <alignment horizontal="center"/>
    </xf>
    <xf numFmtId="0" fontId="66" fillId="8" borderId="1" xfId="0" applyFont="1" applyFill="1" applyBorder="1"/>
    <xf numFmtId="0" fontId="44" fillId="23" borderId="1" xfId="0" applyFont="1" applyFill="1" applyBorder="1"/>
    <xf numFmtId="0" fontId="71" fillId="0" borderId="0" xfId="0" applyFont="1"/>
  </cellXfs>
  <cellStyles count="5">
    <cellStyle name="Comma" xfId="1" builtinId="3"/>
    <cellStyle name="Comma 2" xfId="4" xr:uid="{4F648C88-FF7E-784C-AC6E-088C93C8A407}"/>
    <cellStyle name="Normal" xfId="0" builtinId="0"/>
    <cellStyle name="Normal 2" xfId="3" xr:uid="{08B4530C-8BA3-A441-950A-0864CB95848A}"/>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AA78F-F89E-7F4E-93AF-F497F94000D7}">
  <dimension ref="A1:G15"/>
  <sheetViews>
    <sheetView workbookViewId="0">
      <selection activeCell="O11" sqref="O11"/>
    </sheetView>
  </sheetViews>
  <sheetFormatPr baseColWidth="10" defaultRowHeight="16"/>
  <sheetData>
    <row r="1" spans="1:7">
      <c r="A1" s="158" t="s">
        <v>296</v>
      </c>
    </row>
    <row r="2" spans="1:7">
      <c r="A2" s="158"/>
    </row>
    <row r="3" spans="1:7">
      <c r="A3" s="158" t="s">
        <v>1</v>
      </c>
      <c r="B3" s="158" t="s">
        <v>297</v>
      </c>
      <c r="C3" s="159" t="s">
        <v>298</v>
      </c>
      <c r="D3" s="159" t="s">
        <v>299</v>
      </c>
      <c r="E3" s="159" t="s">
        <v>300</v>
      </c>
      <c r="F3" s="160" t="s">
        <v>301</v>
      </c>
      <c r="G3" s="160" t="s">
        <v>302</v>
      </c>
    </row>
    <row r="4" spans="1:7">
      <c r="A4" t="s">
        <v>303</v>
      </c>
      <c r="B4" s="41" t="s">
        <v>304</v>
      </c>
      <c r="C4" t="s">
        <v>305</v>
      </c>
      <c r="D4" s="161">
        <v>53</v>
      </c>
      <c r="E4" s="161" t="s">
        <v>306</v>
      </c>
      <c r="F4" s="162" t="s">
        <v>307</v>
      </c>
      <c r="G4" s="163" t="s">
        <v>308</v>
      </c>
    </row>
    <row r="5" spans="1:7">
      <c r="A5" t="s">
        <v>309</v>
      </c>
      <c r="B5" s="41" t="s">
        <v>304</v>
      </c>
      <c r="C5" t="s">
        <v>310</v>
      </c>
      <c r="D5" s="161">
        <v>83</v>
      </c>
      <c r="E5" s="161" t="s">
        <v>306</v>
      </c>
      <c r="F5" s="162" t="s">
        <v>311</v>
      </c>
      <c r="G5" s="163" t="s">
        <v>312</v>
      </c>
    </row>
    <row r="6" spans="1:7">
      <c r="A6" t="s">
        <v>313</v>
      </c>
      <c r="B6" s="41" t="s">
        <v>304</v>
      </c>
      <c r="C6" t="s">
        <v>305</v>
      </c>
      <c r="D6" s="161">
        <v>53</v>
      </c>
      <c r="E6" s="161" t="s">
        <v>306</v>
      </c>
      <c r="F6" s="162" t="s">
        <v>314</v>
      </c>
      <c r="G6" s="163" t="s">
        <v>315</v>
      </c>
    </row>
    <row r="7" spans="1:7">
      <c r="A7" t="s">
        <v>0</v>
      </c>
      <c r="B7" s="41" t="s">
        <v>304</v>
      </c>
      <c r="C7" t="s">
        <v>305</v>
      </c>
      <c r="D7" s="161">
        <v>53</v>
      </c>
      <c r="E7" s="161" t="s">
        <v>306</v>
      </c>
      <c r="F7" s="164" t="s">
        <v>316</v>
      </c>
      <c r="G7" s="165" t="s">
        <v>317</v>
      </c>
    </row>
    <row r="8" spans="1:7">
      <c r="A8" t="s">
        <v>318</v>
      </c>
      <c r="B8" s="41" t="s">
        <v>304</v>
      </c>
      <c r="C8" t="s">
        <v>305</v>
      </c>
      <c r="D8" s="161">
        <v>53</v>
      </c>
      <c r="E8" s="161" t="s">
        <v>306</v>
      </c>
    </row>
    <row r="9" spans="1:7">
      <c r="A9" t="s">
        <v>319</v>
      </c>
      <c r="B9" t="s">
        <v>320</v>
      </c>
      <c r="C9" t="s">
        <v>321</v>
      </c>
      <c r="D9" s="161">
        <v>72</v>
      </c>
      <c r="E9" s="161" t="s">
        <v>306</v>
      </c>
    </row>
    <row r="10" spans="1:7">
      <c r="A10" t="s">
        <v>322</v>
      </c>
      <c r="B10" s="21" t="s">
        <v>323</v>
      </c>
      <c r="C10" s="166" t="s">
        <v>324</v>
      </c>
      <c r="D10" s="161" t="s">
        <v>325</v>
      </c>
      <c r="E10" s="161" t="s">
        <v>306</v>
      </c>
      <c r="F10" s="21" t="s">
        <v>326</v>
      </c>
    </row>
    <row r="11" spans="1:7" ht="85">
      <c r="A11" t="s">
        <v>327</v>
      </c>
      <c r="B11" s="167" t="s">
        <v>328</v>
      </c>
      <c r="C11" t="s">
        <v>329</v>
      </c>
      <c r="D11" s="161" t="s">
        <v>330</v>
      </c>
      <c r="E11" s="161" t="s">
        <v>306</v>
      </c>
      <c r="F11" s="21" t="s">
        <v>331</v>
      </c>
    </row>
    <row r="12" spans="1:7">
      <c r="A12" t="s">
        <v>332</v>
      </c>
      <c r="B12" t="s">
        <v>333</v>
      </c>
      <c r="C12" t="s">
        <v>334</v>
      </c>
      <c r="D12" s="161" t="s">
        <v>335</v>
      </c>
      <c r="E12" s="161" t="s">
        <v>306</v>
      </c>
    </row>
    <row r="13" spans="1:7">
      <c r="A13" t="s">
        <v>336</v>
      </c>
      <c r="B13" t="s">
        <v>337</v>
      </c>
      <c r="C13" t="s">
        <v>338</v>
      </c>
      <c r="D13" s="161" t="s">
        <v>339</v>
      </c>
      <c r="E13" s="161" t="s">
        <v>306</v>
      </c>
      <c r="F13" s="21" t="s">
        <v>331</v>
      </c>
    </row>
    <row r="14" spans="1:7" ht="119">
      <c r="A14" t="s">
        <v>340</v>
      </c>
      <c r="B14" t="s">
        <v>341</v>
      </c>
      <c r="C14" s="167" t="s">
        <v>342</v>
      </c>
      <c r="D14" s="161" t="s">
        <v>343</v>
      </c>
      <c r="E14" s="161" t="s">
        <v>306</v>
      </c>
      <c r="F14" s="21" t="s">
        <v>344</v>
      </c>
      <c r="G14" s="21" t="s">
        <v>345</v>
      </c>
    </row>
    <row r="15" spans="1:7">
      <c r="A15" t="s">
        <v>346</v>
      </c>
      <c r="B15" t="s">
        <v>347</v>
      </c>
      <c r="C15" t="s">
        <v>348</v>
      </c>
      <c r="D15" s="161" t="s">
        <v>349</v>
      </c>
      <c r="E15" s="161" t="s">
        <v>306</v>
      </c>
      <c r="F15" s="21" t="s">
        <v>350</v>
      </c>
      <c r="G15" s="21" t="s">
        <v>351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CADAC-A001-D447-8A8A-C5B253FA72FE}">
  <dimension ref="A1:BO130"/>
  <sheetViews>
    <sheetView topLeftCell="A79" workbookViewId="0">
      <selection activeCell="I111" sqref="I111"/>
    </sheetView>
  </sheetViews>
  <sheetFormatPr baseColWidth="10" defaultRowHeight="16"/>
  <sheetData>
    <row r="1" spans="1:67" ht="18">
      <c r="A1" s="45"/>
      <c r="B1" s="45"/>
      <c r="C1" s="45"/>
      <c r="D1" s="42"/>
      <c r="E1" s="42"/>
      <c r="F1" s="42"/>
      <c r="G1" s="69" t="s">
        <v>118</v>
      </c>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c r="BG1" s="42"/>
      <c r="BH1" s="42"/>
      <c r="BI1" s="42"/>
      <c r="BJ1" s="42"/>
      <c r="BK1" s="42"/>
      <c r="BL1" s="42"/>
      <c r="BM1" s="42"/>
      <c r="BN1" s="42"/>
      <c r="BO1" s="42"/>
    </row>
    <row r="2" spans="1:67" ht="18">
      <c r="A2" s="43" t="s">
        <v>119</v>
      </c>
      <c r="B2" s="45"/>
      <c r="C2" s="45"/>
      <c r="D2" s="42"/>
      <c r="E2" s="42"/>
      <c r="F2" s="42"/>
      <c r="G2" s="70" t="s">
        <v>120</v>
      </c>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c r="BL2" s="42"/>
      <c r="BM2" s="42"/>
      <c r="BN2" s="42"/>
      <c r="BO2" s="42"/>
    </row>
    <row r="3" spans="1:67" ht="18">
      <c r="A3" s="45"/>
      <c r="B3" s="45"/>
      <c r="C3" s="45"/>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row>
    <row r="4" spans="1:67" ht="18">
      <c r="A4" s="45"/>
      <c r="B4" s="45"/>
      <c r="C4" s="45"/>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row>
    <row r="5" spans="1:67">
      <c r="A5" s="42"/>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row>
    <row r="6" spans="1:67">
      <c r="A6" s="42"/>
      <c r="B6" s="46"/>
      <c r="C6" s="46"/>
      <c r="D6" s="46"/>
      <c r="E6" s="46"/>
      <c r="F6" s="215" t="s">
        <v>121</v>
      </c>
      <c r="G6" s="224">
        <v>44348</v>
      </c>
      <c r="H6" s="225"/>
      <c r="I6" s="225"/>
      <c r="J6" s="225"/>
      <c r="K6" s="226"/>
      <c r="L6" s="224">
        <v>44378</v>
      </c>
      <c r="M6" s="225"/>
      <c r="N6" s="225"/>
      <c r="O6" s="225"/>
      <c r="P6" s="226"/>
      <c r="Q6" s="224">
        <v>44409</v>
      </c>
      <c r="R6" s="225"/>
      <c r="S6" s="225"/>
      <c r="T6" s="225"/>
      <c r="U6" s="226"/>
      <c r="V6" s="224">
        <v>44440</v>
      </c>
      <c r="W6" s="225"/>
      <c r="X6" s="225"/>
      <c r="Y6" s="225"/>
      <c r="Z6" s="226"/>
      <c r="AA6" s="224">
        <v>44470</v>
      </c>
      <c r="AB6" s="225"/>
      <c r="AC6" s="225"/>
      <c r="AD6" s="225"/>
      <c r="AE6" s="226"/>
      <c r="AF6" s="224">
        <v>44501</v>
      </c>
      <c r="AG6" s="225"/>
      <c r="AH6" s="225"/>
      <c r="AI6" s="225"/>
      <c r="AJ6" s="226"/>
      <c r="AK6" s="224">
        <v>44531</v>
      </c>
      <c r="AL6" s="225"/>
      <c r="AM6" s="225"/>
      <c r="AN6" s="225"/>
      <c r="AO6" s="226"/>
      <c r="AP6" s="224">
        <v>44562</v>
      </c>
      <c r="AQ6" s="225"/>
      <c r="AR6" s="225"/>
      <c r="AS6" s="225"/>
      <c r="AT6" s="226"/>
      <c r="AU6" s="224">
        <v>44593</v>
      </c>
      <c r="AV6" s="225"/>
      <c r="AW6" s="225"/>
      <c r="AX6" s="225"/>
      <c r="AY6" s="226"/>
      <c r="AZ6" s="224">
        <v>44621</v>
      </c>
      <c r="BA6" s="225"/>
      <c r="BB6" s="225"/>
      <c r="BC6" s="225"/>
      <c r="BD6" s="226"/>
      <c r="BE6" s="224">
        <v>44652</v>
      </c>
      <c r="BF6" s="225"/>
      <c r="BG6" s="225"/>
      <c r="BH6" s="225"/>
      <c r="BI6" s="226"/>
      <c r="BJ6" s="224">
        <v>44682</v>
      </c>
      <c r="BK6" s="225"/>
      <c r="BL6" s="225"/>
      <c r="BM6" s="225"/>
      <c r="BN6" s="226"/>
      <c r="BO6" s="71"/>
    </row>
    <row r="7" spans="1:67">
      <c r="A7" s="42"/>
      <c r="B7" s="46"/>
      <c r="C7" s="46"/>
      <c r="D7" s="46"/>
      <c r="E7" s="46"/>
      <c r="F7" s="216"/>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71"/>
    </row>
    <row r="8" spans="1:67" ht="121" customHeight="1">
      <c r="A8" s="42"/>
      <c r="B8" s="72" t="s">
        <v>7</v>
      </c>
      <c r="C8" s="72" t="s">
        <v>8</v>
      </c>
      <c r="D8" s="72" t="s">
        <v>9</v>
      </c>
      <c r="E8" s="72" t="s">
        <v>122</v>
      </c>
      <c r="F8" s="217"/>
      <c r="G8" s="71" t="s">
        <v>123</v>
      </c>
      <c r="H8" s="71" t="s">
        <v>124</v>
      </c>
      <c r="I8" s="71" t="s">
        <v>125</v>
      </c>
      <c r="J8" s="71" t="s">
        <v>126</v>
      </c>
      <c r="K8" s="71" t="s">
        <v>127</v>
      </c>
      <c r="L8" s="71" t="s">
        <v>123</v>
      </c>
      <c r="M8" s="71" t="s">
        <v>124</v>
      </c>
      <c r="N8" s="71" t="s">
        <v>125</v>
      </c>
      <c r="O8" s="71" t="s">
        <v>126</v>
      </c>
      <c r="P8" s="71" t="s">
        <v>127</v>
      </c>
      <c r="Q8" s="71" t="s">
        <v>123</v>
      </c>
      <c r="R8" s="71" t="s">
        <v>124</v>
      </c>
      <c r="S8" s="71" t="s">
        <v>125</v>
      </c>
      <c r="T8" s="71" t="s">
        <v>126</v>
      </c>
      <c r="U8" s="71" t="s">
        <v>127</v>
      </c>
      <c r="V8" s="71" t="s">
        <v>123</v>
      </c>
      <c r="W8" s="71" t="s">
        <v>124</v>
      </c>
      <c r="X8" s="71" t="s">
        <v>125</v>
      </c>
      <c r="Y8" s="71" t="s">
        <v>126</v>
      </c>
      <c r="Z8" s="71" t="s">
        <v>127</v>
      </c>
      <c r="AA8" s="71" t="s">
        <v>123</v>
      </c>
      <c r="AB8" s="71" t="s">
        <v>124</v>
      </c>
      <c r="AC8" s="71" t="s">
        <v>125</v>
      </c>
      <c r="AD8" s="71" t="s">
        <v>126</v>
      </c>
      <c r="AE8" s="71" t="s">
        <v>127</v>
      </c>
      <c r="AF8" s="71" t="s">
        <v>123</v>
      </c>
      <c r="AG8" s="71" t="s">
        <v>124</v>
      </c>
      <c r="AH8" s="71" t="s">
        <v>125</v>
      </c>
      <c r="AI8" s="71" t="s">
        <v>126</v>
      </c>
      <c r="AJ8" s="71" t="s">
        <v>127</v>
      </c>
      <c r="AK8" s="71" t="s">
        <v>123</v>
      </c>
      <c r="AL8" s="71" t="s">
        <v>124</v>
      </c>
      <c r="AM8" s="71" t="s">
        <v>125</v>
      </c>
      <c r="AN8" s="71" t="s">
        <v>126</v>
      </c>
      <c r="AO8" s="71" t="s">
        <v>127</v>
      </c>
      <c r="AP8" s="71" t="s">
        <v>123</v>
      </c>
      <c r="AQ8" s="71" t="s">
        <v>124</v>
      </c>
      <c r="AR8" s="71" t="s">
        <v>125</v>
      </c>
      <c r="AS8" s="71" t="s">
        <v>126</v>
      </c>
      <c r="AT8" s="71" t="s">
        <v>127</v>
      </c>
      <c r="AU8" s="71" t="s">
        <v>123</v>
      </c>
      <c r="AV8" s="71" t="s">
        <v>124</v>
      </c>
      <c r="AW8" s="71" t="s">
        <v>125</v>
      </c>
      <c r="AX8" s="71" t="s">
        <v>126</v>
      </c>
      <c r="AY8" s="71" t="s">
        <v>127</v>
      </c>
      <c r="AZ8" s="71" t="s">
        <v>123</v>
      </c>
      <c r="BA8" s="71" t="s">
        <v>124</v>
      </c>
      <c r="BB8" s="71" t="s">
        <v>125</v>
      </c>
      <c r="BC8" s="71" t="s">
        <v>126</v>
      </c>
      <c r="BD8" s="71" t="s">
        <v>127</v>
      </c>
      <c r="BE8" s="71" t="s">
        <v>123</v>
      </c>
      <c r="BF8" s="71" t="s">
        <v>124</v>
      </c>
      <c r="BG8" s="71" t="s">
        <v>125</v>
      </c>
      <c r="BH8" s="71" t="s">
        <v>126</v>
      </c>
      <c r="BI8" s="71" t="s">
        <v>127</v>
      </c>
      <c r="BJ8" s="71" t="s">
        <v>123</v>
      </c>
      <c r="BK8" s="71" t="s">
        <v>124</v>
      </c>
      <c r="BL8" s="71" t="s">
        <v>125</v>
      </c>
      <c r="BM8" s="71" t="s">
        <v>126</v>
      </c>
      <c r="BN8" s="71" t="s">
        <v>127</v>
      </c>
      <c r="BO8" s="71" t="s">
        <v>128</v>
      </c>
    </row>
    <row r="9" spans="1:67">
      <c r="A9" s="42"/>
      <c r="B9" s="46" t="s">
        <v>16</v>
      </c>
      <c r="C9" s="46" t="s">
        <v>31</v>
      </c>
      <c r="D9" s="46" t="s">
        <v>35</v>
      </c>
      <c r="E9" s="46" t="s">
        <v>129</v>
      </c>
      <c r="F9" s="73">
        <v>1</v>
      </c>
      <c r="G9" s="50">
        <f>IF(H9+I9&gt;=1,1,0)</f>
        <v>1</v>
      </c>
      <c r="H9" s="50">
        <v>1</v>
      </c>
      <c r="I9" s="50">
        <v>1</v>
      </c>
      <c r="J9" s="50">
        <v>1</v>
      </c>
      <c r="K9" s="50">
        <v>1</v>
      </c>
      <c r="L9" s="51">
        <v>1</v>
      </c>
      <c r="M9" s="51">
        <v>1</v>
      </c>
      <c r="N9" s="51">
        <v>1</v>
      </c>
      <c r="O9" s="51">
        <v>1</v>
      </c>
      <c r="P9" s="51">
        <v>1</v>
      </c>
      <c r="Q9" s="50">
        <f>IF(R9+S9&gt;=1,1,0)</f>
        <v>1</v>
      </c>
      <c r="R9" s="50">
        <v>1</v>
      </c>
      <c r="S9" s="50">
        <v>1</v>
      </c>
      <c r="T9" s="50">
        <v>1</v>
      </c>
      <c r="U9" s="50">
        <v>1</v>
      </c>
      <c r="V9" s="51">
        <f>IF(W9+X9&gt;=1,1,0)</f>
        <v>1</v>
      </c>
      <c r="W9" s="51">
        <v>1</v>
      </c>
      <c r="X9" s="51">
        <v>1</v>
      </c>
      <c r="Y9" s="51">
        <v>1</v>
      </c>
      <c r="Z9" s="51">
        <v>1</v>
      </c>
      <c r="AA9" s="50">
        <f>IF(AB9+AC9&gt;=1,1,0)</f>
        <v>1</v>
      </c>
      <c r="AB9" s="50">
        <v>1</v>
      </c>
      <c r="AC9" s="50">
        <v>1</v>
      </c>
      <c r="AD9" s="50">
        <v>1</v>
      </c>
      <c r="AE9" s="50">
        <v>1</v>
      </c>
      <c r="AF9" s="51">
        <f>IF(AG9+AH9&gt;=1,1,0)</f>
        <v>1</v>
      </c>
      <c r="AG9" s="51">
        <v>1</v>
      </c>
      <c r="AH9" s="51">
        <v>1</v>
      </c>
      <c r="AI9" s="51">
        <v>1</v>
      </c>
      <c r="AJ9" s="51">
        <v>1</v>
      </c>
      <c r="AK9" s="50">
        <v>1</v>
      </c>
      <c r="AL9" s="50">
        <v>1</v>
      </c>
      <c r="AM9" s="50">
        <v>1</v>
      </c>
      <c r="AN9" s="50">
        <v>1</v>
      </c>
      <c r="AO9" s="50">
        <v>1</v>
      </c>
      <c r="AP9" s="51">
        <f>IF(AQ9+AR9&gt;=1,1,0)</f>
        <v>1</v>
      </c>
      <c r="AQ9" s="51">
        <v>1</v>
      </c>
      <c r="AR9" s="51">
        <v>1</v>
      </c>
      <c r="AS9" s="51">
        <v>1</v>
      </c>
      <c r="AT9" s="51">
        <v>1</v>
      </c>
      <c r="AU9" s="50">
        <f>IF(AV9+AW9&gt;=1,1,0)</f>
        <v>1</v>
      </c>
      <c r="AV9" s="50">
        <v>1</v>
      </c>
      <c r="AW9" s="50">
        <v>1</v>
      </c>
      <c r="AX9" s="50">
        <v>1</v>
      </c>
      <c r="AY9" s="50">
        <v>1</v>
      </c>
      <c r="AZ9" s="51">
        <f>IF(BA9+BB9&gt;=1,1,0)</f>
        <v>1</v>
      </c>
      <c r="BA9" s="51">
        <v>1</v>
      </c>
      <c r="BB9" s="51">
        <v>1</v>
      </c>
      <c r="BC9" s="51">
        <v>1</v>
      </c>
      <c r="BD9" s="51">
        <v>1</v>
      </c>
      <c r="BE9" s="50">
        <f>IF(BF9+BG9&gt;=1,1,0)</f>
        <v>1</v>
      </c>
      <c r="BF9" s="50">
        <v>1</v>
      </c>
      <c r="BG9" s="50">
        <v>1</v>
      </c>
      <c r="BH9" s="50">
        <v>1</v>
      </c>
      <c r="BI9" s="50">
        <v>1</v>
      </c>
      <c r="BJ9" s="51">
        <f>IF(BK9+BL9&gt;=1,1,0)</f>
        <v>1</v>
      </c>
      <c r="BK9" s="51">
        <v>1</v>
      </c>
      <c r="BL9" s="51">
        <v>1</v>
      </c>
      <c r="BM9" s="51">
        <v>1</v>
      </c>
      <c r="BN9" s="51">
        <v>1</v>
      </c>
      <c r="BO9" s="54">
        <v>1</v>
      </c>
    </row>
    <row r="10" spans="1:67">
      <c r="A10" s="42"/>
      <c r="B10" s="46" t="s">
        <v>16</v>
      </c>
      <c r="C10" s="46" t="s">
        <v>31</v>
      </c>
      <c r="D10" s="46" t="s">
        <v>130</v>
      </c>
      <c r="E10" s="74" t="s">
        <v>131</v>
      </c>
      <c r="F10" s="73">
        <v>1</v>
      </c>
      <c r="G10" s="50">
        <f>IF(H10+I10&gt;=1,1,0)</f>
        <v>1</v>
      </c>
      <c r="H10" s="50">
        <v>1</v>
      </c>
      <c r="I10" s="50">
        <v>1</v>
      </c>
      <c r="J10" s="50">
        <v>1</v>
      </c>
      <c r="K10" s="50">
        <v>1</v>
      </c>
      <c r="L10" s="51">
        <v>1</v>
      </c>
      <c r="M10" s="51">
        <v>1</v>
      </c>
      <c r="N10" s="51">
        <v>1</v>
      </c>
      <c r="O10" s="51">
        <v>1</v>
      </c>
      <c r="P10" s="51">
        <v>1</v>
      </c>
      <c r="Q10" s="50">
        <f>IF(R10+S10&gt;=1,1,0)</f>
        <v>1</v>
      </c>
      <c r="R10" s="50">
        <v>1</v>
      </c>
      <c r="S10" s="50">
        <v>1</v>
      </c>
      <c r="T10" s="50">
        <v>1</v>
      </c>
      <c r="U10" s="50">
        <v>1</v>
      </c>
      <c r="V10" s="51">
        <v>1</v>
      </c>
      <c r="W10" s="51">
        <v>1</v>
      </c>
      <c r="X10" s="51">
        <v>1</v>
      </c>
      <c r="Y10" s="51">
        <v>1</v>
      </c>
      <c r="Z10" s="51">
        <v>1</v>
      </c>
      <c r="AA10" s="50">
        <v>1</v>
      </c>
      <c r="AB10" s="50">
        <v>1</v>
      </c>
      <c r="AC10" s="50">
        <v>1</v>
      </c>
      <c r="AD10" s="50">
        <v>1</v>
      </c>
      <c r="AE10" s="50">
        <v>1</v>
      </c>
      <c r="AF10" s="51">
        <f>IF(AG10+AH10&gt;=1,1,0)</f>
        <v>1</v>
      </c>
      <c r="AG10" s="51">
        <v>1</v>
      </c>
      <c r="AH10" s="51">
        <v>1</v>
      </c>
      <c r="AI10" s="51">
        <v>1</v>
      </c>
      <c r="AJ10" s="51">
        <v>1</v>
      </c>
      <c r="AK10" s="50">
        <f>IF(AL10+AM10&gt;=1,1,0)</f>
        <v>1</v>
      </c>
      <c r="AL10" s="50">
        <v>1</v>
      </c>
      <c r="AM10" s="50">
        <v>1</v>
      </c>
      <c r="AN10" s="50">
        <v>1</v>
      </c>
      <c r="AO10" s="50">
        <v>1</v>
      </c>
      <c r="AP10" s="51">
        <f>IF(AQ10+AR10&gt;=1,1,0)</f>
        <v>1</v>
      </c>
      <c r="AQ10" s="51">
        <v>1</v>
      </c>
      <c r="AR10" s="51">
        <v>1</v>
      </c>
      <c r="AS10" s="51">
        <v>1</v>
      </c>
      <c r="AT10" s="51">
        <v>1</v>
      </c>
      <c r="AU10" s="50">
        <f>IF(AV10+AW10&gt;=1,1,0)</f>
        <v>1</v>
      </c>
      <c r="AV10" s="50">
        <v>1</v>
      </c>
      <c r="AW10" s="50">
        <v>1</v>
      </c>
      <c r="AX10" s="50">
        <v>1</v>
      </c>
      <c r="AY10" s="50">
        <v>1</v>
      </c>
      <c r="AZ10" s="51">
        <f>IF(BA10+BB10&gt;=1,1,0)</f>
        <v>1</v>
      </c>
      <c r="BA10" s="51">
        <v>1</v>
      </c>
      <c r="BB10" s="51">
        <v>1</v>
      </c>
      <c r="BC10" s="51">
        <v>1</v>
      </c>
      <c r="BD10" s="51">
        <v>1</v>
      </c>
      <c r="BE10" s="50">
        <f>IF(BF10+BG10&gt;=1,1,0)</f>
        <v>1</v>
      </c>
      <c r="BF10" s="50">
        <v>1</v>
      </c>
      <c r="BG10" s="50">
        <v>1</v>
      </c>
      <c r="BH10" s="50">
        <v>1</v>
      </c>
      <c r="BI10" s="50">
        <v>1</v>
      </c>
      <c r="BJ10" s="51">
        <f>IF(BK10+BL10&gt;=1,1,0)</f>
        <v>1</v>
      </c>
      <c r="BK10" s="51">
        <v>1</v>
      </c>
      <c r="BL10" s="51">
        <v>1</v>
      </c>
      <c r="BM10" s="51">
        <v>1</v>
      </c>
      <c r="BN10" s="51">
        <v>1</v>
      </c>
      <c r="BO10" s="54">
        <v>1</v>
      </c>
    </row>
    <row r="11" spans="1:67">
      <c r="A11" s="42"/>
      <c r="B11" s="46" t="s">
        <v>16</v>
      </c>
      <c r="C11" s="46" t="s">
        <v>31</v>
      </c>
      <c r="D11" s="46" t="s">
        <v>110</v>
      </c>
      <c r="E11" s="74" t="s">
        <v>132</v>
      </c>
      <c r="F11" s="73">
        <v>1</v>
      </c>
      <c r="G11" s="50">
        <f t="shared" ref="G11:G49" si="0">IF(H11+I11&gt;=1,1,0)</f>
        <v>1</v>
      </c>
      <c r="H11" s="50">
        <v>1</v>
      </c>
      <c r="I11" s="50">
        <v>1</v>
      </c>
      <c r="J11" s="50">
        <v>1</v>
      </c>
      <c r="K11" s="50">
        <v>1</v>
      </c>
      <c r="L11" s="51">
        <v>1</v>
      </c>
      <c r="M11" s="51">
        <v>1</v>
      </c>
      <c r="N11" s="51">
        <v>1</v>
      </c>
      <c r="O11" s="51">
        <v>1</v>
      </c>
      <c r="P11" s="51">
        <v>1</v>
      </c>
      <c r="Q11" s="50">
        <f t="shared" ref="Q11:Q49" si="1">IF(R11+S11&gt;=1,1,0)</f>
        <v>1</v>
      </c>
      <c r="R11" s="50">
        <v>1</v>
      </c>
      <c r="S11" s="50">
        <v>1</v>
      </c>
      <c r="T11" s="50">
        <v>1</v>
      </c>
      <c r="U11" s="50">
        <v>1</v>
      </c>
      <c r="V11" s="51">
        <f>IF(W11+X11&gt;=1,1,0)</f>
        <v>1</v>
      </c>
      <c r="W11" s="51">
        <v>1</v>
      </c>
      <c r="X11" s="51">
        <v>1</v>
      </c>
      <c r="Y11" s="51">
        <v>1</v>
      </c>
      <c r="Z11" s="51">
        <v>1</v>
      </c>
      <c r="AA11" s="50">
        <f>IF(AB11+AC11&gt;=1,1,0)</f>
        <v>1</v>
      </c>
      <c r="AB11" s="50">
        <v>1</v>
      </c>
      <c r="AC11" s="50">
        <v>1</v>
      </c>
      <c r="AD11" s="50">
        <v>1</v>
      </c>
      <c r="AE11" s="50">
        <v>1</v>
      </c>
      <c r="AF11" s="51">
        <f t="shared" ref="AF11:AF49" si="2">IF(AG11+AH11&gt;=1,1,0)</f>
        <v>1</v>
      </c>
      <c r="AG11" s="51">
        <v>1</v>
      </c>
      <c r="AH11" s="51">
        <v>1</v>
      </c>
      <c r="AI11" s="51">
        <v>1</v>
      </c>
      <c r="AJ11" s="51">
        <v>1</v>
      </c>
      <c r="AK11" s="50">
        <v>1</v>
      </c>
      <c r="AL11" s="50">
        <v>1</v>
      </c>
      <c r="AM11" s="50">
        <v>1</v>
      </c>
      <c r="AN11" s="50">
        <v>1</v>
      </c>
      <c r="AO11" s="50">
        <v>1</v>
      </c>
      <c r="AP11" s="51">
        <f t="shared" ref="AP11:AP49" si="3">IF(AQ11+AR11&gt;=1,1,0)</f>
        <v>1</v>
      </c>
      <c r="AQ11" s="51">
        <v>1</v>
      </c>
      <c r="AR11" s="51">
        <v>1</v>
      </c>
      <c r="AS11" s="51">
        <v>1</v>
      </c>
      <c r="AT11" s="51">
        <v>1</v>
      </c>
      <c r="AU11" s="50">
        <f t="shared" ref="AU11:AU49" si="4">IF(AV11+AW11&gt;=1,1,0)</f>
        <v>1</v>
      </c>
      <c r="AV11" s="50">
        <v>1</v>
      </c>
      <c r="AW11" s="50">
        <v>1</v>
      </c>
      <c r="AX11" s="50">
        <v>1</v>
      </c>
      <c r="AY11" s="50">
        <v>1</v>
      </c>
      <c r="AZ11" s="51">
        <f t="shared" ref="AZ11:AZ49" si="5">IF(BA11+BB11&gt;=1,1,0)</f>
        <v>1</v>
      </c>
      <c r="BA11" s="51">
        <v>1</v>
      </c>
      <c r="BB11" s="51">
        <v>1</v>
      </c>
      <c r="BC11" s="51">
        <v>1</v>
      </c>
      <c r="BD11" s="51">
        <v>1</v>
      </c>
      <c r="BE11" s="50">
        <f t="shared" ref="BE11:BE49" si="6">IF(BF11+BG11&gt;=1,1,0)</f>
        <v>1</v>
      </c>
      <c r="BF11" s="50">
        <v>1</v>
      </c>
      <c r="BG11" s="50">
        <v>1</v>
      </c>
      <c r="BH11" s="50">
        <v>1</v>
      </c>
      <c r="BI11" s="50">
        <v>1</v>
      </c>
      <c r="BJ11" s="51">
        <f t="shared" ref="BJ11:BJ49" si="7">IF(BK11+BL11&gt;=1,1,0)</f>
        <v>1</v>
      </c>
      <c r="BK11" s="51">
        <v>1</v>
      </c>
      <c r="BL11" s="51">
        <v>1</v>
      </c>
      <c r="BM11" s="51">
        <v>1</v>
      </c>
      <c r="BN11" s="51">
        <v>1</v>
      </c>
      <c r="BO11" s="54">
        <v>1</v>
      </c>
    </row>
    <row r="12" spans="1:67">
      <c r="A12" s="42"/>
      <c r="B12" s="46" t="s">
        <v>16</v>
      </c>
      <c r="C12" s="46" t="s">
        <v>31</v>
      </c>
      <c r="D12" s="46" t="s">
        <v>130</v>
      </c>
      <c r="E12" s="74" t="s">
        <v>133</v>
      </c>
      <c r="F12" s="73">
        <v>1</v>
      </c>
      <c r="G12" s="50">
        <f t="shared" si="0"/>
        <v>1</v>
      </c>
      <c r="H12" s="50">
        <v>1</v>
      </c>
      <c r="I12" s="50">
        <v>1</v>
      </c>
      <c r="J12" s="50">
        <v>1</v>
      </c>
      <c r="K12" s="50">
        <v>1</v>
      </c>
      <c r="L12" s="51">
        <v>1</v>
      </c>
      <c r="M12" s="51">
        <v>1</v>
      </c>
      <c r="N12" s="51">
        <v>1</v>
      </c>
      <c r="O12" s="51">
        <v>1</v>
      </c>
      <c r="P12" s="51">
        <v>1</v>
      </c>
      <c r="Q12" s="50">
        <f t="shared" si="1"/>
        <v>1</v>
      </c>
      <c r="R12" s="50">
        <v>1</v>
      </c>
      <c r="S12" s="50">
        <v>1</v>
      </c>
      <c r="T12" s="50">
        <v>1</v>
      </c>
      <c r="U12" s="50">
        <v>1</v>
      </c>
      <c r="V12" s="51">
        <v>1</v>
      </c>
      <c r="W12" s="51">
        <v>1</v>
      </c>
      <c r="X12" s="51">
        <v>1</v>
      </c>
      <c r="Y12" s="51">
        <v>1</v>
      </c>
      <c r="Z12" s="51">
        <v>1</v>
      </c>
      <c r="AA12" s="50">
        <v>1</v>
      </c>
      <c r="AB12" s="50">
        <v>1</v>
      </c>
      <c r="AC12" s="50">
        <v>1</v>
      </c>
      <c r="AD12" s="50">
        <v>1</v>
      </c>
      <c r="AE12" s="50">
        <v>1</v>
      </c>
      <c r="AF12" s="51">
        <f t="shared" si="2"/>
        <v>1</v>
      </c>
      <c r="AG12" s="51">
        <v>1</v>
      </c>
      <c r="AH12" s="51">
        <v>1</v>
      </c>
      <c r="AI12" s="51">
        <v>1</v>
      </c>
      <c r="AJ12" s="51">
        <v>1</v>
      </c>
      <c r="AK12" s="50">
        <f>IF(AL12+AM12&gt;=1,1,0)</f>
        <v>1</v>
      </c>
      <c r="AL12" s="50">
        <v>1</v>
      </c>
      <c r="AM12" s="50">
        <v>1</v>
      </c>
      <c r="AN12" s="50">
        <v>1</v>
      </c>
      <c r="AO12" s="50">
        <v>1</v>
      </c>
      <c r="AP12" s="51">
        <f t="shared" si="3"/>
        <v>1</v>
      </c>
      <c r="AQ12" s="51">
        <v>1</v>
      </c>
      <c r="AR12" s="51">
        <v>1</v>
      </c>
      <c r="AS12" s="51">
        <v>1</v>
      </c>
      <c r="AT12" s="51">
        <v>1</v>
      </c>
      <c r="AU12" s="50">
        <f t="shared" si="4"/>
        <v>1</v>
      </c>
      <c r="AV12" s="50">
        <v>1</v>
      </c>
      <c r="AW12" s="50">
        <v>1</v>
      </c>
      <c r="AX12" s="50">
        <v>1</v>
      </c>
      <c r="AY12" s="50">
        <v>1</v>
      </c>
      <c r="AZ12" s="51">
        <f t="shared" si="5"/>
        <v>1</v>
      </c>
      <c r="BA12" s="51">
        <v>1</v>
      </c>
      <c r="BB12" s="51">
        <v>1</v>
      </c>
      <c r="BC12" s="51">
        <v>1</v>
      </c>
      <c r="BD12" s="51">
        <v>1</v>
      </c>
      <c r="BE12" s="50">
        <f t="shared" si="6"/>
        <v>1</v>
      </c>
      <c r="BF12" s="50">
        <v>1</v>
      </c>
      <c r="BG12" s="50">
        <v>1</v>
      </c>
      <c r="BH12" s="50">
        <v>1</v>
      </c>
      <c r="BI12" s="50">
        <v>1</v>
      </c>
      <c r="BJ12" s="51">
        <f t="shared" si="7"/>
        <v>1</v>
      </c>
      <c r="BK12" s="51">
        <v>1</v>
      </c>
      <c r="BL12" s="51">
        <v>1</v>
      </c>
      <c r="BM12" s="51">
        <v>1</v>
      </c>
      <c r="BN12" s="51">
        <v>1</v>
      </c>
      <c r="BO12" s="54">
        <v>1</v>
      </c>
    </row>
    <row r="13" spans="1:67">
      <c r="A13" s="42"/>
      <c r="B13" s="46" t="s">
        <v>16</v>
      </c>
      <c r="C13" s="46" t="s">
        <v>31</v>
      </c>
      <c r="D13" s="46" t="s">
        <v>134</v>
      </c>
      <c r="E13" s="46" t="s">
        <v>135</v>
      </c>
      <c r="F13" s="73">
        <v>1</v>
      </c>
      <c r="G13" s="50">
        <f t="shared" si="0"/>
        <v>1</v>
      </c>
      <c r="H13" s="50">
        <v>1</v>
      </c>
      <c r="I13" s="50">
        <v>1</v>
      </c>
      <c r="J13" s="50">
        <v>1</v>
      </c>
      <c r="K13" s="50">
        <v>1</v>
      </c>
      <c r="L13" s="51">
        <v>1</v>
      </c>
      <c r="M13" s="51">
        <v>1</v>
      </c>
      <c r="N13" s="51">
        <v>1</v>
      </c>
      <c r="O13" s="51">
        <v>1</v>
      </c>
      <c r="P13" s="51">
        <v>1</v>
      </c>
      <c r="Q13" s="50">
        <f t="shared" si="1"/>
        <v>1</v>
      </c>
      <c r="R13" s="50">
        <v>1</v>
      </c>
      <c r="S13" s="50">
        <v>1</v>
      </c>
      <c r="T13" s="50">
        <v>1</v>
      </c>
      <c r="U13" s="50">
        <v>1</v>
      </c>
      <c r="V13" s="51">
        <f>IF(W13+X13&gt;=1,1,0)</f>
        <v>1</v>
      </c>
      <c r="W13" s="51">
        <v>1</v>
      </c>
      <c r="X13" s="51">
        <v>1</v>
      </c>
      <c r="Y13" s="51">
        <v>1</v>
      </c>
      <c r="Z13" s="51">
        <v>1</v>
      </c>
      <c r="AA13" s="50">
        <f>IF(AB13+AC13&gt;=1,1,0)</f>
        <v>1</v>
      </c>
      <c r="AB13" s="50">
        <v>1</v>
      </c>
      <c r="AC13" s="50">
        <v>1</v>
      </c>
      <c r="AD13" s="50">
        <v>1</v>
      </c>
      <c r="AE13" s="50">
        <v>1</v>
      </c>
      <c r="AF13" s="51">
        <f t="shared" si="2"/>
        <v>1</v>
      </c>
      <c r="AG13" s="51">
        <v>1</v>
      </c>
      <c r="AH13" s="51">
        <v>1</v>
      </c>
      <c r="AI13" s="51">
        <v>1</v>
      </c>
      <c r="AJ13" s="51">
        <v>1</v>
      </c>
      <c r="AK13" s="50">
        <v>1</v>
      </c>
      <c r="AL13" s="50">
        <v>1</v>
      </c>
      <c r="AM13" s="50">
        <v>1</v>
      </c>
      <c r="AN13" s="50">
        <v>1</v>
      </c>
      <c r="AO13" s="50">
        <v>1</v>
      </c>
      <c r="AP13" s="51">
        <f t="shared" si="3"/>
        <v>1</v>
      </c>
      <c r="AQ13" s="51">
        <v>1</v>
      </c>
      <c r="AR13" s="51">
        <v>1</v>
      </c>
      <c r="AS13" s="51">
        <v>1</v>
      </c>
      <c r="AT13" s="51">
        <v>1</v>
      </c>
      <c r="AU13" s="50">
        <f t="shared" si="4"/>
        <v>1</v>
      </c>
      <c r="AV13" s="50">
        <v>1</v>
      </c>
      <c r="AW13" s="50">
        <v>1</v>
      </c>
      <c r="AX13" s="50">
        <v>1</v>
      </c>
      <c r="AY13" s="50">
        <v>1</v>
      </c>
      <c r="AZ13" s="51">
        <f t="shared" si="5"/>
        <v>1</v>
      </c>
      <c r="BA13" s="51">
        <v>1</v>
      </c>
      <c r="BB13" s="51">
        <v>1</v>
      </c>
      <c r="BC13" s="51">
        <v>1</v>
      </c>
      <c r="BD13" s="51">
        <v>1</v>
      </c>
      <c r="BE13" s="50">
        <f t="shared" si="6"/>
        <v>1</v>
      </c>
      <c r="BF13" s="50">
        <v>1</v>
      </c>
      <c r="BG13" s="50">
        <v>1</v>
      </c>
      <c r="BH13" s="50">
        <v>1</v>
      </c>
      <c r="BI13" s="50">
        <v>1</v>
      </c>
      <c r="BJ13" s="51">
        <f t="shared" si="7"/>
        <v>1</v>
      </c>
      <c r="BK13" s="51">
        <v>1</v>
      </c>
      <c r="BL13" s="51">
        <v>1</v>
      </c>
      <c r="BM13" s="51">
        <v>1</v>
      </c>
      <c r="BN13" s="51">
        <v>1</v>
      </c>
      <c r="BO13" s="54">
        <v>1</v>
      </c>
    </row>
    <row r="14" spans="1:67">
      <c r="A14" s="42"/>
      <c r="B14" s="75" t="s">
        <v>16</v>
      </c>
      <c r="C14" s="75" t="s">
        <v>31</v>
      </c>
      <c r="D14" s="75" t="s">
        <v>32</v>
      </c>
      <c r="E14" s="76" t="s">
        <v>136</v>
      </c>
      <c r="F14" s="77">
        <v>1</v>
      </c>
      <c r="G14" s="78">
        <f t="shared" si="0"/>
        <v>1</v>
      </c>
      <c r="H14" s="78">
        <v>1</v>
      </c>
      <c r="I14" s="78">
        <v>1</v>
      </c>
      <c r="J14" s="78">
        <v>1</v>
      </c>
      <c r="K14" s="78">
        <v>1</v>
      </c>
      <c r="L14" s="79">
        <v>1</v>
      </c>
      <c r="M14" s="79">
        <v>1</v>
      </c>
      <c r="N14" s="79">
        <v>1</v>
      </c>
      <c r="O14" s="79">
        <v>1</v>
      </c>
      <c r="P14" s="79">
        <v>1</v>
      </c>
      <c r="Q14" s="78">
        <f t="shared" si="1"/>
        <v>1</v>
      </c>
      <c r="R14" s="78">
        <v>1</v>
      </c>
      <c r="S14" s="78">
        <v>1</v>
      </c>
      <c r="T14" s="78">
        <v>1</v>
      </c>
      <c r="U14" s="78">
        <v>1</v>
      </c>
      <c r="V14" s="79">
        <v>1</v>
      </c>
      <c r="W14" s="79">
        <v>1</v>
      </c>
      <c r="X14" s="79">
        <v>1</v>
      </c>
      <c r="Y14" s="79">
        <v>1</v>
      </c>
      <c r="Z14" s="79">
        <v>1</v>
      </c>
      <c r="AA14" s="78">
        <v>1</v>
      </c>
      <c r="AB14" s="78">
        <v>1</v>
      </c>
      <c r="AC14" s="78">
        <v>1</v>
      </c>
      <c r="AD14" s="78">
        <v>1</v>
      </c>
      <c r="AE14" s="78">
        <v>1</v>
      </c>
      <c r="AF14" s="79">
        <f t="shared" si="2"/>
        <v>1</v>
      </c>
      <c r="AG14" s="79">
        <v>1</v>
      </c>
      <c r="AH14" s="79">
        <v>1</v>
      </c>
      <c r="AI14" s="79">
        <v>1</v>
      </c>
      <c r="AJ14" s="79">
        <v>1</v>
      </c>
      <c r="AK14" s="78">
        <f>IF(AL14+AM14&gt;=1,1,0)</f>
        <v>1</v>
      </c>
      <c r="AL14" s="78">
        <v>1</v>
      </c>
      <c r="AM14" s="78">
        <v>1</v>
      </c>
      <c r="AN14" s="78">
        <v>1</v>
      </c>
      <c r="AO14" s="78">
        <v>1</v>
      </c>
      <c r="AP14" s="79">
        <f t="shared" si="3"/>
        <v>1</v>
      </c>
      <c r="AQ14" s="79">
        <v>1</v>
      </c>
      <c r="AR14" s="79">
        <v>1</v>
      </c>
      <c r="AS14" s="79">
        <v>1</v>
      </c>
      <c r="AT14" s="79">
        <v>1</v>
      </c>
      <c r="AU14" s="78">
        <f t="shared" si="4"/>
        <v>1</v>
      </c>
      <c r="AV14" s="78">
        <v>1</v>
      </c>
      <c r="AW14" s="78">
        <v>1</v>
      </c>
      <c r="AX14" s="78">
        <v>1</v>
      </c>
      <c r="AY14" s="78">
        <v>1</v>
      </c>
      <c r="AZ14" s="79">
        <f t="shared" si="5"/>
        <v>1</v>
      </c>
      <c r="BA14" s="79">
        <v>1</v>
      </c>
      <c r="BB14" s="79">
        <v>1</v>
      </c>
      <c r="BC14" s="79">
        <v>1</v>
      </c>
      <c r="BD14" s="79">
        <v>1</v>
      </c>
      <c r="BE14" s="78">
        <f t="shared" si="6"/>
        <v>1</v>
      </c>
      <c r="BF14" s="78">
        <v>1</v>
      </c>
      <c r="BG14" s="78">
        <v>1</v>
      </c>
      <c r="BH14" s="78">
        <v>1</v>
      </c>
      <c r="BI14" s="78">
        <v>1</v>
      </c>
      <c r="BJ14" s="79">
        <f t="shared" si="7"/>
        <v>1</v>
      </c>
      <c r="BK14" s="79">
        <v>1</v>
      </c>
      <c r="BL14" s="79">
        <v>1</v>
      </c>
      <c r="BM14" s="79">
        <v>1</v>
      </c>
      <c r="BN14" s="79">
        <v>1</v>
      </c>
      <c r="BO14" s="80">
        <v>1</v>
      </c>
    </row>
    <row r="15" spans="1:67">
      <c r="A15" s="42"/>
      <c r="B15" s="46" t="s">
        <v>16</v>
      </c>
      <c r="C15" s="46" t="s">
        <v>38</v>
      </c>
      <c r="D15" s="46" t="s">
        <v>137</v>
      </c>
      <c r="E15" s="74" t="s">
        <v>138</v>
      </c>
      <c r="F15" s="73">
        <v>1</v>
      </c>
      <c r="G15" s="50">
        <f t="shared" si="0"/>
        <v>1</v>
      </c>
      <c r="H15" s="50">
        <v>1</v>
      </c>
      <c r="I15" s="50">
        <v>1</v>
      </c>
      <c r="J15" s="50">
        <v>1</v>
      </c>
      <c r="K15" s="50">
        <v>1</v>
      </c>
      <c r="L15" s="51">
        <v>1</v>
      </c>
      <c r="M15" s="51">
        <v>1</v>
      </c>
      <c r="N15" s="51">
        <v>1</v>
      </c>
      <c r="O15" s="51">
        <v>1</v>
      </c>
      <c r="P15" s="51">
        <v>1</v>
      </c>
      <c r="Q15" s="50">
        <f t="shared" si="1"/>
        <v>1</v>
      </c>
      <c r="R15" s="50">
        <v>1</v>
      </c>
      <c r="S15" s="50">
        <v>1</v>
      </c>
      <c r="T15" s="50">
        <v>1</v>
      </c>
      <c r="U15" s="50">
        <v>1</v>
      </c>
      <c r="V15" s="51">
        <f>IF(W15+X15&gt;=1,1,0)</f>
        <v>1</v>
      </c>
      <c r="W15" s="51">
        <v>1</v>
      </c>
      <c r="X15" s="51">
        <v>1</v>
      </c>
      <c r="Y15" s="51">
        <v>1</v>
      </c>
      <c r="Z15" s="51">
        <v>1</v>
      </c>
      <c r="AA15" s="50">
        <f>IF(AB15+AC15&gt;=1,1,0)</f>
        <v>1</v>
      </c>
      <c r="AB15" s="50">
        <v>1</v>
      </c>
      <c r="AC15" s="50">
        <v>1</v>
      </c>
      <c r="AD15" s="50">
        <v>1</v>
      </c>
      <c r="AE15" s="50">
        <v>1</v>
      </c>
      <c r="AF15" s="51">
        <f t="shared" si="2"/>
        <v>1</v>
      </c>
      <c r="AG15" s="51">
        <v>1</v>
      </c>
      <c r="AH15" s="51">
        <v>1</v>
      </c>
      <c r="AI15" s="51">
        <v>1</v>
      </c>
      <c r="AJ15" s="51">
        <v>1</v>
      </c>
      <c r="AK15" s="50">
        <v>1</v>
      </c>
      <c r="AL15" s="50">
        <v>1</v>
      </c>
      <c r="AM15" s="50">
        <v>1</v>
      </c>
      <c r="AN15" s="50">
        <v>1</v>
      </c>
      <c r="AO15" s="50">
        <v>1</v>
      </c>
      <c r="AP15" s="51">
        <f t="shared" si="3"/>
        <v>1</v>
      </c>
      <c r="AQ15" s="51">
        <v>1</v>
      </c>
      <c r="AR15" s="51">
        <v>1</v>
      </c>
      <c r="AS15" s="51">
        <v>1</v>
      </c>
      <c r="AT15" s="51">
        <v>1</v>
      </c>
      <c r="AU15" s="50">
        <f t="shared" si="4"/>
        <v>1</v>
      </c>
      <c r="AV15" s="50">
        <v>1</v>
      </c>
      <c r="AW15" s="50">
        <v>1</v>
      </c>
      <c r="AX15" s="50">
        <v>1</v>
      </c>
      <c r="AY15" s="50">
        <v>1</v>
      </c>
      <c r="AZ15" s="51">
        <f t="shared" si="5"/>
        <v>1</v>
      </c>
      <c r="BA15" s="51">
        <v>1</v>
      </c>
      <c r="BB15" s="51">
        <v>1</v>
      </c>
      <c r="BC15" s="51">
        <v>1</v>
      </c>
      <c r="BD15" s="51">
        <v>1</v>
      </c>
      <c r="BE15" s="50">
        <f t="shared" si="6"/>
        <v>1</v>
      </c>
      <c r="BF15" s="50">
        <v>1</v>
      </c>
      <c r="BG15" s="50">
        <v>1</v>
      </c>
      <c r="BH15" s="50">
        <v>1</v>
      </c>
      <c r="BI15" s="50">
        <v>1</v>
      </c>
      <c r="BJ15" s="51">
        <f t="shared" si="7"/>
        <v>1</v>
      </c>
      <c r="BK15" s="51">
        <v>1</v>
      </c>
      <c r="BL15" s="51">
        <v>1</v>
      </c>
      <c r="BM15" s="51">
        <v>1</v>
      </c>
      <c r="BN15" s="51">
        <v>1</v>
      </c>
      <c r="BO15" s="54">
        <v>1</v>
      </c>
    </row>
    <row r="16" spans="1:67">
      <c r="A16" s="42"/>
      <c r="B16" s="46" t="s">
        <v>16</v>
      </c>
      <c r="C16" s="46" t="s">
        <v>38</v>
      </c>
      <c r="D16" s="46" t="s">
        <v>139</v>
      </c>
      <c r="E16" s="46" t="s">
        <v>140</v>
      </c>
      <c r="F16" s="73">
        <v>1</v>
      </c>
      <c r="G16" s="50">
        <f t="shared" si="0"/>
        <v>1</v>
      </c>
      <c r="H16" s="50">
        <v>1</v>
      </c>
      <c r="I16" s="50">
        <v>1</v>
      </c>
      <c r="J16" s="50">
        <v>1</v>
      </c>
      <c r="K16" s="50">
        <v>1</v>
      </c>
      <c r="L16" s="51">
        <v>1</v>
      </c>
      <c r="M16" s="51">
        <v>1</v>
      </c>
      <c r="N16" s="51">
        <v>1</v>
      </c>
      <c r="O16" s="51">
        <v>1</v>
      </c>
      <c r="P16" s="51">
        <v>1</v>
      </c>
      <c r="Q16" s="50">
        <f t="shared" si="1"/>
        <v>1</v>
      </c>
      <c r="R16" s="50">
        <v>1</v>
      </c>
      <c r="S16" s="50">
        <v>1</v>
      </c>
      <c r="T16" s="50">
        <v>1</v>
      </c>
      <c r="U16" s="50">
        <v>1</v>
      </c>
      <c r="V16" s="51">
        <v>1</v>
      </c>
      <c r="W16" s="51">
        <v>1</v>
      </c>
      <c r="X16" s="51">
        <v>1</v>
      </c>
      <c r="Y16" s="51">
        <v>1</v>
      </c>
      <c r="Z16" s="51">
        <v>1</v>
      </c>
      <c r="AA16" s="50">
        <v>1</v>
      </c>
      <c r="AB16" s="50">
        <v>1</v>
      </c>
      <c r="AC16" s="50">
        <v>1</v>
      </c>
      <c r="AD16" s="50">
        <v>1</v>
      </c>
      <c r="AE16" s="50">
        <v>1</v>
      </c>
      <c r="AF16" s="51">
        <f t="shared" si="2"/>
        <v>1</v>
      </c>
      <c r="AG16" s="51">
        <v>1</v>
      </c>
      <c r="AH16" s="51">
        <v>1</v>
      </c>
      <c r="AI16" s="51">
        <v>1</v>
      </c>
      <c r="AJ16" s="51">
        <v>1</v>
      </c>
      <c r="AK16" s="50">
        <f>IF(AL16+AM16&gt;=1,1,0)</f>
        <v>1</v>
      </c>
      <c r="AL16" s="50">
        <v>1</v>
      </c>
      <c r="AM16" s="50">
        <v>1</v>
      </c>
      <c r="AN16" s="50">
        <v>1</v>
      </c>
      <c r="AO16" s="50">
        <v>1</v>
      </c>
      <c r="AP16" s="51">
        <f t="shared" si="3"/>
        <v>1</v>
      </c>
      <c r="AQ16" s="51">
        <v>1</v>
      </c>
      <c r="AR16" s="51">
        <v>1</v>
      </c>
      <c r="AS16" s="51">
        <v>1</v>
      </c>
      <c r="AT16" s="51">
        <v>1</v>
      </c>
      <c r="AU16" s="50">
        <f t="shared" si="4"/>
        <v>1</v>
      </c>
      <c r="AV16" s="50">
        <v>1</v>
      </c>
      <c r="AW16" s="50">
        <v>1</v>
      </c>
      <c r="AX16" s="50">
        <v>1</v>
      </c>
      <c r="AY16" s="50">
        <v>1</v>
      </c>
      <c r="AZ16" s="51">
        <f t="shared" si="5"/>
        <v>1</v>
      </c>
      <c r="BA16" s="51">
        <v>1</v>
      </c>
      <c r="BB16" s="51">
        <v>1</v>
      </c>
      <c r="BC16" s="51">
        <v>1</v>
      </c>
      <c r="BD16" s="51">
        <v>1</v>
      </c>
      <c r="BE16" s="50">
        <f t="shared" si="6"/>
        <v>1</v>
      </c>
      <c r="BF16" s="50">
        <v>1</v>
      </c>
      <c r="BG16" s="50">
        <v>1</v>
      </c>
      <c r="BH16" s="50">
        <v>1</v>
      </c>
      <c r="BI16" s="50">
        <v>1</v>
      </c>
      <c r="BJ16" s="51">
        <f t="shared" si="7"/>
        <v>1</v>
      </c>
      <c r="BK16" s="51">
        <v>1</v>
      </c>
      <c r="BL16" s="51">
        <v>1</v>
      </c>
      <c r="BM16" s="51">
        <v>1</v>
      </c>
      <c r="BN16" s="51">
        <v>1</v>
      </c>
      <c r="BO16" s="54">
        <v>1</v>
      </c>
    </row>
    <row r="17" spans="1:67">
      <c r="A17" s="42"/>
      <c r="B17" s="46" t="s">
        <v>16</v>
      </c>
      <c r="C17" s="46" t="s">
        <v>38</v>
      </c>
      <c r="D17" s="46" t="s">
        <v>139</v>
      </c>
      <c r="E17" s="74" t="s">
        <v>141</v>
      </c>
      <c r="F17" s="73">
        <v>1</v>
      </c>
      <c r="G17" s="50">
        <f t="shared" si="0"/>
        <v>1</v>
      </c>
      <c r="H17" s="50">
        <v>1</v>
      </c>
      <c r="I17" s="50">
        <v>1</v>
      </c>
      <c r="J17" s="50">
        <v>1</v>
      </c>
      <c r="K17" s="50">
        <v>1</v>
      </c>
      <c r="L17" s="51">
        <v>1</v>
      </c>
      <c r="M17" s="51">
        <v>1</v>
      </c>
      <c r="N17" s="51">
        <v>1</v>
      </c>
      <c r="O17" s="51">
        <v>1</v>
      </c>
      <c r="P17" s="51">
        <v>1</v>
      </c>
      <c r="Q17" s="50">
        <f t="shared" si="1"/>
        <v>1</v>
      </c>
      <c r="R17" s="50">
        <v>1</v>
      </c>
      <c r="S17" s="50">
        <v>1</v>
      </c>
      <c r="T17" s="50">
        <v>1</v>
      </c>
      <c r="U17" s="50">
        <v>1</v>
      </c>
      <c r="V17" s="51">
        <f>IF(W17+X17&gt;=1,1,0)</f>
        <v>1</v>
      </c>
      <c r="W17" s="51">
        <v>1</v>
      </c>
      <c r="X17" s="51">
        <v>1</v>
      </c>
      <c r="Y17" s="51">
        <v>1</v>
      </c>
      <c r="Z17" s="51">
        <v>1</v>
      </c>
      <c r="AA17" s="50">
        <f>IF(AB17+AC17&gt;=1,1,0)</f>
        <v>1</v>
      </c>
      <c r="AB17" s="50">
        <v>1</v>
      </c>
      <c r="AC17" s="50">
        <v>1</v>
      </c>
      <c r="AD17" s="50">
        <v>1</v>
      </c>
      <c r="AE17" s="50">
        <v>1</v>
      </c>
      <c r="AF17" s="51">
        <f t="shared" si="2"/>
        <v>1</v>
      </c>
      <c r="AG17" s="51">
        <v>1</v>
      </c>
      <c r="AH17" s="51">
        <v>1</v>
      </c>
      <c r="AI17" s="51">
        <v>1</v>
      </c>
      <c r="AJ17" s="51">
        <v>1</v>
      </c>
      <c r="AK17" s="50">
        <v>1</v>
      </c>
      <c r="AL17" s="50">
        <v>1</v>
      </c>
      <c r="AM17" s="50">
        <v>1</v>
      </c>
      <c r="AN17" s="50">
        <v>1</v>
      </c>
      <c r="AO17" s="50">
        <v>1</v>
      </c>
      <c r="AP17" s="51">
        <f t="shared" si="3"/>
        <v>1</v>
      </c>
      <c r="AQ17" s="51">
        <v>1</v>
      </c>
      <c r="AR17" s="51">
        <v>1</v>
      </c>
      <c r="AS17" s="51">
        <v>1</v>
      </c>
      <c r="AT17" s="51">
        <v>1</v>
      </c>
      <c r="AU17" s="50">
        <f t="shared" si="4"/>
        <v>1</v>
      </c>
      <c r="AV17" s="50">
        <v>1</v>
      </c>
      <c r="AW17" s="50">
        <v>1</v>
      </c>
      <c r="AX17" s="50">
        <v>1</v>
      </c>
      <c r="AY17" s="50">
        <v>1</v>
      </c>
      <c r="AZ17" s="51">
        <f t="shared" si="5"/>
        <v>1</v>
      </c>
      <c r="BA17" s="51">
        <v>1</v>
      </c>
      <c r="BB17" s="51">
        <v>1</v>
      </c>
      <c r="BC17" s="51">
        <v>1</v>
      </c>
      <c r="BD17" s="51">
        <v>1</v>
      </c>
      <c r="BE17" s="50">
        <f t="shared" si="6"/>
        <v>1</v>
      </c>
      <c r="BF17" s="50">
        <v>1</v>
      </c>
      <c r="BG17" s="50">
        <v>1</v>
      </c>
      <c r="BH17" s="50">
        <v>1</v>
      </c>
      <c r="BI17" s="50">
        <v>1</v>
      </c>
      <c r="BJ17" s="51">
        <f t="shared" si="7"/>
        <v>1</v>
      </c>
      <c r="BK17" s="51">
        <v>1</v>
      </c>
      <c r="BL17" s="51">
        <v>1</v>
      </c>
      <c r="BM17" s="51">
        <v>1</v>
      </c>
      <c r="BN17" s="51">
        <v>1</v>
      </c>
      <c r="BO17" s="54">
        <v>1</v>
      </c>
    </row>
    <row r="18" spans="1:67">
      <c r="A18" s="42"/>
      <c r="B18" s="46" t="s">
        <v>16</v>
      </c>
      <c r="C18" s="46" t="s">
        <v>38</v>
      </c>
      <c r="D18" s="46" t="s">
        <v>142</v>
      </c>
      <c r="E18" s="74" t="s">
        <v>143</v>
      </c>
      <c r="F18" s="73">
        <v>1</v>
      </c>
      <c r="G18" s="50">
        <f t="shared" si="0"/>
        <v>1</v>
      </c>
      <c r="H18" s="50">
        <v>1</v>
      </c>
      <c r="I18" s="50">
        <v>1</v>
      </c>
      <c r="J18" s="50">
        <v>1</v>
      </c>
      <c r="K18" s="50">
        <v>1</v>
      </c>
      <c r="L18" s="51">
        <v>1</v>
      </c>
      <c r="M18" s="51">
        <v>1</v>
      </c>
      <c r="N18" s="51">
        <v>1</v>
      </c>
      <c r="O18" s="51">
        <v>1</v>
      </c>
      <c r="P18" s="51">
        <v>1</v>
      </c>
      <c r="Q18" s="50">
        <f t="shared" si="1"/>
        <v>1</v>
      </c>
      <c r="R18" s="50">
        <v>1</v>
      </c>
      <c r="S18" s="50">
        <v>1</v>
      </c>
      <c r="T18" s="50">
        <v>1</v>
      </c>
      <c r="U18" s="50">
        <v>1</v>
      </c>
      <c r="V18" s="51">
        <v>1</v>
      </c>
      <c r="W18" s="51">
        <v>1</v>
      </c>
      <c r="X18" s="51">
        <v>1</v>
      </c>
      <c r="Y18" s="51">
        <v>1</v>
      </c>
      <c r="Z18" s="51">
        <v>1</v>
      </c>
      <c r="AA18" s="50">
        <v>1</v>
      </c>
      <c r="AB18" s="50">
        <v>1</v>
      </c>
      <c r="AC18" s="50">
        <v>1</v>
      </c>
      <c r="AD18" s="50">
        <v>1</v>
      </c>
      <c r="AE18" s="50">
        <v>1</v>
      </c>
      <c r="AF18" s="51">
        <f t="shared" si="2"/>
        <v>1</v>
      </c>
      <c r="AG18" s="51">
        <v>1</v>
      </c>
      <c r="AH18" s="51">
        <v>1</v>
      </c>
      <c r="AI18" s="51">
        <v>1</v>
      </c>
      <c r="AJ18" s="51">
        <v>1</v>
      </c>
      <c r="AK18" s="50">
        <f>IF(AL18+AM18&gt;=1,1,0)</f>
        <v>1</v>
      </c>
      <c r="AL18" s="50">
        <v>1</v>
      </c>
      <c r="AM18" s="50">
        <v>1</v>
      </c>
      <c r="AN18" s="50">
        <v>1</v>
      </c>
      <c r="AO18" s="50">
        <v>1</v>
      </c>
      <c r="AP18" s="51">
        <f t="shared" si="3"/>
        <v>1</v>
      </c>
      <c r="AQ18" s="51">
        <v>1</v>
      </c>
      <c r="AR18" s="51">
        <v>1</v>
      </c>
      <c r="AS18" s="51">
        <v>1</v>
      </c>
      <c r="AT18" s="51">
        <v>1</v>
      </c>
      <c r="AU18" s="50">
        <f t="shared" si="4"/>
        <v>1</v>
      </c>
      <c r="AV18" s="50">
        <v>1</v>
      </c>
      <c r="AW18" s="50">
        <v>1</v>
      </c>
      <c r="AX18" s="50">
        <v>1</v>
      </c>
      <c r="AY18" s="50">
        <v>1</v>
      </c>
      <c r="AZ18" s="51">
        <f t="shared" si="5"/>
        <v>1</v>
      </c>
      <c r="BA18" s="51">
        <v>1</v>
      </c>
      <c r="BB18" s="51">
        <v>1</v>
      </c>
      <c r="BC18" s="51">
        <v>1</v>
      </c>
      <c r="BD18" s="51">
        <v>1</v>
      </c>
      <c r="BE18" s="50">
        <f t="shared" si="6"/>
        <v>1</v>
      </c>
      <c r="BF18" s="50">
        <v>1</v>
      </c>
      <c r="BG18" s="50">
        <v>1</v>
      </c>
      <c r="BH18" s="50">
        <v>1</v>
      </c>
      <c r="BI18" s="50">
        <v>1</v>
      </c>
      <c r="BJ18" s="51">
        <f t="shared" si="7"/>
        <v>1</v>
      </c>
      <c r="BK18" s="51">
        <v>1</v>
      </c>
      <c r="BL18" s="51">
        <v>1</v>
      </c>
      <c r="BM18" s="51">
        <v>1</v>
      </c>
      <c r="BN18" s="51">
        <v>1</v>
      </c>
      <c r="BO18" s="54">
        <v>1</v>
      </c>
    </row>
    <row r="19" spans="1:67">
      <c r="A19" s="42"/>
      <c r="B19" s="46" t="s">
        <v>16</v>
      </c>
      <c r="C19" s="46" t="s">
        <v>38</v>
      </c>
      <c r="D19" s="46" t="s">
        <v>144</v>
      </c>
      <c r="E19" s="74" t="s">
        <v>145</v>
      </c>
      <c r="F19" s="73">
        <v>1</v>
      </c>
      <c r="G19" s="50">
        <f t="shared" si="0"/>
        <v>1</v>
      </c>
      <c r="H19" s="50">
        <v>1</v>
      </c>
      <c r="I19" s="50">
        <v>1</v>
      </c>
      <c r="J19" s="50">
        <v>1</v>
      </c>
      <c r="K19" s="50">
        <v>1</v>
      </c>
      <c r="L19" s="51">
        <v>1</v>
      </c>
      <c r="M19" s="51">
        <v>1</v>
      </c>
      <c r="N19" s="51">
        <v>1</v>
      </c>
      <c r="O19" s="51">
        <v>1</v>
      </c>
      <c r="P19" s="51">
        <v>1</v>
      </c>
      <c r="Q19" s="50">
        <f t="shared" si="1"/>
        <v>1</v>
      </c>
      <c r="R19" s="50">
        <v>1</v>
      </c>
      <c r="S19" s="50">
        <v>1</v>
      </c>
      <c r="T19" s="50">
        <v>1</v>
      </c>
      <c r="U19" s="50">
        <v>1</v>
      </c>
      <c r="V19" s="51">
        <f>IF(W19+X19&gt;=1,1,0)</f>
        <v>1</v>
      </c>
      <c r="W19" s="51">
        <v>1</v>
      </c>
      <c r="X19" s="51">
        <v>1</v>
      </c>
      <c r="Y19" s="51">
        <v>1</v>
      </c>
      <c r="Z19" s="51">
        <v>1</v>
      </c>
      <c r="AA19" s="50">
        <f>IF(AB19+AC19&gt;=1,1,0)</f>
        <v>1</v>
      </c>
      <c r="AB19" s="50">
        <v>1</v>
      </c>
      <c r="AC19" s="50">
        <v>1</v>
      </c>
      <c r="AD19" s="50">
        <v>1</v>
      </c>
      <c r="AE19" s="50">
        <v>1</v>
      </c>
      <c r="AF19" s="51">
        <f t="shared" si="2"/>
        <v>1</v>
      </c>
      <c r="AG19" s="51">
        <v>1</v>
      </c>
      <c r="AH19" s="51">
        <v>1</v>
      </c>
      <c r="AI19" s="51">
        <v>1</v>
      </c>
      <c r="AJ19" s="51">
        <v>1</v>
      </c>
      <c r="AK19" s="50">
        <v>1</v>
      </c>
      <c r="AL19" s="50">
        <v>1</v>
      </c>
      <c r="AM19" s="50">
        <v>1</v>
      </c>
      <c r="AN19" s="50">
        <v>1</v>
      </c>
      <c r="AO19" s="50">
        <v>1</v>
      </c>
      <c r="AP19" s="51">
        <f t="shared" si="3"/>
        <v>1</v>
      </c>
      <c r="AQ19" s="51">
        <v>1</v>
      </c>
      <c r="AR19" s="51">
        <v>1</v>
      </c>
      <c r="AS19" s="51">
        <v>1</v>
      </c>
      <c r="AT19" s="51">
        <v>1</v>
      </c>
      <c r="AU19" s="50">
        <f t="shared" si="4"/>
        <v>1</v>
      </c>
      <c r="AV19" s="50">
        <v>1</v>
      </c>
      <c r="AW19" s="50">
        <v>1</v>
      </c>
      <c r="AX19" s="50">
        <v>1</v>
      </c>
      <c r="AY19" s="50">
        <v>1</v>
      </c>
      <c r="AZ19" s="51">
        <f t="shared" si="5"/>
        <v>1</v>
      </c>
      <c r="BA19" s="51">
        <v>1</v>
      </c>
      <c r="BB19" s="51">
        <v>1</v>
      </c>
      <c r="BC19" s="51">
        <v>1</v>
      </c>
      <c r="BD19" s="51">
        <v>1</v>
      </c>
      <c r="BE19" s="50">
        <f t="shared" si="6"/>
        <v>1</v>
      </c>
      <c r="BF19" s="50">
        <v>1</v>
      </c>
      <c r="BG19" s="50">
        <v>1</v>
      </c>
      <c r="BH19" s="50">
        <v>1</v>
      </c>
      <c r="BI19" s="50">
        <v>1</v>
      </c>
      <c r="BJ19" s="51">
        <f t="shared" si="7"/>
        <v>1</v>
      </c>
      <c r="BK19" s="51">
        <v>1</v>
      </c>
      <c r="BL19" s="51">
        <v>1</v>
      </c>
      <c r="BM19" s="51">
        <v>1</v>
      </c>
      <c r="BN19" s="51">
        <v>1</v>
      </c>
      <c r="BO19" s="54">
        <v>1</v>
      </c>
    </row>
    <row r="20" spans="1:67">
      <c r="A20" s="42"/>
      <c r="B20" s="46" t="s">
        <v>16</v>
      </c>
      <c r="C20" s="46" t="s">
        <v>38</v>
      </c>
      <c r="D20" s="46" t="s">
        <v>146</v>
      </c>
      <c r="E20" s="74" t="s">
        <v>147</v>
      </c>
      <c r="F20" s="73">
        <v>1</v>
      </c>
      <c r="G20" s="50">
        <f t="shared" si="0"/>
        <v>1</v>
      </c>
      <c r="H20" s="50">
        <v>1</v>
      </c>
      <c r="I20" s="50">
        <v>1</v>
      </c>
      <c r="J20" s="50">
        <v>1</v>
      </c>
      <c r="K20" s="50">
        <v>1</v>
      </c>
      <c r="L20" s="51">
        <v>1</v>
      </c>
      <c r="M20" s="51">
        <v>1</v>
      </c>
      <c r="N20" s="51">
        <v>1</v>
      </c>
      <c r="O20" s="51">
        <v>1</v>
      </c>
      <c r="P20" s="51">
        <v>1</v>
      </c>
      <c r="Q20" s="50">
        <f t="shared" si="1"/>
        <v>1</v>
      </c>
      <c r="R20" s="50">
        <v>1</v>
      </c>
      <c r="S20" s="50">
        <v>1</v>
      </c>
      <c r="T20" s="50">
        <v>1</v>
      </c>
      <c r="U20" s="50">
        <v>1</v>
      </c>
      <c r="V20" s="51">
        <v>1</v>
      </c>
      <c r="W20" s="51">
        <v>1</v>
      </c>
      <c r="X20" s="51">
        <v>1</v>
      </c>
      <c r="Y20" s="51">
        <v>1</v>
      </c>
      <c r="Z20" s="51">
        <v>1</v>
      </c>
      <c r="AA20" s="50">
        <v>1</v>
      </c>
      <c r="AB20" s="50">
        <v>1</v>
      </c>
      <c r="AC20" s="50">
        <v>1</v>
      </c>
      <c r="AD20" s="50">
        <v>1</v>
      </c>
      <c r="AE20" s="50">
        <v>1</v>
      </c>
      <c r="AF20" s="51">
        <f t="shared" si="2"/>
        <v>1</v>
      </c>
      <c r="AG20" s="51">
        <v>1</v>
      </c>
      <c r="AH20" s="51">
        <v>1</v>
      </c>
      <c r="AI20" s="51">
        <v>1</v>
      </c>
      <c r="AJ20" s="51">
        <v>1</v>
      </c>
      <c r="AK20" s="50">
        <f>IF(AL20+AM20&gt;=1,1,0)</f>
        <v>1</v>
      </c>
      <c r="AL20" s="50">
        <v>1</v>
      </c>
      <c r="AM20" s="50">
        <v>1</v>
      </c>
      <c r="AN20" s="50">
        <v>1</v>
      </c>
      <c r="AO20" s="50">
        <v>1</v>
      </c>
      <c r="AP20" s="51">
        <f t="shared" si="3"/>
        <v>1</v>
      </c>
      <c r="AQ20" s="51">
        <v>1</v>
      </c>
      <c r="AR20" s="51">
        <v>1</v>
      </c>
      <c r="AS20" s="51">
        <v>1</v>
      </c>
      <c r="AT20" s="51">
        <v>1</v>
      </c>
      <c r="AU20" s="50">
        <f t="shared" si="4"/>
        <v>1</v>
      </c>
      <c r="AV20" s="50">
        <v>1</v>
      </c>
      <c r="AW20" s="50">
        <v>1</v>
      </c>
      <c r="AX20" s="50">
        <v>1</v>
      </c>
      <c r="AY20" s="50">
        <v>1</v>
      </c>
      <c r="AZ20" s="51">
        <f t="shared" si="5"/>
        <v>1</v>
      </c>
      <c r="BA20" s="51">
        <v>1</v>
      </c>
      <c r="BB20" s="51">
        <v>1</v>
      </c>
      <c r="BC20" s="51">
        <v>1</v>
      </c>
      <c r="BD20" s="51">
        <v>1</v>
      </c>
      <c r="BE20" s="50">
        <f t="shared" si="6"/>
        <v>1</v>
      </c>
      <c r="BF20" s="50">
        <v>1</v>
      </c>
      <c r="BG20" s="50">
        <v>1</v>
      </c>
      <c r="BH20" s="50">
        <v>1</v>
      </c>
      <c r="BI20" s="50">
        <v>1</v>
      </c>
      <c r="BJ20" s="51">
        <f t="shared" si="7"/>
        <v>1</v>
      </c>
      <c r="BK20" s="51">
        <v>1</v>
      </c>
      <c r="BL20" s="51">
        <v>1</v>
      </c>
      <c r="BM20" s="51">
        <v>1</v>
      </c>
      <c r="BN20" s="51">
        <v>1</v>
      </c>
      <c r="BO20" s="54">
        <v>1</v>
      </c>
    </row>
    <row r="21" spans="1:67">
      <c r="A21" s="42"/>
      <c r="B21" s="46" t="s">
        <v>16</v>
      </c>
      <c r="C21" s="46" t="s">
        <v>38</v>
      </c>
      <c r="D21" s="46" t="s">
        <v>111</v>
      </c>
      <c r="E21" s="46" t="s">
        <v>148</v>
      </c>
      <c r="F21" s="73">
        <v>1</v>
      </c>
      <c r="G21" s="50">
        <f t="shared" si="0"/>
        <v>1</v>
      </c>
      <c r="H21" s="50">
        <v>1</v>
      </c>
      <c r="I21" s="50">
        <v>1</v>
      </c>
      <c r="J21" s="50">
        <v>1</v>
      </c>
      <c r="K21" s="50">
        <v>1</v>
      </c>
      <c r="L21" s="51">
        <v>1</v>
      </c>
      <c r="M21" s="51">
        <v>1</v>
      </c>
      <c r="N21" s="51">
        <v>1</v>
      </c>
      <c r="O21" s="51">
        <v>1</v>
      </c>
      <c r="P21" s="51">
        <v>1</v>
      </c>
      <c r="Q21" s="50">
        <f t="shared" si="1"/>
        <v>1</v>
      </c>
      <c r="R21" s="50">
        <v>1</v>
      </c>
      <c r="S21" s="50">
        <v>1</v>
      </c>
      <c r="T21" s="50">
        <v>1</v>
      </c>
      <c r="U21" s="50">
        <v>1</v>
      </c>
      <c r="V21" s="51">
        <f>IF(W21+X21&gt;=1,1,0)</f>
        <v>1</v>
      </c>
      <c r="W21" s="51">
        <v>1</v>
      </c>
      <c r="X21" s="51">
        <v>1</v>
      </c>
      <c r="Y21" s="51">
        <v>1</v>
      </c>
      <c r="Z21" s="51">
        <v>1</v>
      </c>
      <c r="AA21" s="50">
        <f>IF(AB21+AC21&gt;=1,1,0)</f>
        <v>1</v>
      </c>
      <c r="AB21" s="50">
        <v>1</v>
      </c>
      <c r="AC21" s="50">
        <v>1</v>
      </c>
      <c r="AD21" s="50">
        <v>1</v>
      </c>
      <c r="AE21" s="50">
        <v>1</v>
      </c>
      <c r="AF21" s="51">
        <f t="shared" si="2"/>
        <v>1</v>
      </c>
      <c r="AG21" s="51">
        <v>1</v>
      </c>
      <c r="AH21" s="51">
        <v>1</v>
      </c>
      <c r="AI21" s="51">
        <v>1</v>
      </c>
      <c r="AJ21" s="51">
        <v>1</v>
      </c>
      <c r="AK21" s="50">
        <v>1</v>
      </c>
      <c r="AL21" s="50">
        <v>1</v>
      </c>
      <c r="AM21" s="50">
        <v>1</v>
      </c>
      <c r="AN21" s="50">
        <v>1</v>
      </c>
      <c r="AO21" s="50">
        <v>1</v>
      </c>
      <c r="AP21" s="51">
        <f t="shared" si="3"/>
        <v>1</v>
      </c>
      <c r="AQ21" s="51">
        <v>1</v>
      </c>
      <c r="AR21" s="51">
        <v>1</v>
      </c>
      <c r="AS21" s="51">
        <v>1</v>
      </c>
      <c r="AT21" s="51">
        <v>1</v>
      </c>
      <c r="AU21" s="50">
        <f t="shared" si="4"/>
        <v>1</v>
      </c>
      <c r="AV21" s="50">
        <v>1</v>
      </c>
      <c r="AW21" s="50">
        <v>1</v>
      </c>
      <c r="AX21" s="50">
        <v>1</v>
      </c>
      <c r="AY21" s="50">
        <v>1</v>
      </c>
      <c r="AZ21" s="51">
        <f t="shared" si="5"/>
        <v>1</v>
      </c>
      <c r="BA21" s="51">
        <v>1</v>
      </c>
      <c r="BB21" s="51">
        <v>1</v>
      </c>
      <c r="BC21" s="51">
        <v>1</v>
      </c>
      <c r="BD21" s="51">
        <v>1</v>
      </c>
      <c r="BE21" s="50">
        <f t="shared" si="6"/>
        <v>1</v>
      </c>
      <c r="BF21" s="50">
        <v>1</v>
      </c>
      <c r="BG21" s="50">
        <v>1</v>
      </c>
      <c r="BH21" s="50">
        <v>1</v>
      </c>
      <c r="BI21" s="50">
        <v>1</v>
      </c>
      <c r="BJ21" s="51">
        <f t="shared" si="7"/>
        <v>1</v>
      </c>
      <c r="BK21" s="51">
        <v>1</v>
      </c>
      <c r="BL21" s="51">
        <v>1</v>
      </c>
      <c r="BM21" s="51">
        <v>1</v>
      </c>
      <c r="BN21" s="51">
        <v>1</v>
      </c>
      <c r="BO21" s="54">
        <v>1</v>
      </c>
    </row>
    <row r="22" spans="1:67">
      <c r="A22" s="42"/>
      <c r="B22" s="46" t="s">
        <v>16</v>
      </c>
      <c r="C22" s="46" t="s">
        <v>38</v>
      </c>
      <c r="D22" s="46" t="s">
        <v>142</v>
      </c>
      <c r="E22" s="46" t="s">
        <v>149</v>
      </c>
      <c r="F22" s="73">
        <v>1</v>
      </c>
      <c r="G22" s="50">
        <f t="shared" si="0"/>
        <v>1</v>
      </c>
      <c r="H22" s="50">
        <v>1</v>
      </c>
      <c r="I22" s="50">
        <v>1</v>
      </c>
      <c r="J22" s="50">
        <v>1</v>
      </c>
      <c r="K22" s="50">
        <v>1</v>
      </c>
      <c r="L22" s="51">
        <v>1</v>
      </c>
      <c r="M22" s="51">
        <v>1</v>
      </c>
      <c r="N22" s="51">
        <v>1</v>
      </c>
      <c r="O22" s="51">
        <v>1</v>
      </c>
      <c r="P22" s="51">
        <v>1</v>
      </c>
      <c r="Q22" s="50">
        <f t="shared" si="1"/>
        <v>1</v>
      </c>
      <c r="R22" s="50">
        <v>1</v>
      </c>
      <c r="S22" s="50">
        <v>1</v>
      </c>
      <c r="T22" s="50">
        <v>1</v>
      </c>
      <c r="U22" s="50">
        <v>1</v>
      </c>
      <c r="V22" s="51">
        <v>1</v>
      </c>
      <c r="W22" s="51">
        <v>1</v>
      </c>
      <c r="X22" s="51">
        <v>1</v>
      </c>
      <c r="Y22" s="51">
        <v>1</v>
      </c>
      <c r="Z22" s="51">
        <v>1</v>
      </c>
      <c r="AA22" s="50">
        <v>1</v>
      </c>
      <c r="AB22" s="50">
        <v>1</v>
      </c>
      <c r="AC22" s="50">
        <v>1</v>
      </c>
      <c r="AD22" s="50">
        <v>1</v>
      </c>
      <c r="AE22" s="50">
        <v>1</v>
      </c>
      <c r="AF22" s="51">
        <f t="shared" si="2"/>
        <v>1</v>
      </c>
      <c r="AG22" s="51">
        <v>1</v>
      </c>
      <c r="AH22" s="51">
        <v>1</v>
      </c>
      <c r="AI22" s="51">
        <v>1</v>
      </c>
      <c r="AJ22" s="51">
        <v>1</v>
      </c>
      <c r="AK22" s="50">
        <f>IF(AL22+AM22&gt;=1,1,0)</f>
        <v>1</v>
      </c>
      <c r="AL22" s="50">
        <v>1</v>
      </c>
      <c r="AM22" s="50">
        <v>1</v>
      </c>
      <c r="AN22" s="50">
        <v>1</v>
      </c>
      <c r="AO22" s="50">
        <v>1</v>
      </c>
      <c r="AP22" s="51">
        <f t="shared" si="3"/>
        <v>1</v>
      </c>
      <c r="AQ22" s="51">
        <v>1</v>
      </c>
      <c r="AR22" s="51">
        <v>1</v>
      </c>
      <c r="AS22" s="51">
        <v>1</v>
      </c>
      <c r="AT22" s="51">
        <v>1</v>
      </c>
      <c r="AU22" s="50">
        <f t="shared" si="4"/>
        <v>1</v>
      </c>
      <c r="AV22" s="50">
        <v>1</v>
      </c>
      <c r="AW22" s="50">
        <v>1</v>
      </c>
      <c r="AX22" s="50">
        <v>1</v>
      </c>
      <c r="AY22" s="50">
        <v>1</v>
      </c>
      <c r="AZ22" s="51">
        <f t="shared" si="5"/>
        <v>1</v>
      </c>
      <c r="BA22" s="51">
        <v>1</v>
      </c>
      <c r="BB22" s="51">
        <v>1</v>
      </c>
      <c r="BC22" s="51">
        <v>1</v>
      </c>
      <c r="BD22" s="51">
        <v>1</v>
      </c>
      <c r="BE22" s="50">
        <f t="shared" si="6"/>
        <v>1</v>
      </c>
      <c r="BF22" s="50">
        <v>1</v>
      </c>
      <c r="BG22" s="50">
        <v>1</v>
      </c>
      <c r="BH22" s="50">
        <v>1</v>
      </c>
      <c r="BI22" s="50">
        <v>1</v>
      </c>
      <c r="BJ22" s="51">
        <f t="shared" si="7"/>
        <v>1</v>
      </c>
      <c r="BK22" s="51">
        <v>1</v>
      </c>
      <c r="BL22" s="51">
        <v>1</v>
      </c>
      <c r="BM22" s="51">
        <v>1</v>
      </c>
      <c r="BN22" s="51">
        <v>1</v>
      </c>
      <c r="BO22" s="54">
        <v>1</v>
      </c>
    </row>
    <row r="23" spans="1:67">
      <c r="A23" s="42"/>
      <c r="B23" s="46" t="s">
        <v>16</v>
      </c>
      <c r="C23" s="46" t="s">
        <v>38</v>
      </c>
      <c r="D23" s="46" t="s">
        <v>144</v>
      </c>
      <c r="E23" s="74" t="s">
        <v>150</v>
      </c>
      <c r="F23" s="73">
        <v>1</v>
      </c>
      <c r="G23" s="50">
        <f t="shared" si="0"/>
        <v>1</v>
      </c>
      <c r="H23" s="50">
        <v>1</v>
      </c>
      <c r="I23" s="50">
        <v>1</v>
      </c>
      <c r="J23" s="50">
        <v>1</v>
      </c>
      <c r="K23" s="50">
        <v>1</v>
      </c>
      <c r="L23" s="51">
        <v>1</v>
      </c>
      <c r="M23" s="51">
        <v>1</v>
      </c>
      <c r="N23" s="51">
        <v>1</v>
      </c>
      <c r="O23" s="51">
        <v>1</v>
      </c>
      <c r="P23" s="51">
        <v>1</v>
      </c>
      <c r="Q23" s="50">
        <f t="shared" si="1"/>
        <v>1</v>
      </c>
      <c r="R23" s="50">
        <v>1</v>
      </c>
      <c r="S23" s="50">
        <v>1</v>
      </c>
      <c r="T23" s="50">
        <v>1</v>
      </c>
      <c r="U23" s="50">
        <v>1</v>
      </c>
      <c r="V23" s="51">
        <f>IF(W23+X23&gt;=1,1,0)</f>
        <v>1</v>
      </c>
      <c r="W23" s="51">
        <v>1</v>
      </c>
      <c r="X23" s="51">
        <v>1</v>
      </c>
      <c r="Y23" s="51">
        <v>1</v>
      </c>
      <c r="Z23" s="51">
        <v>1</v>
      </c>
      <c r="AA23" s="50">
        <f>IF(AB23+AC23&gt;=1,1,0)</f>
        <v>1</v>
      </c>
      <c r="AB23" s="50">
        <v>1</v>
      </c>
      <c r="AC23" s="50">
        <v>1</v>
      </c>
      <c r="AD23" s="50">
        <v>1</v>
      </c>
      <c r="AE23" s="50">
        <v>1</v>
      </c>
      <c r="AF23" s="51">
        <f t="shared" si="2"/>
        <v>1</v>
      </c>
      <c r="AG23" s="51">
        <v>1</v>
      </c>
      <c r="AH23" s="51">
        <v>1</v>
      </c>
      <c r="AI23" s="51">
        <v>1</v>
      </c>
      <c r="AJ23" s="51">
        <v>1</v>
      </c>
      <c r="AK23" s="50">
        <v>1</v>
      </c>
      <c r="AL23" s="50">
        <v>1</v>
      </c>
      <c r="AM23" s="50">
        <v>1</v>
      </c>
      <c r="AN23" s="50">
        <v>1</v>
      </c>
      <c r="AO23" s="50">
        <v>1</v>
      </c>
      <c r="AP23" s="51">
        <f t="shared" si="3"/>
        <v>1</v>
      </c>
      <c r="AQ23" s="51">
        <v>1</v>
      </c>
      <c r="AR23" s="51">
        <v>1</v>
      </c>
      <c r="AS23" s="51">
        <v>1</v>
      </c>
      <c r="AT23" s="51">
        <v>1</v>
      </c>
      <c r="AU23" s="50">
        <f t="shared" si="4"/>
        <v>1</v>
      </c>
      <c r="AV23" s="50">
        <v>1</v>
      </c>
      <c r="AW23" s="50">
        <v>1</v>
      </c>
      <c r="AX23" s="50">
        <v>1</v>
      </c>
      <c r="AY23" s="50">
        <v>1</v>
      </c>
      <c r="AZ23" s="51">
        <f t="shared" si="5"/>
        <v>1</v>
      </c>
      <c r="BA23" s="51">
        <v>1</v>
      </c>
      <c r="BB23" s="51">
        <v>1</v>
      </c>
      <c r="BC23" s="51">
        <v>1</v>
      </c>
      <c r="BD23" s="51">
        <v>1</v>
      </c>
      <c r="BE23" s="50">
        <f t="shared" si="6"/>
        <v>1</v>
      </c>
      <c r="BF23" s="50">
        <v>1</v>
      </c>
      <c r="BG23" s="50">
        <v>1</v>
      </c>
      <c r="BH23" s="50">
        <v>1</v>
      </c>
      <c r="BI23" s="50">
        <v>1</v>
      </c>
      <c r="BJ23" s="51">
        <f t="shared" si="7"/>
        <v>1</v>
      </c>
      <c r="BK23" s="51">
        <v>1</v>
      </c>
      <c r="BL23" s="51">
        <v>1</v>
      </c>
      <c r="BM23" s="51">
        <v>1</v>
      </c>
      <c r="BN23" s="51">
        <v>1</v>
      </c>
      <c r="BO23" s="54">
        <v>1</v>
      </c>
    </row>
    <row r="24" spans="1:67">
      <c r="A24" s="42"/>
      <c r="B24" s="46" t="s">
        <v>16</v>
      </c>
      <c r="C24" s="46" t="s">
        <v>38</v>
      </c>
      <c r="D24" s="46" t="s">
        <v>137</v>
      </c>
      <c r="E24" s="74" t="s">
        <v>151</v>
      </c>
      <c r="F24" s="73">
        <v>1</v>
      </c>
      <c r="G24" s="50">
        <f t="shared" si="0"/>
        <v>1</v>
      </c>
      <c r="H24" s="50">
        <v>1</v>
      </c>
      <c r="I24" s="50">
        <v>1</v>
      </c>
      <c r="J24" s="50">
        <v>1</v>
      </c>
      <c r="K24" s="50">
        <v>1</v>
      </c>
      <c r="L24" s="51">
        <v>1</v>
      </c>
      <c r="M24" s="51">
        <v>1</v>
      </c>
      <c r="N24" s="51">
        <v>1</v>
      </c>
      <c r="O24" s="51">
        <v>1</v>
      </c>
      <c r="P24" s="51">
        <v>1</v>
      </c>
      <c r="Q24" s="50">
        <f t="shared" si="1"/>
        <v>1</v>
      </c>
      <c r="R24" s="50">
        <v>1</v>
      </c>
      <c r="S24" s="50">
        <v>1</v>
      </c>
      <c r="T24" s="50">
        <v>1</v>
      </c>
      <c r="U24" s="50">
        <v>1</v>
      </c>
      <c r="V24" s="51">
        <v>1</v>
      </c>
      <c r="W24" s="51">
        <v>1</v>
      </c>
      <c r="X24" s="51">
        <v>1</v>
      </c>
      <c r="Y24" s="51">
        <v>1</v>
      </c>
      <c r="Z24" s="51">
        <v>1</v>
      </c>
      <c r="AA24" s="50">
        <v>1</v>
      </c>
      <c r="AB24" s="50">
        <v>1</v>
      </c>
      <c r="AC24" s="50">
        <v>1</v>
      </c>
      <c r="AD24" s="50">
        <v>1</v>
      </c>
      <c r="AE24" s="50">
        <v>1</v>
      </c>
      <c r="AF24" s="51">
        <f t="shared" si="2"/>
        <v>1</v>
      </c>
      <c r="AG24" s="51">
        <v>1</v>
      </c>
      <c r="AH24" s="51">
        <v>1</v>
      </c>
      <c r="AI24" s="51">
        <v>1</v>
      </c>
      <c r="AJ24" s="51">
        <v>1</v>
      </c>
      <c r="AK24" s="50">
        <f>IF(AL24+AM24&gt;=1,1,0)</f>
        <v>1</v>
      </c>
      <c r="AL24" s="50">
        <v>1</v>
      </c>
      <c r="AM24" s="50">
        <v>1</v>
      </c>
      <c r="AN24" s="50">
        <v>1</v>
      </c>
      <c r="AO24" s="50">
        <v>1</v>
      </c>
      <c r="AP24" s="51">
        <f t="shared" si="3"/>
        <v>1</v>
      </c>
      <c r="AQ24" s="51">
        <v>1</v>
      </c>
      <c r="AR24" s="51">
        <v>1</v>
      </c>
      <c r="AS24" s="51">
        <v>1</v>
      </c>
      <c r="AT24" s="51">
        <v>1</v>
      </c>
      <c r="AU24" s="50">
        <f t="shared" si="4"/>
        <v>1</v>
      </c>
      <c r="AV24" s="50">
        <v>1</v>
      </c>
      <c r="AW24" s="50">
        <v>1</v>
      </c>
      <c r="AX24" s="50">
        <v>1</v>
      </c>
      <c r="AY24" s="50">
        <v>1</v>
      </c>
      <c r="AZ24" s="51">
        <f t="shared" si="5"/>
        <v>1</v>
      </c>
      <c r="BA24" s="51">
        <v>1</v>
      </c>
      <c r="BB24" s="51">
        <v>1</v>
      </c>
      <c r="BC24" s="51">
        <v>1</v>
      </c>
      <c r="BD24" s="51">
        <v>1</v>
      </c>
      <c r="BE24" s="50">
        <f t="shared" si="6"/>
        <v>1</v>
      </c>
      <c r="BF24" s="50">
        <v>1</v>
      </c>
      <c r="BG24" s="50">
        <v>1</v>
      </c>
      <c r="BH24" s="50">
        <v>1</v>
      </c>
      <c r="BI24" s="50">
        <v>1</v>
      </c>
      <c r="BJ24" s="51">
        <f t="shared" si="7"/>
        <v>1</v>
      </c>
      <c r="BK24" s="51">
        <v>1</v>
      </c>
      <c r="BL24" s="51">
        <v>1</v>
      </c>
      <c r="BM24" s="51">
        <v>1</v>
      </c>
      <c r="BN24" s="51">
        <v>1</v>
      </c>
      <c r="BO24" s="54">
        <v>1</v>
      </c>
    </row>
    <row r="25" spans="1:67">
      <c r="A25" s="42"/>
      <c r="B25" s="46" t="s">
        <v>16</v>
      </c>
      <c r="C25" s="46" t="s">
        <v>38</v>
      </c>
      <c r="D25" s="46" t="s">
        <v>142</v>
      </c>
      <c r="E25" s="46" t="s">
        <v>152</v>
      </c>
      <c r="F25" s="73">
        <v>1</v>
      </c>
      <c r="G25" s="50">
        <f t="shared" si="0"/>
        <v>1</v>
      </c>
      <c r="H25" s="50">
        <v>1</v>
      </c>
      <c r="I25" s="50">
        <v>1</v>
      </c>
      <c r="J25" s="50">
        <v>1</v>
      </c>
      <c r="K25" s="50">
        <v>1</v>
      </c>
      <c r="L25" s="51">
        <v>1</v>
      </c>
      <c r="M25" s="51">
        <v>1</v>
      </c>
      <c r="N25" s="51">
        <v>1</v>
      </c>
      <c r="O25" s="51">
        <v>1</v>
      </c>
      <c r="P25" s="51">
        <v>1</v>
      </c>
      <c r="Q25" s="50">
        <f t="shared" si="1"/>
        <v>1</v>
      </c>
      <c r="R25" s="50">
        <v>1</v>
      </c>
      <c r="S25" s="50">
        <v>1</v>
      </c>
      <c r="T25" s="50">
        <v>1</v>
      </c>
      <c r="U25" s="50">
        <v>1</v>
      </c>
      <c r="V25" s="51">
        <f>IF(W25+X25&gt;=1,1,0)</f>
        <v>1</v>
      </c>
      <c r="W25" s="51">
        <v>1</v>
      </c>
      <c r="X25" s="51">
        <v>1</v>
      </c>
      <c r="Y25" s="51">
        <v>1</v>
      </c>
      <c r="Z25" s="51">
        <v>1</v>
      </c>
      <c r="AA25" s="50">
        <f>IF(AB25+AC25&gt;=1,1,0)</f>
        <v>1</v>
      </c>
      <c r="AB25" s="50">
        <v>1</v>
      </c>
      <c r="AC25" s="50">
        <v>1</v>
      </c>
      <c r="AD25" s="50">
        <v>1</v>
      </c>
      <c r="AE25" s="50">
        <v>1</v>
      </c>
      <c r="AF25" s="51">
        <f t="shared" si="2"/>
        <v>1</v>
      </c>
      <c r="AG25" s="51">
        <v>1</v>
      </c>
      <c r="AH25" s="51">
        <v>1</v>
      </c>
      <c r="AI25" s="51">
        <v>1</v>
      </c>
      <c r="AJ25" s="51">
        <v>1</v>
      </c>
      <c r="AK25" s="50">
        <v>1</v>
      </c>
      <c r="AL25" s="50">
        <v>1</v>
      </c>
      <c r="AM25" s="50">
        <v>1</v>
      </c>
      <c r="AN25" s="50">
        <v>1</v>
      </c>
      <c r="AO25" s="50">
        <v>1</v>
      </c>
      <c r="AP25" s="51">
        <f t="shared" si="3"/>
        <v>1</v>
      </c>
      <c r="AQ25" s="51">
        <v>1</v>
      </c>
      <c r="AR25" s="51">
        <v>1</v>
      </c>
      <c r="AS25" s="51">
        <v>1</v>
      </c>
      <c r="AT25" s="51">
        <v>1</v>
      </c>
      <c r="AU25" s="50">
        <f t="shared" si="4"/>
        <v>1</v>
      </c>
      <c r="AV25" s="50">
        <v>1</v>
      </c>
      <c r="AW25" s="50">
        <v>1</v>
      </c>
      <c r="AX25" s="50">
        <v>1</v>
      </c>
      <c r="AY25" s="50">
        <v>1</v>
      </c>
      <c r="AZ25" s="51">
        <f t="shared" si="5"/>
        <v>1</v>
      </c>
      <c r="BA25" s="51">
        <v>1</v>
      </c>
      <c r="BB25" s="51">
        <v>1</v>
      </c>
      <c r="BC25" s="51">
        <v>1</v>
      </c>
      <c r="BD25" s="51">
        <v>1</v>
      </c>
      <c r="BE25" s="50">
        <f t="shared" si="6"/>
        <v>1</v>
      </c>
      <c r="BF25" s="50">
        <v>1</v>
      </c>
      <c r="BG25" s="50">
        <v>1</v>
      </c>
      <c r="BH25" s="50">
        <v>1</v>
      </c>
      <c r="BI25" s="50">
        <v>1</v>
      </c>
      <c r="BJ25" s="51">
        <f t="shared" si="7"/>
        <v>1</v>
      </c>
      <c r="BK25" s="51">
        <v>1</v>
      </c>
      <c r="BL25" s="51">
        <v>1</v>
      </c>
      <c r="BM25" s="51">
        <v>1</v>
      </c>
      <c r="BN25" s="51">
        <v>1</v>
      </c>
      <c r="BO25" s="54">
        <v>1</v>
      </c>
    </row>
    <row r="26" spans="1:67">
      <c r="A26" s="42"/>
      <c r="B26" s="49" t="s">
        <v>153</v>
      </c>
      <c r="C26" s="49" t="s">
        <v>154</v>
      </c>
      <c r="D26" s="49" t="s">
        <v>155</v>
      </c>
      <c r="E26" s="49" t="s">
        <v>156</v>
      </c>
      <c r="F26" s="73">
        <v>1</v>
      </c>
      <c r="G26" s="50">
        <f t="shared" si="0"/>
        <v>1</v>
      </c>
      <c r="H26" s="50">
        <v>1</v>
      </c>
      <c r="I26" s="50">
        <v>1</v>
      </c>
      <c r="J26" s="50">
        <v>1</v>
      </c>
      <c r="K26" s="50">
        <v>1</v>
      </c>
      <c r="L26" s="51">
        <v>1</v>
      </c>
      <c r="M26" s="51">
        <v>1</v>
      </c>
      <c r="N26" s="51">
        <v>1</v>
      </c>
      <c r="O26" s="51">
        <v>1</v>
      </c>
      <c r="P26" s="51">
        <v>1</v>
      </c>
      <c r="Q26" s="50">
        <f t="shared" si="1"/>
        <v>1</v>
      </c>
      <c r="R26" s="50">
        <v>1</v>
      </c>
      <c r="S26" s="50">
        <v>1</v>
      </c>
      <c r="T26" s="50">
        <v>1</v>
      </c>
      <c r="U26" s="50">
        <v>1</v>
      </c>
      <c r="V26" s="51">
        <v>1</v>
      </c>
      <c r="W26" s="51">
        <v>1</v>
      </c>
      <c r="X26" s="51">
        <v>1</v>
      </c>
      <c r="Y26" s="51">
        <v>1</v>
      </c>
      <c r="Z26" s="51">
        <v>1</v>
      </c>
      <c r="AA26" s="50">
        <v>1</v>
      </c>
      <c r="AB26" s="50">
        <v>1</v>
      </c>
      <c r="AC26" s="50">
        <v>1</v>
      </c>
      <c r="AD26" s="50">
        <v>1</v>
      </c>
      <c r="AE26" s="50">
        <v>1</v>
      </c>
      <c r="AF26" s="51">
        <f t="shared" si="2"/>
        <v>1</v>
      </c>
      <c r="AG26" s="51">
        <v>1</v>
      </c>
      <c r="AH26" s="51">
        <v>1</v>
      </c>
      <c r="AI26" s="51">
        <v>1</v>
      </c>
      <c r="AJ26" s="51">
        <v>1</v>
      </c>
      <c r="AK26" s="50">
        <f>IF(AL26+AM26&gt;=1,1,0)</f>
        <v>1</v>
      </c>
      <c r="AL26" s="50">
        <v>1</v>
      </c>
      <c r="AM26" s="50">
        <v>1</v>
      </c>
      <c r="AN26" s="50">
        <v>1</v>
      </c>
      <c r="AO26" s="50">
        <v>1</v>
      </c>
      <c r="AP26" s="51">
        <f t="shared" si="3"/>
        <v>1</v>
      </c>
      <c r="AQ26" s="51">
        <v>1</v>
      </c>
      <c r="AR26" s="51">
        <v>1</v>
      </c>
      <c r="AS26" s="51">
        <v>1</v>
      </c>
      <c r="AT26" s="51">
        <v>1</v>
      </c>
      <c r="AU26" s="50">
        <f t="shared" si="4"/>
        <v>1</v>
      </c>
      <c r="AV26" s="50">
        <v>1</v>
      </c>
      <c r="AW26" s="50">
        <v>1</v>
      </c>
      <c r="AX26" s="50">
        <v>1</v>
      </c>
      <c r="AY26" s="50">
        <v>1</v>
      </c>
      <c r="AZ26" s="51">
        <f t="shared" si="5"/>
        <v>1</v>
      </c>
      <c r="BA26" s="51">
        <v>1</v>
      </c>
      <c r="BB26" s="51">
        <v>1</v>
      </c>
      <c r="BC26" s="51">
        <v>1</v>
      </c>
      <c r="BD26" s="51">
        <v>1</v>
      </c>
      <c r="BE26" s="50">
        <f t="shared" si="6"/>
        <v>1</v>
      </c>
      <c r="BF26" s="50">
        <v>1</v>
      </c>
      <c r="BG26" s="50">
        <v>1</v>
      </c>
      <c r="BH26" s="50">
        <v>1</v>
      </c>
      <c r="BI26" s="50">
        <v>1</v>
      </c>
      <c r="BJ26" s="51">
        <f t="shared" si="7"/>
        <v>1</v>
      </c>
      <c r="BK26" s="51">
        <v>1</v>
      </c>
      <c r="BL26" s="51">
        <v>1</v>
      </c>
      <c r="BM26" s="51">
        <v>1</v>
      </c>
      <c r="BN26" s="51">
        <v>1</v>
      </c>
      <c r="BO26" s="54">
        <v>1</v>
      </c>
    </row>
    <row r="27" spans="1:67">
      <c r="A27" s="42"/>
      <c r="B27" s="49" t="s">
        <v>157</v>
      </c>
      <c r="C27" s="49" t="s">
        <v>158</v>
      </c>
      <c r="D27" s="49" t="s">
        <v>155</v>
      </c>
      <c r="E27" s="49" t="s">
        <v>159</v>
      </c>
      <c r="F27" s="73">
        <v>1</v>
      </c>
      <c r="G27" s="50">
        <f t="shared" si="0"/>
        <v>1</v>
      </c>
      <c r="H27" s="50">
        <v>1</v>
      </c>
      <c r="I27" s="50">
        <v>1</v>
      </c>
      <c r="J27" s="50">
        <v>1</v>
      </c>
      <c r="K27" s="50">
        <v>1</v>
      </c>
      <c r="L27" s="51">
        <v>1</v>
      </c>
      <c r="M27" s="51">
        <v>1</v>
      </c>
      <c r="N27" s="51">
        <v>1</v>
      </c>
      <c r="O27" s="51">
        <v>1</v>
      </c>
      <c r="P27" s="51">
        <v>1</v>
      </c>
      <c r="Q27" s="50">
        <f t="shared" si="1"/>
        <v>1</v>
      </c>
      <c r="R27" s="50">
        <v>1</v>
      </c>
      <c r="S27" s="50">
        <v>1</v>
      </c>
      <c r="T27" s="50">
        <v>1</v>
      </c>
      <c r="U27" s="50">
        <v>1</v>
      </c>
      <c r="V27" s="51">
        <f>IF(W27+X27&gt;=1,1,0)</f>
        <v>1</v>
      </c>
      <c r="W27" s="51">
        <v>1</v>
      </c>
      <c r="X27" s="51">
        <v>1</v>
      </c>
      <c r="Y27" s="51">
        <v>1</v>
      </c>
      <c r="Z27" s="51">
        <v>1</v>
      </c>
      <c r="AA27" s="50">
        <f>IF(AB27+AC27&gt;=1,1,0)</f>
        <v>1</v>
      </c>
      <c r="AB27" s="50">
        <v>1</v>
      </c>
      <c r="AC27" s="50">
        <v>1</v>
      </c>
      <c r="AD27" s="50">
        <v>1</v>
      </c>
      <c r="AE27" s="50">
        <v>1</v>
      </c>
      <c r="AF27" s="51">
        <f t="shared" si="2"/>
        <v>1</v>
      </c>
      <c r="AG27" s="51">
        <v>1</v>
      </c>
      <c r="AH27" s="51">
        <v>1</v>
      </c>
      <c r="AI27" s="51">
        <v>1</v>
      </c>
      <c r="AJ27" s="51">
        <v>1</v>
      </c>
      <c r="AK27" s="50">
        <v>1</v>
      </c>
      <c r="AL27" s="50">
        <v>1</v>
      </c>
      <c r="AM27" s="50">
        <v>1</v>
      </c>
      <c r="AN27" s="50">
        <v>1</v>
      </c>
      <c r="AO27" s="50">
        <v>1</v>
      </c>
      <c r="AP27" s="51">
        <f t="shared" si="3"/>
        <v>1</v>
      </c>
      <c r="AQ27" s="51">
        <v>1</v>
      </c>
      <c r="AR27" s="51">
        <v>1</v>
      </c>
      <c r="AS27" s="51">
        <v>1</v>
      </c>
      <c r="AT27" s="51">
        <v>1</v>
      </c>
      <c r="AU27" s="50">
        <f t="shared" si="4"/>
        <v>1</v>
      </c>
      <c r="AV27" s="50">
        <v>1</v>
      </c>
      <c r="AW27" s="50">
        <v>1</v>
      </c>
      <c r="AX27" s="50">
        <v>1</v>
      </c>
      <c r="AY27" s="50">
        <v>1</v>
      </c>
      <c r="AZ27" s="51">
        <f t="shared" si="5"/>
        <v>1</v>
      </c>
      <c r="BA27" s="51">
        <v>1</v>
      </c>
      <c r="BB27" s="51">
        <v>1</v>
      </c>
      <c r="BC27" s="51">
        <v>1</v>
      </c>
      <c r="BD27" s="51">
        <v>1</v>
      </c>
      <c r="BE27" s="50">
        <f t="shared" si="6"/>
        <v>1</v>
      </c>
      <c r="BF27" s="50">
        <v>1</v>
      </c>
      <c r="BG27" s="50">
        <v>1</v>
      </c>
      <c r="BH27" s="50">
        <v>1</v>
      </c>
      <c r="BI27" s="50">
        <v>1</v>
      </c>
      <c r="BJ27" s="51">
        <f t="shared" si="7"/>
        <v>1</v>
      </c>
      <c r="BK27" s="51">
        <v>1</v>
      </c>
      <c r="BL27" s="51">
        <v>1</v>
      </c>
      <c r="BM27" s="51">
        <v>1</v>
      </c>
      <c r="BN27" s="51">
        <v>1</v>
      </c>
      <c r="BO27" s="54">
        <v>1</v>
      </c>
    </row>
    <row r="28" spans="1:67">
      <c r="A28" s="42"/>
      <c r="B28" s="46" t="s">
        <v>16</v>
      </c>
      <c r="C28" s="46" t="s">
        <v>160</v>
      </c>
      <c r="D28" s="46" t="s">
        <v>161</v>
      </c>
      <c r="E28" s="74" t="s">
        <v>162</v>
      </c>
      <c r="F28" s="73">
        <v>1</v>
      </c>
      <c r="G28" s="50">
        <f t="shared" si="0"/>
        <v>1</v>
      </c>
      <c r="H28" s="50">
        <v>1</v>
      </c>
      <c r="I28" s="50">
        <v>1</v>
      </c>
      <c r="J28" s="50">
        <v>1</v>
      </c>
      <c r="K28" s="50">
        <v>1</v>
      </c>
      <c r="L28" s="51">
        <v>1</v>
      </c>
      <c r="M28" s="51">
        <v>1</v>
      </c>
      <c r="N28" s="51">
        <v>1</v>
      </c>
      <c r="O28" s="51">
        <v>1</v>
      </c>
      <c r="P28" s="51">
        <v>1</v>
      </c>
      <c r="Q28" s="50">
        <f t="shared" si="1"/>
        <v>1</v>
      </c>
      <c r="R28" s="50">
        <v>1</v>
      </c>
      <c r="S28" s="50">
        <v>1</v>
      </c>
      <c r="T28" s="50">
        <v>1</v>
      </c>
      <c r="U28" s="50">
        <v>1</v>
      </c>
      <c r="V28" s="51">
        <v>1</v>
      </c>
      <c r="W28" s="51">
        <v>1</v>
      </c>
      <c r="X28" s="51">
        <v>1</v>
      </c>
      <c r="Y28" s="51">
        <v>1</v>
      </c>
      <c r="Z28" s="51">
        <v>1</v>
      </c>
      <c r="AA28" s="50">
        <v>1</v>
      </c>
      <c r="AB28" s="50">
        <v>1</v>
      </c>
      <c r="AC28" s="50">
        <v>1</v>
      </c>
      <c r="AD28" s="50">
        <v>1</v>
      </c>
      <c r="AE28" s="50">
        <v>1</v>
      </c>
      <c r="AF28" s="51">
        <f t="shared" si="2"/>
        <v>1</v>
      </c>
      <c r="AG28" s="51">
        <v>1</v>
      </c>
      <c r="AH28" s="51">
        <v>1</v>
      </c>
      <c r="AI28" s="51">
        <v>1</v>
      </c>
      <c r="AJ28" s="51">
        <v>1</v>
      </c>
      <c r="AK28" s="50">
        <f>IF(AL28+AM28&gt;=1,1,0)</f>
        <v>1</v>
      </c>
      <c r="AL28" s="50">
        <v>1</v>
      </c>
      <c r="AM28" s="50">
        <v>1</v>
      </c>
      <c r="AN28" s="50">
        <v>1</v>
      </c>
      <c r="AO28" s="50">
        <v>1</v>
      </c>
      <c r="AP28" s="51">
        <f t="shared" si="3"/>
        <v>1</v>
      </c>
      <c r="AQ28" s="51">
        <v>1</v>
      </c>
      <c r="AR28" s="51">
        <v>1</v>
      </c>
      <c r="AS28" s="51">
        <v>1</v>
      </c>
      <c r="AT28" s="51">
        <v>1</v>
      </c>
      <c r="AU28" s="50">
        <f t="shared" si="4"/>
        <v>1</v>
      </c>
      <c r="AV28" s="50">
        <v>1</v>
      </c>
      <c r="AW28" s="50">
        <v>1</v>
      </c>
      <c r="AX28" s="50">
        <v>1</v>
      </c>
      <c r="AY28" s="50">
        <v>1</v>
      </c>
      <c r="AZ28" s="51">
        <f t="shared" si="5"/>
        <v>1</v>
      </c>
      <c r="BA28" s="51">
        <v>1</v>
      </c>
      <c r="BB28" s="51">
        <v>1</v>
      </c>
      <c r="BC28" s="51">
        <v>1</v>
      </c>
      <c r="BD28" s="51">
        <v>1</v>
      </c>
      <c r="BE28" s="50">
        <f t="shared" si="6"/>
        <v>1</v>
      </c>
      <c r="BF28" s="50">
        <v>1</v>
      </c>
      <c r="BG28" s="50">
        <v>1</v>
      </c>
      <c r="BH28" s="50">
        <v>1</v>
      </c>
      <c r="BI28" s="50">
        <v>1</v>
      </c>
      <c r="BJ28" s="51">
        <f t="shared" si="7"/>
        <v>1</v>
      </c>
      <c r="BK28" s="51">
        <v>1</v>
      </c>
      <c r="BL28" s="51">
        <v>1</v>
      </c>
      <c r="BM28" s="51">
        <v>1</v>
      </c>
      <c r="BN28" s="51">
        <v>1</v>
      </c>
      <c r="BO28" s="54">
        <v>1</v>
      </c>
    </row>
    <row r="29" spans="1:67">
      <c r="A29" s="42"/>
      <c r="B29" s="46" t="s">
        <v>16</v>
      </c>
      <c r="C29" s="46" t="s">
        <v>160</v>
      </c>
      <c r="D29" s="46" t="s">
        <v>161</v>
      </c>
      <c r="E29" s="74" t="s">
        <v>163</v>
      </c>
      <c r="F29" s="73">
        <v>1</v>
      </c>
      <c r="G29" s="50">
        <f>IF(H29+I29&gt;=1,1,0)</f>
        <v>1</v>
      </c>
      <c r="H29" s="50">
        <v>1</v>
      </c>
      <c r="I29" s="50">
        <v>1</v>
      </c>
      <c r="J29" s="50">
        <v>1</v>
      </c>
      <c r="K29" s="50">
        <v>1</v>
      </c>
      <c r="L29" s="51">
        <v>1</v>
      </c>
      <c r="M29" s="51">
        <v>1</v>
      </c>
      <c r="N29" s="51">
        <v>1</v>
      </c>
      <c r="O29" s="51">
        <v>1</v>
      </c>
      <c r="P29" s="51">
        <v>1</v>
      </c>
      <c r="Q29" s="50">
        <f>IF(R29+S29&gt;=1,1,0)</f>
        <v>1</v>
      </c>
      <c r="R29" s="50">
        <v>1</v>
      </c>
      <c r="S29" s="50">
        <v>1</v>
      </c>
      <c r="T29" s="50">
        <v>1</v>
      </c>
      <c r="U29" s="50">
        <v>1</v>
      </c>
      <c r="V29" s="51">
        <v>1</v>
      </c>
      <c r="W29" s="51">
        <v>1</v>
      </c>
      <c r="X29" s="51">
        <v>1</v>
      </c>
      <c r="Y29" s="51">
        <v>1</v>
      </c>
      <c r="Z29" s="51">
        <v>1</v>
      </c>
      <c r="AA29" s="50">
        <v>1</v>
      </c>
      <c r="AB29" s="50">
        <v>1</v>
      </c>
      <c r="AC29" s="50">
        <v>1</v>
      </c>
      <c r="AD29" s="50">
        <v>1</v>
      </c>
      <c r="AE29" s="50">
        <v>1</v>
      </c>
      <c r="AF29" s="51">
        <f>IF(AG29+AH29&gt;=1,1,0)</f>
        <v>1</v>
      </c>
      <c r="AG29" s="51">
        <v>1</v>
      </c>
      <c r="AH29" s="51">
        <v>1</v>
      </c>
      <c r="AI29" s="51">
        <v>1</v>
      </c>
      <c r="AJ29" s="51">
        <v>1</v>
      </c>
      <c r="AK29" s="50">
        <f>IF(AL29+AM29&gt;=1,1,0)</f>
        <v>1</v>
      </c>
      <c r="AL29" s="50">
        <v>1</v>
      </c>
      <c r="AM29" s="50">
        <v>1</v>
      </c>
      <c r="AN29" s="50">
        <v>1</v>
      </c>
      <c r="AO29" s="50">
        <v>1</v>
      </c>
      <c r="AP29" s="51">
        <f>IF(AQ29+AR29&gt;=1,1,0)</f>
        <v>1</v>
      </c>
      <c r="AQ29" s="51">
        <v>1</v>
      </c>
      <c r="AR29" s="51">
        <v>1</v>
      </c>
      <c r="AS29" s="51">
        <v>1</v>
      </c>
      <c r="AT29" s="51">
        <v>1</v>
      </c>
      <c r="AU29" s="50">
        <f>IF(AV29+AW29&gt;=1,1,0)</f>
        <v>1</v>
      </c>
      <c r="AV29" s="50">
        <v>1</v>
      </c>
      <c r="AW29" s="50">
        <v>1</v>
      </c>
      <c r="AX29" s="50">
        <v>1</v>
      </c>
      <c r="AY29" s="50">
        <v>1</v>
      </c>
      <c r="AZ29" s="51">
        <f>IF(BA29+BB29&gt;=1,1,0)</f>
        <v>1</v>
      </c>
      <c r="BA29" s="51">
        <v>1</v>
      </c>
      <c r="BB29" s="51">
        <v>1</v>
      </c>
      <c r="BC29" s="51">
        <v>1</v>
      </c>
      <c r="BD29" s="51">
        <v>1</v>
      </c>
      <c r="BE29" s="50">
        <f>IF(BF29+BG29&gt;=1,1,0)</f>
        <v>1</v>
      </c>
      <c r="BF29" s="50">
        <v>1</v>
      </c>
      <c r="BG29" s="50">
        <v>1</v>
      </c>
      <c r="BH29" s="50">
        <v>1</v>
      </c>
      <c r="BI29" s="50">
        <v>1</v>
      </c>
      <c r="BJ29" s="51">
        <f>IF(BK29+BL29&gt;=1,1,0)</f>
        <v>1</v>
      </c>
      <c r="BK29" s="51">
        <v>1</v>
      </c>
      <c r="BL29" s="51">
        <v>1</v>
      </c>
      <c r="BM29" s="51">
        <v>1</v>
      </c>
      <c r="BN29" s="51">
        <v>1</v>
      </c>
      <c r="BO29" s="54">
        <v>1</v>
      </c>
    </row>
    <row r="30" spans="1:67">
      <c r="A30" s="42"/>
      <c r="B30" s="46" t="s">
        <v>16</v>
      </c>
      <c r="C30" s="46" t="s">
        <v>160</v>
      </c>
      <c r="D30" s="46" t="s">
        <v>164</v>
      </c>
      <c r="E30" s="46" t="s">
        <v>165</v>
      </c>
      <c r="F30" s="73">
        <v>1</v>
      </c>
      <c r="G30" s="50">
        <f t="shared" si="0"/>
        <v>1</v>
      </c>
      <c r="H30" s="50">
        <v>1</v>
      </c>
      <c r="I30" s="50">
        <v>1</v>
      </c>
      <c r="J30" s="50">
        <v>1</v>
      </c>
      <c r="K30" s="50">
        <v>1</v>
      </c>
      <c r="L30" s="51">
        <v>1</v>
      </c>
      <c r="M30" s="51">
        <v>1</v>
      </c>
      <c r="N30" s="51">
        <v>1</v>
      </c>
      <c r="O30" s="51">
        <v>1</v>
      </c>
      <c r="P30" s="51">
        <v>1</v>
      </c>
      <c r="Q30" s="50">
        <f t="shared" si="1"/>
        <v>1</v>
      </c>
      <c r="R30" s="50">
        <v>1</v>
      </c>
      <c r="S30" s="50">
        <v>1</v>
      </c>
      <c r="T30" s="50">
        <v>1</v>
      </c>
      <c r="U30" s="50">
        <v>1</v>
      </c>
      <c r="V30" s="51">
        <f>IF(W30+X30&gt;=1,1,0)</f>
        <v>1</v>
      </c>
      <c r="W30" s="51">
        <v>1</v>
      </c>
      <c r="X30" s="51">
        <v>1</v>
      </c>
      <c r="Y30" s="51">
        <v>1</v>
      </c>
      <c r="Z30" s="51">
        <v>1</v>
      </c>
      <c r="AA30" s="50">
        <f>IF(AB30+AC30&gt;=1,1,0)</f>
        <v>1</v>
      </c>
      <c r="AB30" s="50">
        <v>1</v>
      </c>
      <c r="AC30" s="50">
        <v>1</v>
      </c>
      <c r="AD30" s="50">
        <v>1</v>
      </c>
      <c r="AE30" s="50">
        <v>1</v>
      </c>
      <c r="AF30" s="51">
        <f t="shared" si="2"/>
        <v>1</v>
      </c>
      <c r="AG30" s="51">
        <v>1</v>
      </c>
      <c r="AH30" s="51">
        <v>1</v>
      </c>
      <c r="AI30" s="51">
        <v>1</v>
      </c>
      <c r="AJ30" s="51">
        <v>1</v>
      </c>
      <c r="AK30" s="50">
        <v>1</v>
      </c>
      <c r="AL30" s="50">
        <v>1</v>
      </c>
      <c r="AM30" s="50">
        <v>1</v>
      </c>
      <c r="AN30" s="50">
        <v>1</v>
      </c>
      <c r="AO30" s="50">
        <v>1</v>
      </c>
      <c r="AP30" s="51">
        <f t="shared" si="3"/>
        <v>1</v>
      </c>
      <c r="AQ30" s="51">
        <v>1</v>
      </c>
      <c r="AR30" s="51">
        <v>1</v>
      </c>
      <c r="AS30" s="51">
        <v>1</v>
      </c>
      <c r="AT30" s="51">
        <v>1</v>
      </c>
      <c r="AU30" s="50">
        <f t="shared" si="4"/>
        <v>1</v>
      </c>
      <c r="AV30" s="50">
        <v>1</v>
      </c>
      <c r="AW30" s="50">
        <v>1</v>
      </c>
      <c r="AX30" s="50">
        <v>1</v>
      </c>
      <c r="AY30" s="50">
        <v>1</v>
      </c>
      <c r="AZ30" s="51">
        <f t="shared" si="5"/>
        <v>1</v>
      </c>
      <c r="BA30" s="51">
        <v>1</v>
      </c>
      <c r="BB30" s="51">
        <v>1</v>
      </c>
      <c r="BC30" s="51">
        <v>1</v>
      </c>
      <c r="BD30" s="51">
        <v>1</v>
      </c>
      <c r="BE30" s="50">
        <f t="shared" si="6"/>
        <v>1</v>
      </c>
      <c r="BF30" s="50">
        <v>1</v>
      </c>
      <c r="BG30" s="50">
        <v>1</v>
      </c>
      <c r="BH30" s="50">
        <v>1</v>
      </c>
      <c r="BI30" s="50">
        <v>1</v>
      </c>
      <c r="BJ30" s="51">
        <f t="shared" si="7"/>
        <v>1</v>
      </c>
      <c r="BK30" s="51">
        <v>1</v>
      </c>
      <c r="BL30" s="51">
        <v>1</v>
      </c>
      <c r="BM30" s="51">
        <v>1</v>
      </c>
      <c r="BN30" s="51">
        <v>1</v>
      </c>
      <c r="BO30" s="54">
        <v>1</v>
      </c>
    </row>
    <row r="31" spans="1:67">
      <c r="A31" s="42"/>
      <c r="B31" s="46" t="s">
        <v>16</v>
      </c>
      <c r="C31" s="46" t="s">
        <v>160</v>
      </c>
      <c r="D31" s="46" t="s">
        <v>164</v>
      </c>
      <c r="E31" s="46" t="s">
        <v>166</v>
      </c>
      <c r="F31" s="73">
        <v>1</v>
      </c>
      <c r="G31" s="50">
        <f t="shared" si="0"/>
        <v>1</v>
      </c>
      <c r="H31" s="50">
        <v>1</v>
      </c>
      <c r="I31" s="50">
        <v>1</v>
      </c>
      <c r="J31" s="50">
        <v>1</v>
      </c>
      <c r="K31" s="50">
        <v>1</v>
      </c>
      <c r="L31" s="51">
        <v>1</v>
      </c>
      <c r="M31" s="51">
        <v>1</v>
      </c>
      <c r="N31" s="51">
        <v>1</v>
      </c>
      <c r="O31" s="51">
        <v>1</v>
      </c>
      <c r="P31" s="51">
        <v>1</v>
      </c>
      <c r="Q31" s="50">
        <f t="shared" si="1"/>
        <v>1</v>
      </c>
      <c r="R31" s="50">
        <v>1</v>
      </c>
      <c r="S31" s="50">
        <v>1</v>
      </c>
      <c r="T31" s="50">
        <v>1</v>
      </c>
      <c r="U31" s="50">
        <v>1</v>
      </c>
      <c r="V31" s="51">
        <v>1</v>
      </c>
      <c r="W31" s="51">
        <v>1</v>
      </c>
      <c r="X31" s="51">
        <v>1</v>
      </c>
      <c r="Y31" s="51">
        <v>1</v>
      </c>
      <c r="Z31" s="51">
        <v>1</v>
      </c>
      <c r="AA31" s="50">
        <v>1</v>
      </c>
      <c r="AB31" s="50">
        <v>1</v>
      </c>
      <c r="AC31" s="50">
        <v>1</v>
      </c>
      <c r="AD31" s="50">
        <v>1</v>
      </c>
      <c r="AE31" s="50">
        <v>1</v>
      </c>
      <c r="AF31" s="51">
        <f t="shared" si="2"/>
        <v>1</v>
      </c>
      <c r="AG31" s="51">
        <v>1</v>
      </c>
      <c r="AH31" s="51">
        <v>1</v>
      </c>
      <c r="AI31" s="51">
        <v>1</v>
      </c>
      <c r="AJ31" s="51">
        <v>1</v>
      </c>
      <c r="AK31" s="50">
        <f>IF(AL31+AM31&gt;=1,1,0)</f>
        <v>1</v>
      </c>
      <c r="AL31" s="50">
        <v>1</v>
      </c>
      <c r="AM31" s="50">
        <v>1</v>
      </c>
      <c r="AN31" s="50">
        <v>1</v>
      </c>
      <c r="AO31" s="50">
        <v>1</v>
      </c>
      <c r="AP31" s="51">
        <f t="shared" si="3"/>
        <v>1</v>
      </c>
      <c r="AQ31" s="51">
        <v>1</v>
      </c>
      <c r="AR31" s="51">
        <v>1</v>
      </c>
      <c r="AS31" s="51">
        <v>1</v>
      </c>
      <c r="AT31" s="51">
        <v>1</v>
      </c>
      <c r="AU31" s="50">
        <f t="shared" si="4"/>
        <v>1</v>
      </c>
      <c r="AV31" s="50">
        <v>1</v>
      </c>
      <c r="AW31" s="50">
        <v>1</v>
      </c>
      <c r="AX31" s="50">
        <v>1</v>
      </c>
      <c r="AY31" s="50">
        <v>1</v>
      </c>
      <c r="AZ31" s="51">
        <f t="shared" si="5"/>
        <v>1</v>
      </c>
      <c r="BA31" s="51">
        <v>1</v>
      </c>
      <c r="BB31" s="51">
        <v>1</v>
      </c>
      <c r="BC31" s="51">
        <v>1</v>
      </c>
      <c r="BD31" s="51">
        <v>1</v>
      </c>
      <c r="BE31" s="50">
        <f t="shared" si="6"/>
        <v>1</v>
      </c>
      <c r="BF31" s="50">
        <v>1</v>
      </c>
      <c r="BG31" s="50">
        <v>1</v>
      </c>
      <c r="BH31" s="50">
        <v>1</v>
      </c>
      <c r="BI31" s="50">
        <v>1</v>
      </c>
      <c r="BJ31" s="51">
        <f t="shared" si="7"/>
        <v>1</v>
      </c>
      <c r="BK31" s="51">
        <v>1</v>
      </c>
      <c r="BL31" s="51">
        <v>1</v>
      </c>
      <c r="BM31" s="51">
        <v>1</v>
      </c>
      <c r="BN31" s="51">
        <v>1</v>
      </c>
      <c r="BO31" s="54">
        <v>1</v>
      </c>
    </row>
    <row r="32" spans="1:67">
      <c r="A32" s="42"/>
      <c r="B32" s="46" t="s">
        <v>16</v>
      </c>
      <c r="C32" s="46" t="s">
        <v>160</v>
      </c>
      <c r="D32" s="46" t="s">
        <v>167</v>
      </c>
      <c r="E32" s="46" t="s">
        <v>168</v>
      </c>
      <c r="F32" s="73">
        <v>1</v>
      </c>
      <c r="G32" s="50">
        <f t="shared" si="0"/>
        <v>1</v>
      </c>
      <c r="H32" s="50">
        <v>1</v>
      </c>
      <c r="I32" s="50">
        <v>1</v>
      </c>
      <c r="J32" s="50">
        <v>1</v>
      </c>
      <c r="K32" s="50">
        <v>1</v>
      </c>
      <c r="L32" s="51">
        <v>1</v>
      </c>
      <c r="M32" s="51">
        <v>1</v>
      </c>
      <c r="N32" s="51">
        <v>1</v>
      </c>
      <c r="O32" s="51">
        <v>1</v>
      </c>
      <c r="P32" s="51">
        <v>1</v>
      </c>
      <c r="Q32" s="50">
        <f t="shared" si="1"/>
        <v>1</v>
      </c>
      <c r="R32" s="50">
        <v>1</v>
      </c>
      <c r="S32" s="50">
        <v>1</v>
      </c>
      <c r="T32" s="50">
        <v>1</v>
      </c>
      <c r="U32" s="50">
        <v>1</v>
      </c>
      <c r="V32" s="51">
        <f>IF(W32+X32&gt;=1,1,0)</f>
        <v>1</v>
      </c>
      <c r="W32" s="51">
        <v>1</v>
      </c>
      <c r="X32" s="51">
        <v>1</v>
      </c>
      <c r="Y32" s="51">
        <v>1</v>
      </c>
      <c r="Z32" s="51">
        <v>1</v>
      </c>
      <c r="AA32" s="50">
        <f>IF(AB32+AC32&gt;=1,1,0)</f>
        <v>1</v>
      </c>
      <c r="AB32" s="50">
        <v>1</v>
      </c>
      <c r="AC32" s="50">
        <v>1</v>
      </c>
      <c r="AD32" s="50">
        <v>1</v>
      </c>
      <c r="AE32" s="50">
        <v>1</v>
      </c>
      <c r="AF32" s="51">
        <f t="shared" si="2"/>
        <v>1</v>
      </c>
      <c r="AG32" s="51">
        <v>1</v>
      </c>
      <c r="AH32" s="51">
        <v>1</v>
      </c>
      <c r="AI32" s="51">
        <v>1</v>
      </c>
      <c r="AJ32" s="51">
        <v>1</v>
      </c>
      <c r="AK32" s="50">
        <v>1</v>
      </c>
      <c r="AL32" s="50">
        <v>1</v>
      </c>
      <c r="AM32" s="50">
        <v>1</v>
      </c>
      <c r="AN32" s="50">
        <v>1</v>
      </c>
      <c r="AO32" s="50">
        <v>1</v>
      </c>
      <c r="AP32" s="51">
        <f t="shared" si="3"/>
        <v>1</v>
      </c>
      <c r="AQ32" s="51">
        <v>1</v>
      </c>
      <c r="AR32" s="51">
        <v>1</v>
      </c>
      <c r="AS32" s="51">
        <v>1</v>
      </c>
      <c r="AT32" s="51">
        <v>1</v>
      </c>
      <c r="AU32" s="50">
        <f t="shared" si="4"/>
        <v>1</v>
      </c>
      <c r="AV32" s="50">
        <v>1</v>
      </c>
      <c r="AW32" s="50">
        <v>1</v>
      </c>
      <c r="AX32" s="50">
        <v>1</v>
      </c>
      <c r="AY32" s="50">
        <v>1</v>
      </c>
      <c r="AZ32" s="51">
        <f t="shared" si="5"/>
        <v>1</v>
      </c>
      <c r="BA32" s="51">
        <v>1</v>
      </c>
      <c r="BB32" s="51">
        <v>1</v>
      </c>
      <c r="BC32" s="51">
        <v>1</v>
      </c>
      <c r="BD32" s="51">
        <v>1</v>
      </c>
      <c r="BE32" s="50">
        <f t="shared" si="6"/>
        <v>1</v>
      </c>
      <c r="BF32" s="50">
        <v>1</v>
      </c>
      <c r="BG32" s="50">
        <v>1</v>
      </c>
      <c r="BH32" s="50">
        <v>1</v>
      </c>
      <c r="BI32" s="50">
        <v>1</v>
      </c>
      <c r="BJ32" s="51">
        <f t="shared" si="7"/>
        <v>1</v>
      </c>
      <c r="BK32" s="51">
        <v>1</v>
      </c>
      <c r="BL32" s="51">
        <v>1</v>
      </c>
      <c r="BM32" s="51">
        <v>1</v>
      </c>
      <c r="BN32" s="51">
        <v>1</v>
      </c>
      <c r="BO32" s="54">
        <v>1</v>
      </c>
    </row>
    <row r="33" spans="1:67">
      <c r="A33" s="42"/>
      <c r="B33" s="75" t="s">
        <v>16</v>
      </c>
      <c r="C33" s="75" t="s">
        <v>160</v>
      </c>
      <c r="D33" s="75" t="s">
        <v>167</v>
      </c>
      <c r="E33" s="76" t="s">
        <v>169</v>
      </c>
      <c r="F33" s="77">
        <v>1</v>
      </c>
      <c r="G33" s="78">
        <f t="shared" si="0"/>
        <v>1</v>
      </c>
      <c r="H33" s="78">
        <v>1</v>
      </c>
      <c r="I33" s="78">
        <v>1</v>
      </c>
      <c r="J33" s="78">
        <v>1</v>
      </c>
      <c r="K33" s="78">
        <v>1</v>
      </c>
      <c r="L33" s="79">
        <v>1</v>
      </c>
      <c r="M33" s="79">
        <v>1</v>
      </c>
      <c r="N33" s="79">
        <v>1</v>
      </c>
      <c r="O33" s="79">
        <v>1</v>
      </c>
      <c r="P33" s="79">
        <v>1</v>
      </c>
      <c r="Q33" s="78">
        <f t="shared" si="1"/>
        <v>1</v>
      </c>
      <c r="R33" s="78">
        <v>1</v>
      </c>
      <c r="S33" s="78">
        <v>1</v>
      </c>
      <c r="T33" s="78">
        <v>1</v>
      </c>
      <c r="U33" s="78">
        <v>1</v>
      </c>
      <c r="V33" s="79">
        <v>1</v>
      </c>
      <c r="W33" s="79">
        <v>1</v>
      </c>
      <c r="X33" s="79">
        <v>1</v>
      </c>
      <c r="Y33" s="79">
        <v>1</v>
      </c>
      <c r="Z33" s="79">
        <v>1</v>
      </c>
      <c r="AA33" s="78">
        <v>1</v>
      </c>
      <c r="AB33" s="78">
        <v>1</v>
      </c>
      <c r="AC33" s="78">
        <v>1</v>
      </c>
      <c r="AD33" s="78">
        <v>1</v>
      </c>
      <c r="AE33" s="78">
        <v>1</v>
      </c>
      <c r="AF33" s="79">
        <f t="shared" si="2"/>
        <v>1</v>
      </c>
      <c r="AG33" s="79">
        <v>1</v>
      </c>
      <c r="AH33" s="79">
        <v>1</v>
      </c>
      <c r="AI33" s="79">
        <v>1</v>
      </c>
      <c r="AJ33" s="79">
        <v>1</v>
      </c>
      <c r="AK33" s="78">
        <f>IF(AL33+AM33&gt;=1,1,0)</f>
        <v>1</v>
      </c>
      <c r="AL33" s="78">
        <v>1</v>
      </c>
      <c r="AM33" s="78">
        <v>1</v>
      </c>
      <c r="AN33" s="78">
        <v>1</v>
      </c>
      <c r="AO33" s="78">
        <v>1</v>
      </c>
      <c r="AP33" s="79">
        <f t="shared" si="3"/>
        <v>1</v>
      </c>
      <c r="AQ33" s="79">
        <v>1</v>
      </c>
      <c r="AR33" s="79">
        <v>1</v>
      </c>
      <c r="AS33" s="79">
        <v>1</v>
      </c>
      <c r="AT33" s="79">
        <v>1</v>
      </c>
      <c r="AU33" s="78">
        <v>0</v>
      </c>
      <c r="AV33" s="78">
        <v>0</v>
      </c>
      <c r="AW33" s="78">
        <v>0</v>
      </c>
      <c r="AX33" s="78">
        <v>0</v>
      </c>
      <c r="AY33" s="78">
        <v>0</v>
      </c>
      <c r="AZ33" s="79">
        <f t="shared" si="5"/>
        <v>0</v>
      </c>
      <c r="BA33" s="79">
        <v>0</v>
      </c>
      <c r="BB33" s="79">
        <v>0</v>
      </c>
      <c r="BC33" s="79">
        <v>0</v>
      </c>
      <c r="BD33" s="79">
        <v>0</v>
      </c>
      <c r="BE33" s="78">
        <v>0</v>
      </c>
      <c r="BF33" s="78">
        <v>0</v>
      </c>
      <c r="BG33" s="78">
        <v>0</v>
      </c>
      <c r="BH33" s="78">
        <v>0</v>
      </c>
      <c r="BI33" s="78">
        <v>0</v>
      </c>
      <c r="BJ33" s="79">
        <f>IF(BK33+BL33&gt;=1,1,0)</f>
        <v>0</v>
      </c>
      <c r="BK33" s="79">
        <v>0</v>
      </c>
      <c r="BL33" s="79">
        <v>0</v>
      </c>
      <c r="BM33" s="79">
        <v>0</v>
      </c>
      <c r="BN33" s="79">
        <v>0</v>
      </c>
      <c r="BO33" s="80">
        <v>1</v>
      </c>
    </row>
    <row r="34" spans="1:67">
      <c r="A34" s="42"/>
      <c r="B34" s="46" t="s">
        <v>16</v>
      </c>
      <c r="C34" s="46" t="s">
        <v>160</v>
      </c>
      <c r="D34" s="46" t="s">
        <v>170</v>
      </c>
      <c r="E34" s="74" t="s">
        <v>171</v>
      </c>
      <c r="F34" s="73">
        <v>1</v>
      </c>
      <c r="G34" s="50">
        <f t="shared" si="0"/>
        <v>1</v>
      </c>
      <c r="H34" s="50">
        <v>1</v>
      </c>
      <c r="I34" s="50">
        <v>1</v>
      </c>
      <c r="J34" s="50">
        <v>1</v>
      </c>
      <c r="K34" s="50">
        <v>1</v>
      </c>
      <c r="L34" s="51">
        <v>1</v>
      </c>
      <c r="M34" s="51">
        <v>1</v>
      </c>
      <c r="N34" s="51">
        <v>1</v>
      </c>
      <c r="O34" s="51">
        <v>1</v>
      </c>
      <c r="P34" s="51">
        <v>1</v>
      </c>
      <c r="Q34" s="50">
        <f t="shared" si="1"/>
        <v>1</v>
      </c>
      <c r="R34" s="50">
        <v>1</v>
      </c>
      <c r="S34" s="50">
        <v>1</v>
      </c>
      <c r="T34" s="50">
        <v>1</v>
      </c>
      <c r="U34" s="50">
        <v>1</v>
      </c>
      <c r="V34" s="51">
        <f>IF(W34+X34&gt;=1,1,0)</f>
        <v>1</v>
      </c>
      <c r="W34" s="51">
        <v>1</v>
      </c>
      <c r="X34" s="51">
        <v>1</v>
      </c>
      <c r="Y34" s="51">
        <v>1</v>
      </c>
      <c r="Z34" s="51">
        <v>1</v>
      </c>
      <c r="AA34" s="50">
        <f>IF(AB34+AC34&gt;=1,1,0)</f>
        <v>1</v>
      </c>
      <c r="AB34" s="50">
        <v>1</v>
      </c>
      <c r="AC34" s="50">
        <v>1</v>
      </c>
      <c r="AD34" s="50">
        <v>1</v>
      </c>
      <c r="AE34" s="50">
        <v>1</v>
      </c>
      <c r="AF34" s="51">
        <f t="shared" si="2"/>
        <v>1</v>
      </c>
      <c r="AG34" s="51">
        <v>1</v>
      </c>
      <c r="AH34" s="51">
        <v>1</v>
      </c>
      <c r="AI34" s="51">
        <v>1</v>
      </c>
      <c r="AJ34" s="51">
        <v>1</v>
      </c>
      <c r="AK34" s="50">
        <v>1</v>
      </c>
      <c r="AL34" s="50">
        <v>1</v>
      </c>
      <c r="AM34" s="50">
        <v>1</v>
      </c>
      <c r="AN34" s="50">
        <v>1</v>
      </c>
      <c r="AO34" s="50">
        <v>1</v>
      </c>
      <c r="AP34" s="51">
        <f t="shared" si="3"/>
        <v>1</v>
      </c>
      <c r="AQ34" s="51">
        <v>1</v>
      </c>
      <c r="AR34" s="51">
        <v>1</v>
      </c>
      <c r="AS34" s="51">
        <v>1</v>
      </c>
      <c r="AT34" s="51">
        <v>1</v>
      </c>
      <c r="AU34" s="50">
        <f t="shared" si="4"/>
        <v>1</v>
      </c>
      <c r="AV34" s="50">
        <v>1</v>
      </c>
      <c r="AW34" s="50">
        <v>1</v>
      </c>
      <c r="AX34" s="50">
        <v>1</v>
      </c>
      <c r="AY34" s="50">
        <v>1</v>
      </c>
      <c r="AZ34" s="51">
        <f t="shared" si="5"/>
        <v>1</v>
      </c>
      <c r="BA34" s="51">
        <v>1</v>
      </c>
      <c r="BB34" s="51">
        <v>1</v>
      </c>
      <c r="BC34" s="51">
        <v>1</v>
      </c>
      <c r="BD34" s="51">
        <v>1</v>
      </c>
      <c r="BE34" s="50">
        <f t="shared" si="6"/>
        <v>1</v>
      </c>
      <c r="BF34" s="50">
        <v>1</v>
      </c>
      <c r="BG34" s="50">
        <v>1</v>
      </c>
      <c r="BH34" s="50">
        <v>1</v>
      </c>
      <c r="BI34" s="50">
        <v>1</v>
      </c>
      <c r="BJ34" s="51">
        <f t="shared" si="7"/>
        <v>1</v>
      </c>
      <c r="BK34" s="51">
        <v>1</v>
      </c>
      <c r="BL34" s="51">
        <v>1</v>
      </c>
      <c r="BM34" s="51">
        <v>1</v>
      </c>
      <c r="BN34" s="51">
        <v>1</v>
      </c>
      <c r="BO34" s="54">
        <v>1</v>
      </c>
    </row>
    <row r="35" spans="1:67">
      <c r="A35" s="42"/>
      <c r="B35" s="46" t="s">
        <v>16</v>
      </c>
      <c r="C35" s="46" t="s">
        <v>172</v>
      </c>
      <c r="D35" s="46" t="s">
        <v>173</v>
      </c>
      <c r="E35" s="46" t="s">
        <v>174</v>
      </c>
      <c r="F35" s="73">
        <v>1</v>
      </c>
      <c r="G35" s="50">
        <f t="shared" si="0"/>
        <v>1</v>
      </c>
      <c r="H35" s="50">
        <v>1</v>
      </c>
      <c r="I35" s="50">
        <v>1</v>
      </c>
      <c r="J35" s="50">
        <v>1</v>
      </c>
      <c r="K35" s="50">
        <v>1</v>
      </c>
      <c r="L35" s="51">
        <v>1</v>
      </c>
      <c r="M35" s="51">
        <v>1</v>
      </c>
      <c r="N35" s="51">
        <v>1</v>
      </c>
      <c r="O35" s="51">
        <v>1</v>
      </c>
      <c r="P35" s="51">
        <v>1</v>
      </c>
      <c r="Q35" s="50">
        <f t="shared" si="1"/>
        <v>1</v>
      </c>
      <c r="R35" s="50">
        <v>1</v>
      </c>
      <c r="S35" s="50">
        <v>1</v>
      </c>
      <c r="T35" s="50">
        <v>1</v>
      </c>
      <c r="U35" s="50">
        <v>1</v>
      </c>
      <c r="V35" s="51">
        <f>IF(W35+X35&gt;=1,1,0)</f>
        <v>1</v>
      </c>
      <c r="W35" s="51">
        <v>1</v>
      </c>
      <c r="X35" s="51">
        <v>1</v>
      </c>
      <c r="Y35" s="51">
        <v>1</v>
      </c>
      <c r="Z35" s="51">
        <v>1</v>
      </c>
      <c r="AA35" s="50">
        <f>IF(AB35+AC35&gt;=1,1,0)</f>
        <v>1</v>
      </c>
      <c r="AB35" s="50">
        <v>1</v>
      </c>
      <c r="AC35" s="50">
        <v>1</v>
      </c>
      <c r="AD35" s="50">
        <v>1</v>
      </c>
      <c r="AE35" s="50">
        <v>1</v>
      </c>
      <c r="AF35" s="51">
        <f t="shared" si="2"/>
        <v>1</v>
      </c>
      <c r="AG35" s="51">
        <v>1</v>
      </c>
      <c r="AH35" s="51">
        <v>1</v>
      </c>
      <c r="AI35" s="51">
        <v>1</v>
      </c>
      <c r="AJ35" s="51">
        <v>1</v>
      </c>
      <c r="AK35" s="50">
        <v>1</v>
      </c>
      <c r="AL35" s="50">
        <v>1</v>
      </c>
      <c r="AM35" s="50">
        <v>1</v>
      </c>
      <c r="AN35" s="50">
        <v>1</v>
      </c>
      <c r="AO35" s="50">
        <v>1</v>
      </c>
      <c r="AP35" s="51">
        <f t="shared" si="3"/>
        <v>1</v>
      </c>
      <c r="AQ35" s="51">
        <v>1</v>
      </c>
      <c r="AR35" s="51">
        <v>1</v>
      </c>
      <c r="AS35" s="51">
        <v>1</v>
      </c>
      <c r="AT35" s="51">
        <v>1</v>
      </c>
      <c r="AU35" s="50">
        <f t="shared" si="4"/>
        <v>1</v>
      </c>
      <c r="AV35" s="50">
        <v>1</v>
      </c>
      <c r="AW35" s="50">
        <v>1</v>
      </c>
      <c r="AX35" s="50">
        <v>1</v>
      </c>
      <c r="AY35" s="50">
        <v>1</v>
      </c>
      <c r="AZ35" s="51">
        <f t="shared" si="5"/>
        <v>1</v>
      </c>
      <c r="BA35" s="51">
        <v>1</v>
      </c>
      <c r="BB35" s="51">
        <v>1</v>
      </c>
      <c r="BC35" s="51">
        <v>1</v>
      </c>
      <c r="BD35" s="51">
        <v>1</v>
      </c>
      <c r="BE35" s="50">
        <f t="shared" si="6"/>
        <v>1</v>
      </c>
      <c r="BF35" s="50">
        <v>1</v>
      </c>
      <c r="BG35" s="50">
        <v>1</v>
      </c>
      <c r="BH35" s="50">
        <v>1</v>
      </c>
      <c r="BI35" s="50">
        <v>1</v>
      </c>
      <c r="BJ35" s="51">
        <f t="shared" si="7"/>
        <v>1</v>
      </c>
      <c r="BK35" s="51">
        <v>1</v>
      </c>
      <c r="BL35" s="51">
        <v>1</v>
      </c>
      <c r="BM35" s="51">
        <v>1</v>
      </c>
      <c r="BN35" s="51">
        <v>1</v>
      </c>
      <c r="BO35" s="54">
        <v>1</v>
      </c>
    </row>
    <row r="36" spans="1:67">
      <c r="A36" s="42"/>
      <c r="B36" s="46" t="s">
        <v>16</v>
      </c>
      <c r="C36" s="46" t="s">
        <v>172</v>
      </c>
      <c r="D36" s="46" t="s">
        <v>175</v>
      </c>
      <c r="E36" s="74" t="s">
        <v>176</v>
      </c>
      <c r="F36" s="73">
        <v>1</v>
      </c>
      <c r="G36" s="50">
        <f t="shared" si="0"/>
        <v>1</v>
      </c>
      <c r="H36" s="50">
        <v>1</v>
      </c>
      <c r="I36" s="50">
        <v>1</v>
      </c>
      <c r="J36" s="50">
        <v>1</v>
      </c>
      <c r="K36" s="50">
        <v>1</v>
      </c>
      <c r="L36" s="51">
        <v>1</v>
      </c>
      <c r="M36" s="51">
        <v>1</v>
      </c>
      <c r="N36" s="51">
        <v>1</v>
      </c>
      <c r="O36" s="51">
        <v>1</v>
      </c>
      <c r="P36" s="51">
        <v>1</v>
      </c>
      <c r="Q36" s="50">
        <f t="shared" si="1"/>
        <v>1</v>
      </c>
      <c r="R36" s="50">
        <v>1</v>
      </c>
      <c r="S36" s="50">
        <v>1</v>
      </c>
      <c r="T36" s="50">
        <v>1</v>
      </c>
      <c r="U36" s="50">
        <v>1</v>
      </c>
      <c r="V36" s="51">
        <v>1</v>
      </c>
      <c r="W36" s="51">
        <v>1</v>
      </c>
      <c r="X36" s="51">
        <v>1</v>
      </c>
      <c r="Y36" s="51">
        <v>1</v>
      </c>
      <c r="Z36" s="51">
        <v>1</v>
      </c>
      <c r="AA36" s="50">
        <v>1</v>
      </c>
      <c r="AB36" s="50">
        <v>1</v>
      </c>
      <c r="AC36" s="50">
        <v>1</v>
      </c>
      <c r="AD36" s="50">
        <v>1</v>
      </c>
      <c r="AE36" s="50">
        <v>1</v>
      </c>
      <c r="AF36" s="51">
        <f t="shared" si="2"/>
        <v>1</v>
      </c>
      <c r="AG36" s="51">
        <v>1</v>
      </c>
      <c r="AH36" s="51">
        <v>1</v>
      </c>
      <c r="AI36" s="51">
        <v>1</v>
      </c>
      <c r="AJ36" s="51">
        <v>1</v>
      </c>
      <c r="AK36" s="50">
        <f>IF(AL36+AM36&gt;=1,1,0)</f>
        <v>1</v>
      </c>
      <c r="AL36" s="50">
        <v>1</v>
      </c>
      <c r="AM36" s="50">
        <v>1</v>
      </c>
      <c r="AN36" s="50">
        <v>1</v>
      </c>
      <c r="AO36" s="50">
        <v>1</v>
      </c>
      <c r="AP36" s="51">
        <f t="shared" si="3"/>
        <v>1</v>
      </c>
      <c r="AQ36" s="51">
        <v>1</v>
      </c>
      <c r="AR36" s="51">
        <v>1</v>
      </c>
      <c r="AS36" s="51">
        <v>1</v>
      </c>
      <c r="AT36" s="51">
        <v>1</v>
      </c>
      <c r="AU36" s="50">
        <f t="shared" si="4"/>
        <v>1</v>
      </c>
      <c r="AV36" s="50">
        <v>1</v>
      </c>
      <c r="AW36" s="50">
        <v>1</v>
      </c>
      <c r="AX36" s="50">
        <v>1</v>
      </c>
      <c r="AY36" s="50">
        <v>1</v>
      </c>
      <c r="AZ36" s="51">
        <f t="shared" si="5"/>
        <v>1</v>
      </c>
      <c r="BA36" s="51">
        <v>1</v>
      </c>
      <c r="BB36" s="51">
        <v>1</v>
      </c>
      <c r="BC36" s="51">
        <v>1</v>
      </c>
      <c r="BD36" s="51">
        <v>1</v>
      </c>
      <c r="BE36" s="50">
        <f t="shared" si="6"/>
        <v>1</v>
      </c>
      <c r="BF36" s="50">
        <v>1</v>
      </c>
      <c r="BG36" s="50">
        <v>1</v>
      </c>
      <c r="BH36" s="50">
        <v>1</v>
      </c>
      <c r="BI36" s="50">
        <v>1</v>
      </c>
      <c r="BJ36" s="51">
        <f t="shared" si="7"/>
        <v>1</v>
      </c>
      <c r="BK36" s="51">
        <v>1</v>
      </c>
      <c r="BL36" s="51">
        <v>1</v>
      </c>
      <c r="BM36" s="51">
        <v>1</v>
      </c>
      <c r="BN36" s="51">
        <v>1</v>
      </c>
      <c r="BO36" s="54">
        <v>1</v>
      </c>
    </row>
    <row r="37" spans="1:67">
      <c r="A37" s="42"/>
      <c r="B37" s="46" t="s">
        <v>16</v>
      </c>
      <c r="C37" s="46" t="s">
        <v>172</v>
      </c>
      <c r="D37" s="46" t="s">
        <v>177</v>
      </c>
      <c r="E37" s="74" t="s">
        <v>178</v>
      </c>
      <c r="F37" s="73">
        <v>1</v>
      </c>
      <c r="G37" s="50">
        <f t="shared" si="0"/>
        <v>1</v>
      </c>
      <c r="H37" s="50">
        <v>1</v>
      </c>
      <c r="I37" s="50">
        <v>1</v>
      </c>
      <c r="J37" s="50">
        <v>1</v>
      </c>
      <c r="K37" s="50">
        <v>1</v>
      </c>
      <c r="L37" s="51">
        <v>1</v>
      </c>
      <c r="M37" s="51">
        <v>1</v>
      </c>
      <c r="N37" s="51">
        <v>1</v>
      </c>
      <c r="O37" s="51">
        <v>1</v>
      </c>
      <c r="P37" s="51">
        <v>1</v>
      </c>
      <c r="Q37" s="50">
        <f t="shared" si="1"/>
        <v>1</v>
      </c>
      <c r="R37" s="50">
        <v>1</v>
      </c>
      <c r="S37" s="50">
        <v>1</v>
      </c>
      <c r="T37" s="50">
        <v>1</v>
      </c>
      <c r="U37" s="50">
        <v>1</v>
      </c>
      <c r="V37" s="51">
        <f>IF(W37+X37&gt;=1,1,0)</f>
        <v>1</v>
      </c>
      <c r="W37" s="51">
        <v>1</v>
      </c>
      <c r="X37" s="51">
        <v>1</v>
      </c>
      <c r="Y37" s="51">
        <v>1</v>
      </c>
      <c r="Z37" s="51">
        <v>1</v>
      </c>
      <c r="AA37" s="50">
        <f>IF(AB37+AC37&gt;=1,1,0)</f>
        <v>1</v>
      </c>
      <c r="AB37" s="50">
        <v>1</v>
      </c>
      <c r="AC37" s="50">
        <v>1</v>
      </c>
      <c r="AD37" s="50">
        <v>1</v>
      </c>
      <c r="AE37" s="50">
        <v>1</v>
      </c>
      <c r="AF37" s="51">
        <f t="shared" si="2"/>
        <v>1</v>
      </c>
      <c r="AG37" s="51">
        <v>1</v>
      </c>
      <c r="AH37" s="51">
        <v>1</v>
      </c>
      <c r="AI37" s="51">
        <v>1</v>
      </c>
      <c r="AJ37" s="51">
        <v>1</v>
      </c>
      <c r="AK37" s="50">
        <v>1</v>
      </c>
      <c r="AL37" s="50">
        <v>1</v>
      </c>
      <c r="AM37" s="50">
        <v>1</v>
      </c>
      <c r="AN37" s="50">
        <v>1</v>
      </c>
      <c r="AO37" s="50">
        <v>1</v>
      </c>
      <c r="AP37" s="51">
        <f t="shared" si="3"/>
        <v>1</v>
      </c>
      <c r="AQ37" s="51">
        <v>1</v>
      </c>
      <c r="AR37" s="51">
        <v>1</v>
      </c>
      <c r="AS37" s="51">
        <v>1</v>
      </c>
      <c r="AT37" s="51">
        <v>1</v>
      </c>
      <c r="AU37" s="50">
        <f t="shared" si="4"/>
        <v>1</v>
      </c>
      <c r="AV37" s="50">
        <v>1</v>
      </c>
      <c r="AW37" s="50">
        <v>1</v>
      </c>
      <c r="AX37" s="50">
        <v>1</v>
      </c>
      <c r="AY37" s="50">
        <v>1</v>
      </c>
      <c r="AZ37" s="51">
        <f t="shared" si="5"/>
        <v>1</v>
      </c>
      <c r="BA37" s="51">
        <v>1</v>
      </c>
      <c r="BB37" s="51">
        <v>1</v>
      </c>
      <c r="BC37" s="51">
        <v>1</v>
      </c>
      <c r="BD37" s="51">
        <v>1</v>
      </c>
      <c r="BE37" s="50">
        <f t="shared" si="6"/>
        <v>1</v>
      </c>
      <c r="BF37" s="50">
        <v>1</v>
      </c>
      <c r="BG37" s="50">
        <v>1</v>
      </c>
      <c r="BH37" s="50">
        <v>1</v>
      </c>
      <c r="BI37" s="50">
        <v>1</v>
      </c>
      <c r="BJ37" s="51">
        <f t="shared" si="7"/>
        <v>1</v>
      </c>
      <c r="BK37" s="51">
        <v>1</v>
      </c>
      <c r="BL37" s="51">
        <v>1</v>
      </c>
      <c r="BM37" s="51">
        <v>1</v>
      </c>
      <c r="BN37" s="51">
        <v>1</v>
      </c>
      <c r="BO37" s="54">
        <v>1</v>
      </c>
    </row>
    <row r="38" spans="1:67">
      <c r="A38" s="42"/>
      <c r="B38" s="46" t="s">
        <v>16</v>
      </c>
      <c r="C38" s="46" t="s">
        <v>172</v>
      </c>
      <c r="D38" s="46" t="s">
        <v>179</v>
      </c>
      <c r="E38" s="74" t="s">
        <v>180</v>
      </c>
      <c r="F38" s="73">
        <v>1</v>
      </c>
      <c r="G38" s="50">
        <f t="shared" si="0"/>
        <v>1</v>
      </c>
      <c r="H38" s="50">
        <v>1</v>
      </c>
      <c r="I38" s="50">
        <v>1</v>
      </c>
      <c r="J38" s="50">
        <v>1</v>
      </c>
      <c r="K38" s="50">
        <v>1</v>
      </c>
      <c r="L38" s="51">
        <v>1</v>
      </c>
      <c r="M38" s="51">
        <v>1</v>
      </c>
      <c r="N38" s="51">
        <v>1</v>
      </c>
      <c r="O38" s="51">
        <v>1</v>
      </c>
      <c r="P38" s="51">
        <v>1</v>
      </c>
      <c r="Q38" s="50">
        <f t="shared" si="1"/>
        <v>1</v>
      </c>
      <c r="R38" s="50">
        <v>1</v>
      </c>
      <c r="S38" s="50">
        <v>1</v>
      </c>
      <c r="T38" s="50">
        <v>1</v>
      </c>
      <c r="U38" s="50">
        <v>1</v>
      </c>
      <c r="V38" s="51">
        <v>1</v>
      </c>
      <c r="W38" s="51">
        <v>1</v>
      </c>
      <c r="X38" s="51">
        <v>1</v>
      </c>
      <c r="Y38" s="51">
        <v>1</v>
      </c>
      <c r="Z38" s="51">
        <v>1</v>
      </c>
      <c r="AA38" s="50">
        <v>1</v>
      </c>
      <c r="AB38" s="50">
        <v>1</v>
      </c>
      <c r="AC38" s="50">
        <v>1</v>
      </c>
      <c r="AD38" s="50">
        <v>1</v>
      </c>
      <c r="AE38" s="50">
        <v>1</v>
      </c>
      <c r="AF38" s="51">
        <f t="shared" si="2"/>
        <v>1</v>
      </c>
      <c r="AG38" s="51">
        <v>1</v>
      </c>
      <c r="AH38" s="51">
        <v>1</v>
      </c>
      <c r="AI38" s="51">
        <v>1</v>
      </c>
      <c r="AJ38" s="51">
        <v>1</v>
      </c>
      <c r="AK38" s="50">
        <f>IF(AL38+AM38&gt;=1,1,0)</f>
        <v>1</v>
      </c>
      <c r="AL38" s="50">
        <v>1</v>
      </c>
      <c r="AM38" s="50">
        <v>1</v>
      </c>
      <c r="AN38" s="50">
        <v>1</v>
      </c>
      <c r="AO38" s="50">
        <v>1</v>
      </c>
      <c r="AP38" s="51">
        <f t="shared" si="3"/>
        <v>1</v>
      </c>
      <c r="AQ38" s="51">
        <v>1</v>
      </c>
      <c r="AR38" s="51">
        <v>1</v>
      </c>
      <c r="AS38" s="51">
        <v>1</v>
      </c>
      <c r="AT38" s="51">
        <v>1</v>
      </c>
      <c r="AU38" s="50">
        <f t="shared" si="4"/>
        <v>1</v>
      </c>
      <c r="AV38" s="50">
        <v>1</v>
      </c>
      <c r="AW38" s="50">
        <v>1</v>
      </c>
      <c r="AX38" s="50">
        <v>1</v>
      </c>
      <c r="AY38" s="50">
        <v>1</v>
      </c>
      <c r="AZ38" s="51">
        <f t="shared" si="5"/>
        <v>1</v>
      </c>
      <c r="BA38" s="51">
        <v>1</v>
      </c>
      <c r="BB38" s="51">
        <v>1</v>
      </c>
      <c r="BC38" s="51">
        <v>1</v>
      </c>
      <c r="BD38" s="51">
        <v>1</v>
      </c>
      <c r="BE38" s="50">
        <f t="shared" si="6"/>
        <v>1</v>
      </c>
      <c r="BF38" s="50">
        <v>1</v>
      </c>
      <c r="BG38" s="50">
        <v>1</v>
      </c>
      <c r="BH38" s="50">
        <v>1</v>
      </c>
      <c r="BI38" s="50">
        <v>1</v>
      </c>
      <c r="BJ38" s="51">
        <f t="shared" si="7"/>
        <v>1</v>
      </c>
      <c r="BK38" s="51">
        <v>1</v>
      </c>
      <c r="BL38" s="51">
        <v>1</v>
      </c>
      <c r="BM38" s="51">
        <v>1</v>
      </c>
      <c r="BN38" s="51">
        <v>1</v>
      </c>
      <c r="BO38" s="54">
        <v>1</v>
      </c>
    </row>
    <row r="39" spans="1:67">
      <c r="A39" s="42"/>
      <c r="B39" s="46" t="s">
        <v>16</v>
      </c>
      <c r="C39" s="46" t="s">
        <v>172</v>
      </c>
      <c r="D39" s="46" t="s">
        <v>179</v>
      </c>
      <c r="E39" s="46" t="s">
        <v>181</v>
      </c>
      <c r="F39" s="73">
        <v>1</v>
      </c>
      <c r="G39" s="50">
        <f t="shared" si="0"/>
        <v>1</v>
      </c>
      <c r="H39" s="50">
        <v>1</v>
      </c>
      <c r="I39" s="50">
        <v>1</v>
      </c>
      <c r="J39" s="50">
        <v>1</v>
      </c>
      <c r="K39" s="50">
        <v>1</v>
      </c>
      <c r="L39" s="51">
        <v>1</v>
      </c>
      <c r="M39" s="51">
        <v>1</v>
      </c>
      <c r="N39" s="51">
        <v>1</v>
      </c>
      <c r="O39" s="51">
        <v>1</v>
      </c>
      <c r="P39" s="51">
        <v>1</v>
      </c>
      <c r="Q39" s="50">
        <f t="shared" si="1"/>
        <v>1</v>
      </c>
      <c r="R39" s="50">
        <v>1</v>
      </c>
      <c r="S39" s="50">
        <v>1</v>
      </c>
      <c r="T39" s="50">
        <v>1</v>
      </c>
      <c r="U39" s="50">
        <v>1</v>
      </c>
      <c r="V39" s="51">
        <f>IF(W39+X39&gt;=1,1,0)</f>
        <v>1</v>
      </c>
      <c r="W39" s="51">
        <v>1</v>
      </c>
      <c r="X39" s="51">
        <v>1</v>
      </c>
      <c r="Y39" s="51">
        <v>1</v>
      </c>
      <c r="Z39" s="51">
        <v>1</v>
      </c>
      <c r="AA39" s="50">
        <f>IF(AB39+AC39&gt;=1,1,0)</f>
        <v>1</v>
      </c>
      <c r="AB39" s="50">
        <v>1</v>
      </c>
      <c r="AC39" s="50">
        <v>1</v>
      </c>
      <c r="AD39" s="50">
        <v>1</v>
      </c>
      <c r="AE39" s="50">
        <v>1</v>
      </c>
      <c r="AF39" s="51">
        <f t="shared" si="2"/>
        <v>1</v>
      </c>
      <c r="AG39" s="51">
        <v>1</v>
      </c>
      <c r="AH39" s="51">
        <v>1</v>
      </c>
      <c r="AI39" s="51">
        <v>1</v>
      </c>
      <c r="AJ39" s="51">
        <v>1</v>
      </c>
      <c r="AK39" s="50">
        <v>1</v>
      </c>
      <c r="AL39" s="50">
        <v>1</v>
      </c>
      <c r="AM39" s="50">
        <v>1</v>
      </c>
      <c r="AN39" s="50">
        <v>1</v>
      </c>
      <c r="AO39" s="50">
        <v>1</v>
      </c>
      <c r="AP39" s="51">
        <f t="shared" si="3"/>
        <v>1</v>
      </c>
      <c r="AQ39" s="51">
        <v>1</v>
      </c>
      <c r="AR39" s="51">
        <v>1</v>
      </c>
      <c r="AS39" s="51">
        <v>1</v>
      </c>
      <c r="AT39" s="51">
        <v>1</v>
      </c>
      <c r="AU39" s="50">
        <f t="shared" si="4"/>
        <v>1</v>
      </c>
      <c r="AV39" s="50">
        <v>1</v>
      </c>
      <c r="AW39" s="50">
        <v>1</v>
      </c>
      <c r="AX39" s="50">
        <v>1</v>
      </c>
      <c r="AY39" s="50">
        <v>1</v>
      </c>
      <c r="AZ39" s="51">
        <f t="shared" si="5"/>
        <v>1</v>
      </c>
      <c r="BA39" s="51">
        <v>1</v>
      </c>
      <c r="BB39" s="51">
        <v>1</v>
      </c>
      <c r="BC39" s="51">
        <v>1</v>
      </c>
      <c r="BD39" s="51">
        <v>1</v>
      </c>
      <c r="BE39" s="50">
        <f t="shared" si="6"/>
        <v>1</v>
      </c>
      <c r="BF39" s="50">
        <v>1</v>
      </c>
      <c r="BG39" s="50">
        <v>1</v>
      </c>
      <c r="BH39" s="50">
        <v>1</v>
      </c>
      <c r="BI39" s="50">
        <v>1</v>
      </c>
      <c r="BJ39" s="51">
        <f t="shared" si="7"/>
        <v>1</v>
      </c>
      <c r="BK39" s="51">
        <v>1</v>
      </c>
      <c r="BL39" s="51">
        <v>1</v>
      </c>
      <c r="BM39" s="51">
        <v>1</v>
      </c>
      <c r="BN39" s="51">
        <v>1</v>
      </c>
      <c r="BO39" s="54">
        <v>1</v>
      </c>
    </row>
    <row r="40" spans="1:67">
      <c r="A40" s="42"/>
      <c r="B40" s="46" t="s">
        <v>16</v>
      </c>
      <c r="C40" s="46" t="s">
        <v>172</v>
      </c>
      <c r="D40" s="46" t="s">
        <v>177</v>
      </c>
      <c r="E40" s="74" t="s">
        <v>182</v>
      </c>
      <c r="F40" s="73">
        <v>1</v>
      </c>
      <c r="G40" s="50">
        <f t="shared" si="0"/>
        <v>1</v>
      </c>
      <c r="H40" s="50">
        <v>1</v>
      </c>
      <c r="I40" s="50">
        <v>1</v>
      </c>
      <c r="J40" s="50">
        <v>1</v>
      </c>
      <c r="K40" s="50">
        <v>1</v>
      </c>
      <c r="L40" s="51">
        <v>1</v>
      </c>
      <c r="M40" s="51">
        <v>1</v>
      </c>
      <c r="N40" s="51">
        <v>1</v>
      </c>
      <c r="O40" s="51">
        <v>1</v>
      </c>
      <c r="P40" s="51">
        <v>1</v>
      </c>
      <c r="Q40" s="50">
        <f t="shared" si="1"/>
        <v>1</v>
      </c>
      <c r="R40" s="50">
        <v>1</v>
      </c>
      <c r="S40" s="50">
        <v>1</v>
      </c>
      <c r="T40" s="50">
        <v>1</v>
      </c>
      <c r="U40" s="50">
        <v>1</v>
      </c>
      <c r="V40" s="51">
        <v>1</v>
      </c>
      <c r="W40" s="51">
        <v>1</v>
      </c>
      <c r="X40" s="51">
        <v>1</v>
      </c>
      <c r="Y40" s="51">
        <v>1</v>
      </c>
      <c r="Z40" s="51">
        <v>1</v>
      </c>
      <c r="AA40" s="50">
        <v>1</v>
      </c>
      <c r="AB40" s="50">
        <v>1</v>
      </c>
      <c r="AC40" s="50">
        <v>1</v>
      </c>
      <c r="AD40" s="50">
        <v>1</v>
      </c>
      <c r="AE40" s="50">
        <v>1</v>
      </c>
      <c r="AF40" s="51">
        <f t="shared" si="2"/>
        <v>1</v>
      </c>
      <c r="AG40" s="51">
        <v>1</v>
      </c>
      <c r="AH40" s="51">
        <v>1</v>
      </c>
      <c r="AI40" s="51">
        <v>1</v>
      </c>
      <c r="AJ40" s="51">
        <v>1</v>
      </c>
      <c r="AK40" s="50">
        <f>IF(AL40+AM40&gt;=1,1,0)</f>
        <v>1</v>
      </c>
      <c r="AL40" s="50">
        <v>1</v>
      </c>
      <c r="AM40" s="50">
        <v>1</v>
      </c>
      <c r="AN40" s="50">
        <v>1</v>
      </c>
      <c r="AO40" s="50">
        <v>1</v>
      </c>
      <c r="AP40" s="51">
        <f t="shared" si="3"/>
        <v>1</v>
      </c>
      <c r="AQ40" s="51">
        <v>1</v>
      </c>
      <c r="AR40" s="51">
        <v>1</v>
      </c>
      <c r="AS40" s="51">
        <v>1</v>
      </c>
      <c r="AT40" s="51">
        <v>1</v>
      </c>
      <c r="AU40" s="50">
        <f t="shared" si="4"/>
        <v>1</v>
      </c>
      <c r="AV40" s="50">
        <v>1</v>
      </c>
      <c r="AW40" s="50">
        <v>1</v>
      </c>
      <c r="AX40" s="50">
        <v>1</v>
      </c>
      <c r="AY40" s="50">
        <v>1</v>
      </c>
      <c r="AZ40" s="51">
        <f t="shared" si="5"/>
        <v>1</v>
      </c>
      <c r="BA40" s="51">
        <v>1</v>
      </c>
      <c r="BB40" s="51">
        <v>1</v>
      </c>
      <c r="BC40" s="51">
        <v>1</v>
      </c>
      <c r="BD40" s="51">
        <v>1</v>
      </c>
      <c r="BE40" s="50">
        <f t="shared" si="6"/>
        <v>1</v>
      </c>
      <c r="BF40" s="50">
        <v>1</v>
      </c>
      <c r="BG40" s="50">
        <v>1</v>
      </c>
      <c r="BH40" s="50">
        <v>1</v>
      </c>
      <c r="BI40" s="50">
        <v>1</v>
      </c>
      <c r="BJ40" s="51">
        <f t="shared" si="7"/>
        <v>1</v>
      </c>
      <c r="BK40" s="51">
        <v>1</v>
      </c>
      <c r="BL40" s="51">
        <v>1</v>
      </c>
      <c r="BM40" s="51">
        <v>1</v>
      </c>
      <c r="BN40" s="51">
        <v>1</v>
      </c>
      <c r="BO40" s="54">
        <v>1</v>
      </c>
    </row>
    <row r="41" spans="1:67">
      <c r="A41" s="42"/>
      <c r="B41" s="46" t="s">
        <v>16</v>
      </c>
      <c r="C41" s="46" t="s">
        <v>172</v>
      </c>
      <c r="D41" s="46" t="s">
        <v>173</v>
      </c>
      <c r="E41" s="74" t="s">
        <v>183</v>
      </c>
      <c r="F41" s="73">
        <v>1</v>
      </c>
      <c r="G41" s="50">
        <f t="shared" si="0"/>
        <v>1</v>
      </c>
      <c r="H41" s="50">
        <v>1</v>
      </c>
      <c r="I41" s="50">
        <v>1</v>
      </c>
      <c r="J41" s="50">
        <v>1</v>
      </c>
      <c r="K41" s="50">
        <v>1</v>
      </c>
      <c r="L41" s="51">
        <v>1</v>
      </c>
      <c r="M41" s="51">
        <v>1</v>
      </c>
      <c r="N41" s="51">
        <v>1</v>
      </c>
      <c r="O41" s="51">
        <v>1</v>
      </c>
      <c r="P41" s="51">
        <v>1</v>
      </c>
      <c r="Q41" s="50">
        <f t="shared" si="1"/>
        <v>1</v>
      </c>
      <c r="R41" s="50">
        <v>1</v>
      </c>
      <c r="S41" s="50">
        <v>1</v>
      </c>
      <c r="T41" s="50">
        <v>1</v>
      </c>
      <c r="U41" s="50">
        <v>1</v>
      </c>
      <c r="V41" s="51">
        <f>IF(W41+X41&gt;=1,1,0)</f>
        <v>1</v>
      </c>
      <c r="W41" s="51">
        <v>1</v>
      </c>
      <c r="X41" s="51">
        <v>1</v>
      </c>
      <c r="Y41" s="51">
        <v>1</v>
      </c>
      <c r="Z41" s="51">
        <v>1</v>
      </c>
      <c r="AA41" s="50">
        <f>IF(AB41+AC41&gt;=1,1,0)</f>
        <v>1</v>
      </c>
      <c r="AB41" s="50">
        <v>1</v>
      </c>
      <c r="AC41" s="50">
        <v>1</v>
      </c>
      <c r="AD41" s="50">
        <v>1</v>
      </c>
      <c r="AE41" s="50">
        <v>1</v>
      </c>
      <c r="AF41" s="51">
        <f t="shared" si="2"/>
        <v>1</v>
      </c>
      <c r="AG41" s="51">
        <v>1</v>
      </c>
      <c r="AH41" s="51">
        <v>1</v>
      </c>
      <c r="AI41" s="51">
        <v>1</v>
      </c>
      <c r="AJ41" s="51">
        <v>1</v>
      </c>
      <c r="AK41" s="50">
        <v>1</v>
      </c>
      <c r="AL41" s="50">
        <v>1</v>
      </c>
      <c r="AM41" s="50">
        <v>1</v>
      </c>
      <c r="AN41" s="50">
        <v>1</v>
      </c>
      <c r="AO41" s="50">
        <v>1</v>
      </c>
      <c r="AP41" s="51">
        <f t="shared" si="3"/>
        <v>1</v>
      </c>
      <c r="AQ41" s="51">
        <v>1</v>
      </c>
      <c r="AR41" s="51">
        <v>1</v>
      </c>
      <c r="AS41" s="51">
        <v>1</v>
      </c>
      <c r="AT41" s="51">
        <v>1</v>
      </c>
      <c r="AU41" s="50">
        <f t="shared" si="4"/>
        <v>1</v>
      </c>
      <c r="AV41" s="50">
        <v>1</v>
      </c>
      <c r="AW41" s="50">
        <v>1</v>
      </c>
      <c r="AX41" s="50">
        <v>1</v>
      </c>
      <c r="AY41" s="50">
        <v>1</v>
      </c>
      <c r="AZ41" s="51">
        <f t="shared" si="5"/>
        <v>1</v>
      </c>
      <c r="BA41" s="51">
        <v>1</v>
      </c>
      <c r="BB41" s="51">
        <v>1</v>
      </c>
      <c r="BC41" s="51">
        <v>1</v>
      </c>
      <c r="BD41" s="51">
        <v>1</v>
      </c>
      <c r="BE41" s="50">
        <f t="shared" si="6"/>
        <v>1</v>
      </c>
      <c r="BF41" s="50">
        <v>1</v>
      </c>
      <c r="BG41" s="50">
        <v>1</v>
      </c>
      <c r="BH41" s="50">
        <v>1</v>
      </c>
      <c r="BI41" s="50">
        <v>1</v>
      </c>
      <c r="BJ41" s="51">
        <f t="shared" si="7"/>
        <v>1</v>
      </c>
      <c r="BK41" s="51">
        <v>1</v>
      </c>
      <c r="BL41" s="51">
        <v>1</v>
      </c>
      <c r="BM41" s="51">
        <v>1</v>
      </c>
      <c r="BN41" s="51">
        <v>1</v>
      </c>
      <c r="BO41" s="54">
        <v>1</v>
      </c>
    </row>
    <row r="42" spans="1:67">
      <c r="A42" s="42"/>
      <c r="B42" s="46" t="s">
        <v>16</v>
      </c>
      <c r="C42" s="46" t="s">
        <v>172</v>
      </c>
      <c r="D42" s="46" t="s">
        <v>179</v>
      </c>
      <c r="E42" s="74" t="s">
        <v>184</v>
      </c>
      <c r="F42" s="73">
        <v>1</v>
      </c>
      <c r="G42" s="50">
        <f t="shared" si="0"/>
        <v>1</v>
      </c>
      <c r="H42" s="50">
        <v>1</v>
      </c>
      <c r="I42" s="50">
        <v>1</v>
      </c>
      <c r="J42" s="50">
        <v>1</v>
      </c>
      <c r="K42" s="50">
        <v>1</v>
      </c>
      <c r="L42" s="51">
        <v>1</v>
      </c>
      <c r="M42" s="51">
        <v>1</v>
      </c>
      <c r="N42" s="51">
        <v>1</v>
      </c>
      <c r="O42" s="51">
        <v>1</v>
      </c>
      <c r="P42" s="51">
        <v>1</v>
      </c>
      <c r="Q42" s="50">
        <f t="shared" si="1"/>
        <v>1</v>
      </c>
      <c r="R42" s="50">
        <v>1</v>
      </c>
      <c r="S42" s="50">
        <v>1</v>
      </c>
      <c r="T42" s="50">
        <v>1</v>
      </c>
      <c r="U42" s="50">
        <v>1</v>
      </c>
      <c r="V42" s="51">
        <v>1</v>
      </c>
      <c r="W42" s="51">
        <v>1</v>
      </c>
      <c r="X42" s="51">
        <v>1</v>
      </c>
      <c r="Y42" s="51">
        <v>1</v>
      </c>
      <c r="Z42" s="51">
        <v>1</v>
      </c>
      <c r="AA42" s="50">
        <v>1</v>
      </c>
      <c r="AB42" s="50">
        <v>1</v>
      </c>
      <c r="AC42" s="50">
        <v>1</v>
      </c>
      <c r="AD42" s="50">
        <v>1</v>
      </c>
      <c r="AE42" s="50">
        <v>1</v>
      </c>
      <c r="AF42" s="51">
        <f t="shared" si="2"/>
        <v>1</v>
      </c>
      <c r="AG42" s="51">
        <v>1</v>
      </c>
      <c r="AH42" s="51">
        <v>1</v>
      </c>
      <c r="AI42" s="51">
        <v>1</v>
      </c>
      <c r="AJ42" s="51">
        <v>1</v>
      </c>
      <c r="AK42" s="50">
        <f>IF(AL42+AM42&gt;=1,1,0)</f>
        <v>1</v>
      </c>
      <c r="AL42" s="50">
        <v>1</v>
      </c>
      <c r="AM42" s="50">
        <v>1</v>
      </c>
      <c r="AN42" s="50">
        <v>1</v>
      </c>
      <c r="AO42" s="50">
        <v>1</v>
      </c>
      <c r="AP42" s="51">
        <f t="shared" si="3"/>
        <v>1</v>
      </c>
      <c r="AQ42" s="51">
        <v>1</v>
      </c>
      <c r="AR42" s="51">
        <v>1</v>
      </c>
      <c r="AS42" s="51">
        <v>1</v>
      </c>
      <c r="AT42" s="51">
        <v>1</v>
      </c>
      <c r="AU42" s="50">
        <f t="shared" si="4"/>
        <v>1</v>
      </c>
      <c r="AV42" s="50">
        <v>1</v>
      </c>
      <c r="AW42" s="50">
        <v>1</v>
      </c>
      <c r="AX42" s="50">
        <v>1</v>
      </c>
      <c r="AY42" s="50">
        <v>1</v>
      </c>
      <c r="AZ42" s="51">
        <f t="shared" si="5"/>
        <v>1</v>
      </c>
      <c r="BA42" s="51">
        <v>1</v>
      </c>
      <c r="BB42" s="51">
        <v>1</v>
      </c>
      <c r="BC42" s="51">
        <v>1</v>
      </c>
      <c r="BD42" s="51">
        <v>1</v>
      </c>
      <c r="BE42" s="50">
        <f t="shared" si="6"/>
        <v>1</v>
      </c>
      <c r="BF42" s="50">
        <v>1</v>
      </c>
      <c r="BG42" s="50">
        <v>1</v>
      </c>
      <c r="BH42" s="50">
        <v>1</v>
      </c>
      <c r="BI42" s="50">
        <v>1</v>
      </c>
      <c r="BJ42" s="51">
        <f t="shared" si="7"/>
        <v>1</v>
      </c>
      <c r="BK42" s="51">
        <v>1</v>
      </c>
      <c r="BL42" s="51">
        <v>1</v>
      </c>
      <c r="BM42" s="51">
        <v>1</v>
      </c>
      <c r="BN42" s="51">
        <v>1</v>
      </c>
      <c r="BO42" s="54">
        <v>1</v>
      </c>
    </row>
    <row r="43" spans="1:67">
      <c r="A43" s="42"/>
      <c r="B43" t="s">
        <v>455</v>
      </c>
      <c r="C43" t="s">
        <v>456</v>
      </c>
      <c r="D43" s="41" t="s">
        <v>664</v>
      </c>
      <c r="E43" s="360" t="s">
        <v>665</v>
      </c>
      <c r="F43" s="194">
        <v>1</v>
      </c>
      <c r="G43" s="168">
        <f t="shared" si="0"/>
        <v>1</v>
      </c>
      <c r="H43" s="168">
        <v>1</v>
      </c>
      <c r="I43" s="168">
        <v>1</v>
      </c>
      <c r="J43" s="168">
        <v>1</v>
      </c>
      <c r="K43" s="168">
        <v>1</v>
      </c>
      <c r="L43" s="170">
        <f t="shared" ref="L43:L49" si="8">IF(M43+N43&gt;=1,1,0)</f>
        <v>1</v>
      </c>
      <c r="M43" s="170">
        <v>1</v>
      </c>
      <c r="N43" s="170">
        <v>1</v>
      </c>
      <c r="O43" s="170">
        <v>1</v>
      </c>
      <c r="P43" s="170">
        <v>1</v>
      </c>
      <c r="Q43" s="168">
        <f t="shared" si="1"/>
        <v>1</v>
      </c>
      <c r="R43" s="168">
        <v>1</v>
      </c>
      <c r="S43" s="168">
        <v>1</v>
      </c>
      <c r="T43" s="168">
        <v>1</v>
      </c>
      <c r="U43" s="168">
        <v>1</v>
      </c>
      <c r="V43" s="170">
        <f t="shared" ref="V43:V49" si="9">IF(W43+X43&gt;=1,1,0)</f>
        <v>1</v>
      </c>
      <c r="W43" s="170">
        <v>1</v>
      </c>
      <c r="X43" s="170">
        <v>1</v>
      </c>
      <c r="Y43" s="170">
        <v>1</v>
      </c>
      <c r="Z43" s="170">
        <v>1</v>
      </c>
      <c r="AA43" s="168">
        <f t="shared" ref="AA43:AA49" si="10">IF(AB43+AC43&gt;=1,1,0)</f>
        <v>1</v>
      </c>
      <c r="AB43" s="168">
        <v>1</v>
      </c>
      <c r="AC43" s="168">
        <v>1</v>
      </c>
      <c r="AD43" s="168">
        <v>1</v>
      </c>
      <c r="AE43" s="168">
        <v>1</v>
      </c>
      <c r="AF43" s="170">
        <f t="shared" si="2"/>
        <v>1</v>
      </c>
      <c r="AG43" s="170">
        <v>1</v>
      </c>
      <c r="AH43" s="170">
        <v>1</v>
      </c>
      <c r="AI43" s="170">
        <v>1</v>
      </c>
      <c r="AJ43" s="170">
        <v>1</v>
      </c>
      <c r="AK43" s="168">
        <f t="shared" ref="AK43:AK49" si="11">IF(AL43+AM43&gt;=1,1,0)</f>
        <v>1</v>
      </c>
      <c r="AL43" s="168">
        <v>1</v>
      </c>
      <c r="AM43" s="168">
        <v>1</v>
      </c>
      <c r="AN43" s="168">
        <v>1</v>
      </c>
      <c r="AO43" s="168">
        <v>1</v>
      </c>
      <c r="AP43" s="170">
        <f t="shared" si="3"/>
        <v>1</v>
      </c>
      <c r="AQ43" s="170">
        <v>1</v>
      </c>
      <c r="AR43" s="170">
        <v>1</v>
      </c>
      <c r="AS43" s="170">
        <v>1</v>
      </c>
      <c r="AT43" s="170">
        <v>1</v>
      </c>
      <c r="AU43" s="168">
        <f t="shared" si="4"/>
        <v>1</v>
      </c>
      <c r="AV43" s="168">
        <v>1</v>
      </c>
      <c r="AW43" s="168">
        <v>1</v>
      </c>
      <c r="AX43" s="168">
        <v>1</v>
      </c>
      <c r="AY43" s="168">
        <v>1</v>
      </c>
      <c r="AZ43" s="170">
        <f t="shared" si="5"/>
        <v>1</v>
      </c>
      <c r="BA43" s="170">
        <v>1</v>
      </c>
      <c r="BB43" s="170">
        <v>1</v>
      </c>
      <c r="BC43" s="170">
        <v>1</v>
      </c>
      <c r="BD43" s="170">
        <v>1</v>
      </c>
      <c r="BE43" s="168">
        <f t="shared" si="6"/>
        <v>1</v>
      </c>
      <c r="BF43" s="168">
        <v>1</v>
      </c>
      <c r="BG43" s="168">
        <v>1</v>
      </c>
      <c r="BH43" s="168">
        <v>1</v>
      </c>
      <c r="BI43" s="168">
        <v>1</v>
      </c>
      <c r="BJ43" s="170">
        <f t="shared" si="7"/>
        <v>1</v>
      </c>
      <c r="BK43" s="170">
        <v>1</v>
      </c>
      <c r="BL43" s="170">
        <v>1</v>
      </c>
      <c r="BM43" s="170">
        <v>1</v>
      </c>
      <c r="BN43" s="170">
        <v>1</v>
      </c>
      <c r="BO43" s="195">
        <v>1</v>
      </c>
    </row>
    <row r="44" spans="1:67">
      <c r="A44" s="42"/>
      <c r="B44" t="s">
        <v>455</v>
      </c>
      <c r="C44" t="s">
        <v>456</v>
      </c>
      <c r="D44" s="41" t="s">
        <v>666</v>
      </c>
      <c r="E44" s="360" t="s">
        <v>667</v>
      </c>
      <c r="F44" s="194">
        <v>1</v>
      </c>
      <c r="G44" s="168">
        <f t="shared" si="0"/>
        <v>1</v>
      </c>
      <c r="H44" s="168">
        <v>1</v>
      </c>
      <c r="I44" s="168">
        <v>1</v>
      </c>
      <c r="J44" s="168">
        <v>1</v>
      </c>
      <c r="K44" s="168">
        <v>1</v>
      </c>
      <c r="L44" s="170">
        <f t="shared" si="8"/>
        <v>1</v>
      </c>
      <c r="M44" s="170">
        <v>1</v>
      </c>
      <c r="N44" s="170">
        <v>1</v>
      </c>
      <c r="O44" s="170">
        <v>1</v>
      </c>
      <c r="P44" s="170">
        <v>1</v>
      </c>
      <c r="Q44" s="168">
        <f t="shared" si="1"/>
        <v>1</v>
      </c>
      <c r="R44" s="168">
        <v>1</v>
      </c>
      <c r="S44" s="168">
        <v>1</v>
      </c>
      <c r="T44" s="168">
        <v>1</v>
      </c>
      <c r="U44" s="168">
        <v>1</v>
      </c>
      <c r="V44" s="170">
        <f t="shared" si="9"/>
        <v>1</v>
      </c>
      <c r="W44" s="170">
        <v>1</v>
      </c>
      <c r="X44" s="170">
        <v>1</v>
      </c>
      <c r="Y44" s="170">
        <v>1</v>
      </c>
      <c r="Z44" s="170">
        <v>1</v>
      </c>
      <c r="AA44" s="168">
        <f t="shared" si="10"/>
        <v>1</v>
      </c>
      <c r="AB44" s="168">
        <v>1</v>
      </c>
      <c r="AC44" s="168">
        <v>1</v>
      </c>
      <c r="AD44" s="168">
        <v>1</v>
      </c>
      <c r="AE44" s="168">
        <v>1</v>
      </c>
      <c r="AF44" s="170">
        <f t="shared" si="2"/>
        <v>1</v>
      </c>
      <c r="AG44" s="170">
        <v>1</v>
      </c>
      <c r="AH44" s="170">
        <v>1</v>
      </c>
      <c r="AI44" s="170">
        <v>1</v>
      </c>
      <c r="AJ44" s="170">
        <v>1</v>
      </c>
      <c r="AK44" s="168">
        <f t="shared" si="11"/>
        <v>1</v>
      </c>
      <c r="AL44" s="168">
        <v>1</v>
      </c>
      <c r="AM44" s="168">
        <v>1</v>
      </c>
      <c r="AN44" s="168">
        <v>1</v>
      </c>
      <c r="AO44" s="168">
        <v>1</v>
      </c>
      <c r="AP44" s="170">
        <f t="shared" si="3"/>
        <v>1</v>
      </c>
      <c r="AQ44" s="170">
        <v>1</v>
      </c>
      <c r="AR44" s="170">
        <v>1</v>
      </c>
      <c r="AS44" s="170">
        <v>1</v>
      </c>
      <c r="AT44" s="170">
        <v>1</v>
      </c>
      <c r="AU44" s="168">
        <f t="shared" si="4"/>
        <v>1</v>
      </c>
      <c r="AV44" s="168">
        <v>1</v>
      </c>
      <c r="AW44" s="168">
        <v>1</v>
      </c>
      <c r="AX44" s="168">
        <v>1</v>
      </c>
      <c r="AY44" s="168">
        <v>1</v>
      </c>
      <c r="AZ44" s="170">
        <f t="shared" si="5"/>
        <v>1</v>
      </c>
      <c r="BA44" s="170">
        <v>1</v>
      </c>
      <c r="BB44" s="170">
        <v>1</v>
      </c>
      <c r="BC44" s="170">
        <v>1</v>
      </c>
      <c r="BD44" s="170">
        <v>1</v>
      </c>
      <c r="BE44" s="168">
        <f t="shared" si="6"/>
        <v>1</v>
      </c>
      <c r="BF44" s="168">
        <v>1</v>
      </c>
      <c r="BG44" s="168">
        <v>1</v>
      </c>
      <c r="BH44" s="168">
        <v>1</v>
      </c>
      <c r="BI44" s="168">
        <v>1</v>
      </c>
      <c r="BJ44" s="170">
        <f t="shared" si="7"/>
        <v>1</v>
      </c>
      <c r="BK44" s="170">
        <v>1</v>
      </c>
      <c r="BL44" s="170">
        <v>1</v>
      </c>
      <c r="BM44" s="170">
        <v>1</v>
      </c>
      <c r="BN44" s="170">
        <v>1</v>
      </c>
      <c r="BO44" s="195">
        <v>1</v>
      </c>
    </row>
    <row r="45" spans="1:67">
      <c r="A45" s="42"/>
      <c r="B45" t="s">
        <v>455</v>
      </c>
      <c r="C45" t="s">
        <v>456</v>
      </c>
      <c r="D45" t="s">
        <v>457</v>
      </c>
      <c r="E45" t="s">
        <v>458</v>
      </c>
      <c r="F45" s="194">
        <v>1</v>
      </c>
      <c r="G45" s="168">
        <f t="shared" si="0"/>
        <v>1</v>
      </c>
      <c r="H45" s="168">
        <v>1</v>
      </c>
      <c r="I45" s="168">
        <v>1</v>
      </c>
      <c r="J45" s="168">
        <v>1</v>
      </c>
      <c r="K45" s="168">
        <v>1</v>
      </c>
      <c r="L45" s="170">
        <f t="shared" si="8"/>
        <v>1</v>
      </c>
      <c r="M45" s="170">
        <v>1</v>
      </c>
      <c r="N45" s="170">
        <v>1</v>
      </c>
      <c r="O45" s="170">
        <v>1</v>
      </c>
      <c r="P45" s="170">
        <v>1</v>
      </c>
      <c r="Q45" s="168">
        <f t="shared" si="1"/>
        <v>1</v>
      </c>
      <c r="R45" s="168">
        <v>1</v>
      </c>
      <c r="S45" s="168">
        <v>1</v>
      </c>
      <c r="T45" s="168">
        <v>1</v>
      </c>
      <c r="U45" s="168">
        <v>1</v>
      </c>
      <c r="V45" s="170">
        <f t="shared" si="9"/>
        <v>1</v>
      </c>
      <c r="W45" s="170">
        <v>1</v>
      </c>
      <c r="X45" s="170">
        <v>1</v>
      </c>
      <c r="Y45" s="170">
        <v>1</v>
      </c>
      <c r="Z45" s="170">
        <v>1</v>
      </c>
      <c r="AA45" s="168">
        <f t="shared" si="10"/>
        <v>1</v>
      </c>
      <c r="AB45" s="168">
        <v>1</v>
      </c>
      <c r="AC45" s="168">
        <v>1</v>
      </c>
      <c r="AD45" s="168">
        <v>1</v>
      </c>
      <c r="AE45" s="168">
        <v>1</v>
      </c>
      <c r="AF45" s="170">
        <f t="shared" si="2"/>
        <v>1</v>
      </c>
      <c r="AG45" s="170">
        <v>1</v>
      </c>
      <c r="AH45" s="170">
        <v>1</v>
      </c>
      <c r="AI45" s="170">
        <v>1</v>
      </c>
      <c r="AJ45" s="170">
        <v>1</v>
      </c>
      <c r="AK45" s="168">
        <f t="shared" si="11"/>
        <v>1</v>
      </c>
      <c r="AL45" s="168">
        <v>1</v>
      </c>
      <c r="AM45" s="168">
        <v>1</v>
      </c>
      <c r="AN45" s="168">
        <v>1</v>
      </c>
      <c r="AO45" s="168">
        <v>1</v>
      </c>
      <c r="AP45" s="170">
        <f t="shared" si="3"/>
        <v>1</v>
      </c>
      <c r="AQ45" s="170">
        <v>1</v>
      </c>
      <c r="AR45" s="170">
        <v>1</v>
      </c>
      <c r="AS45" s="170">
        <v>1</v>
      </c>
      <c r="AT45" s="170">
        <v>1</v>
      </c>
      <c r="AU45" s="168">
        <f t="shared" si="4"/>
        <v>1</v>
      </c>
      <c r="AV45" s="168">
        <v>1</v>
      </c>
      <c r="AW45" s="168">
        <v>1</v>
      </c>
      <c r="AX45" s="168">
        <v>1</v>
      </c>
      <c r="AY45" s="168">
        <v>1</v>
      </c>
      <c r="AZ45" s="170">
        <f t="shared" si="5"/>
        <v>1</v>
      </c>
      <c r="BA45" s="170">
        <v>1</v>
      </c>
      <c r="BB45" s="170">
        <v>1</v>
      </c>
      <c r="BC45" s="170">
        <v>1</v>
      </c>
      <c r="BD45" s="170">
        <v>1</v>
      </c>
      <c r="BE45" s="168">
        <f t="shared" si="6"/>
        <v>1</v>
      </c>
      <c r="BF45" s="168">
        <v>1</v>
      </c>
      <c r="BG45" s="168">
        <v>1</v>
      </c>
      <c r="BH45" s="168">
        <v>1</v>
      </c>
      <c r="BI45" s="168">
        <v>1</v>
      </c>
      <c r="BJ45" s="170">
        <f t="shared" si="7"/>
        <v>1</v>
      </c>
      <c r="BK45" s="170">
        <v>1</v>
      </c>
      <c r="BL45" s="170">
        <v>1</v>
      </c>
      <c r="BM45" s="170">
        <v>1</v>
      </c>
      <c r="BN45" s="170">
        <v>1</v>
      </c>
      <c r="BO45" s="195">
        <v>1</v>
      </c>
    </row>
    <row r="46" spans="1:67">
      <c r="A46" s="42"/>
      <c r="B46" t="s">
        <v>455</v>
      </c>
      <c r="C46" t="s">
        <v>459</v>
      </c>
      <c r="D46" t="s">
        <v>460</v>
      </c>
      <c r="E46" s="193" t="s">
        <v>461</v>
      </c>
      <c r="F46" s="194">
        <v>1</v>
      </c>
      <c r="G46" s="168">
        <f t="shared" si="0"/>
        <v>1</v>
      </c>
      <c r="H46" s="168">
        <v>1</v>
      </c>
      <c r="I46" s="168">
        <v>1</v>
      </c>
      <c r="J46" s="168">
        <v>1</v>
      </c>
      <c r="K46" s="168">
        <v>1</v>
      </c>
      <c r="L46" s="170">
        <f t="shared" si="8"/>
        <v>1</v>
      </c>
      <c r="M46" s="170">
        <v>1</v>
      </c>
      <c r="N46" s="170">
        <v>1</v>
      </c>
      <c r="O46" s="170">
        <v>1</v>
      </c>
      <c r="P46" s="170">
        <v>1</v>
      </c>
      <c r="Q46" s="168">
        <f t="shared" si="1"/>
        <v>1</v>
      </c>
      <c r="R46" s="168">
        <v>1</v>
      </c>
      <c r="S46" s="168">
        <v>1</v>
      </c>
      <c r="T46" s="168">
        <v>1</v>
      </c>
      <c r="U46" s="168">
        <v>1</v>
      </c>
      <c r="V46" s="170">
        <f t="shared" si="9"/>
        <v>1</v>
      </c>
      <c r="W46" s="170">
        <v>1</v>
      </c>
      <c r="X46" s="170">
        <v>1</v>
      </c>
      <c r="Y46" s="170">
        <v>1</v>
      </c>
      <c r="Z46" s="170">
        <v>1</v>
      </c>
      <c r="AA46" s="168">
        <f t="shared" si="10"/>
        <v>1</v>
      </c>
      <c r="AB46" s="168">
        <v>1</v>
      </c>
      <c r="AC46" s="168">
        <v>1</v>
      </c>
      <c r="AD46" s="168">
        <v>1</v>
      </c>
      <c r="AE46" s="168">
        <v>1</v>
      </c>
      <c r="AF46" s="170">
        <f t="shared" si="2"/>
        <v>1</v>
      </c>
      <c r="AG46" s="170">
        <v>1</v>
      </c>
      <c r="AH46" s="170">
        <v>1</v>
      </c>
      <c r="AI46" s="170">
        <v>1</v>
      </c>
      <c r="AJ46" s="170">
        <v>1</v>
      </c>
      <c r="AK46" s="168">
        <f t="shared" si="11"/>
        <v>1</v>
      </c>
      <c r="AL46" s="168">
        <v>1</v>
      </c>
      <c r="AM46" s="168">
        <v>1</v>
      </c>
      <c r="AN46" s="168">
        <v>1</v>
      </c>
      <c r="AO46" s="168">
        <v>1</v>
      </c>
      <c r="AP46" s="170">
        <f t="shared" si="3"/>
        <v>1</v>
      </c>
      <c r="AQ46" s="170">
        <v>1</v>
      </c>
      <c r="AR46" s="170">
        <v>1</v>
      </c>
      <c r="AS46" s="170">
        <v>1</v>
      </c>
      <c r="AT46" s="170">
        <v>1</v>
      </c>
      <c r="AU46" s="168">
        <f t="shared" si="4"/>
        <v>1</v>
      </c>
      <c r="AV46" s="168">
        <v>1</v>
      </c>
      <c r="AW46" s="168">
        <v>1</v>
      </c>
      <c r="AX46" s="168">
        <v>1</v>
      </c>
      <c r="AY46" s="168">
        <v>1</v>
      </c>
      <c r="AZ46" s="170">
        <f t="shared" si="5"/>
        <v>1</v>
      </c>
      <c r="BA46" s="170">
        <v>1</v>
      </c>
      <c r="BB46" s="170">
        <v>1</v>
      </c>
      <c r="BC46" s="170">
        <v>1</v>
      </c>
      <c r="BD46" s="170">
        <v>1</v>
      </c>
      <c r="BE46" s="168">
        <f t="shared" si="6"/>
        <v>1</v>
      </c>
      <c r="BF46" s="168">
        <v>1</v>
      </c>
      <c r="BG46" s="168">
        <v>1</v>
      </c>
      <c r="BH46" s="168">
        <v>1</v>
      </c>
      <c r="BI46" s="168">
        <v>1</v>
      </c>
      <c r="BJ46" s="170">
        <f t="shared" si="7"/>
        <v>1</v>
      </c>
      <c r="BK46" s="170">
        <v>1</v>
      </c>
      <c r="BL46" s="170">
        <v>1</v>
      </c>
      <c r="BM46" s="170">
        <v>1</v>
      </c>
      <c r="BN46" s="170">
        <v>1</v>
      </c>
      <c r="BO46" s="195">
        <v>1</v>
      </c>
    </row>
    <row r="47" spans="1:67">
      <c r="A47" s="42"/>
      <c r="B47" t="s">
        <v>455</v>
      </c>
      <c r="C47" t="s">
        <v>459</v>
      </c>
      <c r="D47" t="s">
        <v>462</v>
      </c>
      <c r="E47" t="s">
        <v>463</v>
      </c>
      <c r="F47" s="194">
        <v>1</v>
      </c>
      <c r="G47" s="168">
        <f t="shared" si="0"/>
        <v>1</v>
      </c>
      <c r="H47" s="168">
        <v>1</v>
      </c>
      <c r="I47" s="168">
        <v>1</v>
      </c>
      <c r="J47" s="168">
        <v>1</v>
      </c>
      <c r="K47" s="168">
        <v>1</v>
      </c>
      <c r="L47" s="170">
        <f t="shared" si="8"/>
        <v>1</v>
      </c>
      <c r="M47" s="170">
        <v>1</v>
      </c>
      <c r="N47" s="170">
        <v>1</v>
      </c>
      <c r="O47" s="170">
        <v>1</v>
      </c>
      <c r="P47" s="170">
        <v>1</v>
      </c>
      <c r="Q47" s="168">
        <f t="shared" si="1"/>
        <v>1</v>
      </c>
      <c r="R47" s="168">
        <v>1</v>
      </c>
      <c r="S47" s="168">
        <v>1</v>
      </c>
      <c r="T47" s="168">
        <v>1</v>
      </c>
      <c r="U47" s="168">
        <v>1</v>
      </c>
      <c r="V47" s="170">
        <f t="shared" si="9"/>
        <v>1</v>
      </c>
      <c r="W47" s="170">
        <v>1</v>
      </c>
      <c r="X47" s="170">
        <v>1</v>
      </c>
      <c r="Y47" s="170">
        <v>1</v>
      </c>
      <c r="Z47" s="170">
        <v>1</v>
      </c>
      <c r="AA47" s="168">
        <f t="shared" si="10"/>
        <v>1</v>
      </c>
      <c r="AB47" s="168">
        <v>1</v>
      </c>
      <c r="AC47" s="168">
        <v>1</v>
      </c>
      <c r="AD47" s="168">
        <v>1</v>
      </c>
      <c r="AE47" s="168">
        <v>1</v>
      </c>
      <c r="AF47" s="170">
        <f t="shared" si="2"/>
        <v>1</v>
      </c>
      <c r="AG47" s="170">
        <v>1</v>
      </c>
      <c r="AH47" s="170">
        <v>1</v>
      </c>
      <c r="AI47" s="170">
        <v>1</v>
      </c>
      <c r="AJ47" s="170">
        <v>1</v>
      </c>
      <c r="AK47" s="168">
        <f t="shared" si="11"/>
        <v>1</v>
      </c>
      <c r="AL47" s="168">
        <v>1</v>
      </c>
      <c r="AM47" s="168">
        <v>1</v>
      </c>
      <c r="AN47" s="168">
        <v>1</v>
      </c>
      <c r="AO47" s="168">
        <v>1</v>
      </c>
      <c r="AP47" s="170">
        <f t="shared" si="3"/>
        <v>1</v>
      </c>
      <c r="AQ47" s="170">
        <v>1</v>
      </c>
      <c r="AR47" s="170">
        <v>1</v>
      </c>
      <c r="AS47" s="170">
        <v>1</v>
      </c>
      <c r="AT47" s="170">
        <v>1</v>
      </c>
      <c r="AU47" s="168">
        <f t="shared" si="4"/>
        <v>1</v>
      </c>
      <c r="AV47" s="168">
        <v>1</v>
      </c>
      <c r="AW47" s="168">
        <v>1</v>
      </c>
      <c r="AX47" s="168">
        <v>1</v>
      </c>
      <c r="AY47" s="168">
        <v>1</v>
      </c>
      <c r="AZ47" s="170">
        <f t="shared" si="5"/>
        <v>1</v>
      </c>
      <c r="BA47" s="170">
        <v>1</v>
      </c>
      <c r="BB47" s="170">
        <v>1</v>
      </c>
      <c r="BC47" s="170">
        <v>1</v>
      </c>
      <c r="BD47" s="170">
        <v>1</v>
      </c>
      <c r="BE47" s="168">
        <f t="shared" si="6"/>
        <v>1</v>
      </c>
      <c r="BF47" s="168">
        <v>1</v>
      </c>
      <c r="BG47" s="168">
        <v>1</v>
      </c>
      <c r="BH47" s="168">
        <v>1</v>
      </c>
      <c r="BI47" s="168">
        <v>1</v>
      </c>
      <c r="BJ47" s="170">
        <f t="shared" si="7"/>
        <v>1</v>
      </c>
      <c r="BK47" s="170">
        <v>1</v>
      </c>
      <c r="BL47" s="170">
        <v>1</v>
      </c>
      <c r="BM47" s="170">
        <v>1</v>
      </c>
      <c r="BN47" s="170">
        <v>1</v>
      </c>
      <c r="BO47" s="195">
        <v>1</v>
      </c>
    </row>
    <row r="48" spans="1:67">
      <c r="A48" s="42"/>
      <c r="B48" t="s">
        <v>455</v>
      </c>
      <c r="C48" t="s">
        <v>459</v>
      </c>
      <c r="D48" t="s">
        <v>464</v>
      </c>
      <c r="E48" s="360" t="s">
        <v>668</v>
      </c>
      <c r="F48" s="194">
        <v>1</v>
      </c>
      <c r="G48" s="168">
        <f>IF(H48+I48&gt;=1,1,0)</f>
        <v>1</v>
      </c>
      <c r="H48" s="168">
        <v>1</v>
      </c>
      <c r="I48" s="168">
        <v>1</v>
      </c>
      <c r="J48" s="168">
        <v>1</v>
      </c>
      <c r="K48" s="168">
        <v>1</v>
      </c>
      <c r="L48" s="170">
        <f>IF(M48+N48&gt;=1,1,0)</f>
        <v>1</v>
      </c>
      <c r="M48" s="170">
        <v>1</v>
      </c>
      <c r="N48" s="170">
        <v>1</v>
      </c>
      <c r="O48" s="170">
        <v>1</v>
      </c>
      <c r="P48" s="170">
        <v>1</v>
      </c>
      <c r="Q48" s="168">
        <f>IF(R48+S48&gt;=1,1,0)</f>
        <v>1</v>
      </c>
      <c r="R48" s="168">
        <v>1</v>
      </c>
      <c r="S48" s="168">
        <v>1</v>
      </c>
      <c r="T48" s="168">
        <v>1</v>
      </c>
      <c r="U48" s="168">
        <v>1</v>
      </c>
      <c r="V48" s="170">
        <f>IF(W48+X48&gt;=1,1,0)</f>
        <v>1</v>
      </c>
      <c r="W48" s="170">
        <v>1</v>
      </c>
      <c r="X48" s="170">
        <v>1</v>
      </c>
      <c r="Y48" s="170">
        <v>1</v>
      </c>
      <c r="Z48" s="170">
        <v>1</v>
      </c>
      <c r="AA48" s="168">
        <f>IF(AB48+AC48&gt;=1,1,0)</f>
        <v>1</v>
      </c>
      <c r="AB48" s="168">
        <v>1</v>
      </c>
      <c r="AC48" s="168">
        <v>1</v>
      </c>
      <c r="AD48" s="168">
        <v>1</v>
      </c>
      <c r="AE48" s="168">
        <v>1</v>
      </c>
      <c r="AF48" s="170">
        <f>IF(AG48+AH48&gt;=1,1,0)</f>
        <v>1</v>
      </c>
      <c r="AG48" s="170">
        <v>1</v>
      </c>
      <c r="AH48" s="170">
        <v>1</v>
      </c>
      <c r="AI48" s="170">
        <v>1</v>
      </c>
      <c r="AJ48" s="170">
        <v>1</v>
      </c>
      <c r="AK48" s="168">
        <f>IF(AL48+AM48&gt;=1,1,0)</f>
        <v>1</v>
      </c>
      <c r="AL48" s="168">
        <v>1</v>
      </c>
      <c r="AM48" s="168">
        <v>1</v>
      </c>
      <c r="AN48" s="168">
        <v>1</v>
      </c>
      <c r="AO48" s="168">
        <v>1</v>
      </c>
      <c r="AP48" s="170">
        <f>IF(AQ48+AR48&gt;=1,1,0)</f>
        <v>1</v>
      </c>
      <c r="AQ48" s="170">
        <v>1</v>
      </c>
      <c r="AR48" s="170">
        <v>1</v>
      </c>
      <c r="AS48" s="170">
        <v>1</v>
      </c>
      <c r="AT48" s="170">
        <v>1</v>
      </c>
      <c r="AU48" s="168">
        <f>IF(AV48+AW48&gt;=1,1,0)</f>
        <v>1</v>
      </c>
      <c r="AV48" s="168">
        <v>1</v>
      </c>
      <c r="AW48" s="168">
        <v>1</v>
      </c>
      <c r="AX48" s="168">
        <v>1</v>
      </c>
      <c r="AY48" s="168">
        <v>1</v>
      </c>
      <c r="AZ48" s="170">
        <f>IF(BA48+BB48&gt;=1,1,0)</f>
        <v>1</v>
      </c>
      <c r="BA48" s="170">
        <v>1</v>
      </c>
      <c r="BB48" s="170">
        <v>1</v>
      </c>
      <c r="BC48" s="170">
        <v>1</v>
      </c>
      <c r="BD48" s="170">
        <v>1</v>
      </c>
      <c r="BE48" s="168">
        <f>IF(BF48+BG48&gt;=1,1,0)</f>
        <v>1</v>
      </c>
      <c r="BF48" s="168">
        <v>1</v>
      </c>
      <c r="BG48" s="168">
        <v>1</v>
      </c>
      <c r="BH48" s="168">
        <v>1</v>
      </c>
      <c r="BI48" s="168">
        <v>1</v>
      </c>
      <c r="BJ48" s="170">
        <f>IF(BK48+BL48&gt;=1,1,0)</f>
        <v>1</v>
      </c>
      <c r="BK48" s="170">
        <v>1</v>
      </c>
      <c r="BL48" s="170">
        <v>1</v>
      </c>
      <c r="BM48" s="170">
        <v>1</v>
      </c>
      <c r="BN48" s="170">
        <v>1</v>
      </c>
      <c r="BO48" s="195">
        <v>1</v>
      </c>
    </row>
    <row r="49" spans="1:67">
      <c r="A49" s="42"/>
      <c r="B49" t="s">
        <v>455</v>
      </c>
      <c r="C49" t="s">
        <v>459</v>
      </c>
      <c r="D49" t="s">
        <v>460</v>
      </c>
      <c r="E49" t="s">
        <v>465</v>
      </c>
      <c r="F49" s="194">
        <v>1</v>
      </c>
      <c r="G49" s="168">
        <f t="shared" si="0"/>
        <v>1</v>
      </c>
      <c r="H49" s="168">
        <v>1</v>
      </c>
      <c r="I49" s="168">
        <v>1</v>
      </c>
      <c r="J49" s="168">
        <v>1</v>
      </c>
      <c r="K49" s="168">
        <v>1</v>
      </c>
      <c r="L49" s="170">
        <f t="shared" si="8"/>
        <v>1</v>
      </c>
      <c r="M49" s="170">
        <v>1</v>
      </c>
      <c r="N49" s="170">
        <v>1</v>
      </c>
      <c r="O49" s="170">
        <v>1</v>
      </c>
      <c r="P49" s="170">
        <v>1</v>
      </c>
      <c r="Q49" s="168">
        <f t="shared" si="1"/>
        <v>1</v>
      </c>
      <c r="R49" s="168">
        <v>1</v>
      </c>
      <c r="S49" s="168">
        <v>1</v>
      </c>
      <c r="T49" s="168">
        <v>1</v>
      </c>
      <c r="U49" s="168">
        <v>1</v>
      </c>
      <c r="V49" s="170">
        <f t="shared" si="9"/>
        <v>1</v>
      </c>
      <c r="W49" s="170">
        <v>1</v>
      </c>
      <c r="X49" s="170">
        <v>1</v>
      </c>
      <c r="Y49" s="170">
        <v>1</v>
      </c>
      <c r="Z49" s="170">
        <v>1</v>
      </c>
      <c r="AA49" s="168">
        <f t="shared" si="10"/>
        <v>1</v>
      </c>
      <c r="AB49" s="168">
        <v>1</v>
      </c>
      <c r="AC49" s="168">
        <v>1</v>
      </c>
      <c r="AD49" s="168">
        <v>1</v>
      </c>
      <c r="AE49" s="168">
        <v>1</v>
      </c>
      <c r="AF49" s="170">
        <f t="shared" si="2"/>
        <v>1</v>
      </c>
      <c r="AG49" s="170">
        <v>1</v>
      </c>
      <c r="AH49" s="170">
        <v>1</v>
      </c>
      <c r="AI49" s="170">
        <v>1</v>
      </c>
      <c r="AJ49" s="170">
        <v>1</v>
      </c>
      <c r="AK49" s="168">
        <f t="shared" si="11"/>
        <v>1</v>
      </c>
      <c r="AL49" s="168">
        <v>1</v>
      </c>
      <c r="AM49" s="168">
        <v>1</v>
      </c>
      <c r="AN49" s="168">
        <v>1</v>
      </c>
      <c r="AO49" s="168">
        <v>1</v>
      </c>
      <c r="AP49" s="170">
        <f t="shared" si="3"/>
        <v>1</v>
      </c>
      <c r="AQ49" s="170">
        <v>1</v>
      </c>
      <c r="AR49" s="170">
        <v>1</v>
      </c>
      <c r="AS49" s="170">
        <v>1</v>
      </c>
      <c r="AT49" s="170">
        <v>1</v>
      </c>
      <c r="AU49" s="168">
        <f t="shared" si="4"/>
        <v>1</v>
      </c>
      <c r="AV49" s="168">
        <v>1</v>
      </c>
      <c r="AW49" s="168">
        <v>1</v>
      </c>
      <c r="AX49" s="168">
        <v>1</v>
      </c>
      <c r="AY49" s="168">
        <v>1</v>
      </c>
      <c r="AZ49" s="170">
        <f t="shared" si="5"/>
        <v>1</v>
      </c>
      <c r="BA49" s="170">
        <v>1</v>
      </c>
      <c r="BB49" s="170">
        <v>1</v>
      </c>
      <c r="BC49" s="170">
        <v>1</v>
      </c>
      <c r="BD49" s="170">
        <v>1</v>
      </c>
      <c r="BE49" s="168">
        <f t="shared" si="6"/>
        <v>1</v>
      </c>
      <c r="BF49" s="168">
        <v>1</v>
      </c>
      <c r="BG49" s="168">
        <v>1</v>
      </c>
      <c r="BH49" s="168">
        <v>1</v>
      </c>
      <c r="BI49" s="168">
        <v>1</v>
      </c>
      <c r="BJ49" s="170">
        <f t="shared" si="7"/>
        <v>1</v>
      </c>
      <c r="BK49" s="170">
        <v>1</v>
      </c>
      <c r="BL49" s="170">
        <v>1</v>
      </c>
      <c r="BM49" s="170">
        <v>1</v>
      </c>
      <c r="BN49" s="170">
        <v>1</v>
      </c>
      <c r="BO49" s="195">
        <v>1</v>
      </c>
    </row>
    <row r="50" spans="1:67">
      <c r="A50" s="42"/>
      <c r="B50" t="s">
        <v>455</v>
      </c>
      <c r="C50" t="s">
        <v>459</v>
      </c>
      <c r="D50" t="s">
        <v>466</v>
      </c>
      <c r="E50" s="193" t="s">
        <v>467</v>
      </c>
      <c r="F50" s="194">
        <v>1</v>
      </c>
      <c r="G50" s="168">
        <f>IF(H50+I50&gt;=1,1,0)</f>
        <v>1</v>
      </c>
      <c r="H50" s="168">
        <v>1</v>
      </c>
      <c r="I50" s="168">
        <v>1</v>
      </c>
      <c r="J50" s="168">
        <v>1</v>
      </c>
      <c r="K50" s="168">
        <v>1</v>
      </c>
      <c r="L50" s="170">
        <f>IF(M50+N50&gt;=1,1,0)</f>
        <v>1</v>
      </c>
      <c r="M50" s="170">
        <v>1</v>
      </c>
      <c r="N50" s="170">
        <v>1</v>
      </c>
      <c r="O50" s="170">
        <v>1</v>
      </c>
      <c r="P50" s="170">
        <v>1</v>
      </c>
      <c r="Q50" s="168">
        <f>IF(R50+S50&gt;=1,1,0)</f>
        <v>1</v>
      </c>
      <c r="R50" s="168">
        <v>1</v>
      </c>
      <c r="S50" s="168">
        <v>1</v>
      </c>
      <c r="T50" s="168">
        <v>1</v>
      </c>
      <c r="U50" s="168">
        <v>1</v>
      </c>
      <c r="V50" s="170">
        <f>IF(W50+X50&gt;=1,1,0)</f>
        <v>1</v>
      </c>
      <c r="W50" s="170">
        <v>1</v>
      </c>
      <c r="X50" s="170">
        <v>1</v>
      </c>
      <c r="Y50" s="170">
        <v>1</v>
      </c>
      <c r="Z50" s="170">
        <v>1</v>
      </c>
      <c r="AA50" s="168">
        <f>IF(AB50+AC50&gt;=1,1,0)</f>
        <v>1</v>
      </c>
      <c r="AB50" s="168">
        <v>1</v>
      </c>
      <c r="AC50" s="168">
        <v>1</v>
      </c>
      <c r="AD50" s="168">
        <v>1</v>
      </c>
      <c r="AE50" s="168">
        <v>1</v>
      </c>
      <c r="AF50" s="170">
        <f>IF(AG50+AH50&gt;=1,1,0)</f>
        <v>1</v>
      </c>
      <c r="AG50" s="170">
        <v>1</v>
      </c>
      <c r="AH50" s="170">
        <v>1</v>
      </c>
      <c r="AI50" s="170">
        <v>1</v>
      </c>
      <c r="AJ50" s="170">
        <v>1</v>
      </c>
      <c r="AK50" s="168">
        <f>IF(AL50+AM50&gt;=1,1,0)</f>
        <v>1</v>
      </c>
      <c r="AL50" s="168">
        <v>1</v>
      </c>
      <c r="AM50" s="168">
        <v>1</v>
      </c>
      <c r="AN50" s="168">
        <v>1</v>
      </c>
      <c r="AO50" s="168">
        <v>1</v>
      </c>
      <c r="AP50" s="170">
        <f>IF(AQ50+AR50&gt;=1,1,0)</f>
        <v>1</v>
      </c>
      <c r="AQ50" s="170">
        <v>1</v>
      </c>
      <c r="AR50" s="170">
        <v>1</v>
      </c>
      <c r="AS50" s="170">
        <v>1</v>
      </c>
      <c r="AT50" s="170">
        <v>1</v>
      </c>
      <c r="AU50" s="168">
        <f>IF(AV50+AW50&gt;=1,1,0)</f>
        <v>1</v>
      </c>
      <c r="AV50" s="168">
        <v>1</v>
      </c>
      <c r="AW50" s="168">
        <v>1</v>
      </c>
      <c r="AX50" s="168">
        <v>1</v>
      </c>
      <c r="AY50" s="168">
        <v>1</v>
      </c>
      <c r="AZ50" s="170">
        <f>IF(BA50+BB50&gt;=1,1,0)</f>
        <v>1</v>
      </c>
      <c r="BA50" s="170">
        <v>1</v>
      </c>
      <c r="BB50" s="170">
        <v>1</v>
      </c>
      <c r="BC50" s="170">
        <v>1</v>
      </c>
      <c r="BD50" s="170">
        <v>1</v>
      </c>
      <c r="BE50" s="168">
        <f>IF(BF50+BG50&gt;=1,1,0)</f>
        <v>1</v>
      </c>
      <c r="BF50" s="168">
        <v>1</v>
      </c>
      <c r="BG50" s="168">
        <v>1</v>
      </c>
      <c r="BH50" s="168">
        <v>1</v>
      </c>
      <c r="BI50" s="168">
        <v>1</v>
      </c>
      <c r="BJ50" s="170">
        <f>IF(BK50+BL50&gt;=1,1,0)</f>
        <v>1</v>
      </c>
      <c r="BK50" s="170">
        <v>1</v>
      </c>
      <c r="BL50" s="170">
        <v>1</v>
      </c>
      <c r="BM50" s="170">
        <v>1</v>
      </c>
      <c r="BN50" s="170">
        <v>1</v>
      </c>
      <c r="BO50" s="195"/>
    </row>
    <row r="51" spans="1:67">
      <c r="B51" t="s">
        <v>455</v>
      </c>
      <c r="C51" t="s">
        <v>459</v>
      </c>
      <c r="D51" t="s">
        <v>466</v>
      </c>
      <c r="E51" s="193" t="s">
        <v>468</v>
      </c>
      <c r="F51" s="194">
        <v>1</v>
      </c>
      <c r="G51" s="168">
        <f>IF(H51+I51&gt;=1,1,0)</f>
        <v>1</v>
      </c>
      <c r="H51" s="168">
        <v>1</v>
      </c>
      <c r="I51" s="168">
        <v>1</v>
      </c>
      <c r="J51" s="168">
        <v>1</v>
      </c>
      <c r="K51" s="168">
        <v>1</v>
      </c>
      <c r="L51" s="170">
        <f>IF(M51+N51&gt;=1,1,0)</f>
        <v>1</v>
      </c>
      <c r="M51" s="170">
        <v>1</v>
      </c>
      <c r="N51" s="170">
        <v>1</v>
      </c>
      <c r="O51" s="170">
        <v>1</v>
      </c>
      <c r="P51" s="170">
        <v>1</v>
      </c>
      <c r="Q51" s="168">
        <f>IF(R51+S51&gt;=1,1,0)</f>
        <v>1</v>
      </c>
      <c r="R51" s="168">
        <v>1</v>
      </c>
      <c r="S51" s="168">
        <v>1</v>
      </c>
      <c r="T51" s="168">
        <v>1</v>
      </c>
      <c r="U51" s="168">
        <v>1</v>
      </c>
      <c r="V51" s="170">
        <f>IF(W51+X51&gt;=1,1,0)</f>
        <v>1</v>
      </c>
      <c r="W51" s="170">
        <v>1</v>
      </c>
      <c r="X51" s="170">
        <v>1</v>
      </c>
      <c r="Y51" s="170">
        <v>1</v>
      </c>
      <c r="Z51" s="170">
        <v>1</v>
      </c>
      <c r="AA51" s="168">
        <f>IF(AB51+AC51&gt;=1,1,0)</f>
        <v>1</v>
      </c>
      <c r="AB51" s="168">
        <v>1</v>
      </c>
      <c r="AC51" s="168">
        <v>1</v>
      </c>
      <c r="AD51" s="168">
        <v>1</v>
      </c>
      <c r="AE51" s="168">
        <v>1</v>
      </c>
      <c r="AF51" s="170">
        <f>IF(AG51+AH51&gt;=1,1,0)</f>
        <v>1</v>
      </c>
      <c r="AG51" s="170">
        <v>1</v>
      </c>
      <c r="AH51" s="170">
        <v>1</v>
      </c>
      <c r="AI51" s="170">
        <v>1</v>
      </c>
      <c r="AJ51" s="170">
        <v>1</v>
      </c>
      <c r="AK51" s="168">
        <f>IF(AL51+AM51&gt;=1,1,0)</f>
        <v>1</v>
      </c>
      <c r="AL51" s="168">
        <v>1</v>
      </c>
      <c r="AM51" s="168">
        <v>1</v>
      </c>
      <c r="AN51" s="168">
        <v>1</v>
      </c>
      <c r="AO51" s="168">
        <v>1</v>
      </c>
      <c r="AP51" s="170">
        <f>IF(AQ51+AR51&gt;=1,1,0)</f>
        <v>1</v>
      </c>
      <c r="AQ51" s="170">
        <v>1</v>
      </c>
      <c r="AR51" s="170">
        <v>1</v>
      </c>
      <c r="AS51" s="170">
        <v>1</v>
      </c>
      <c r="AT51" s="170">
        <v>1</v>
      </c>
      <c r="AU51" s="168">
        <f>IF(AV51+AW51&gt;=1,1,0)</f>
        <v>1</v>
      </c>
      <c r="AV51" s="168">
        <v>1</v>
      </c>
      <c r="AW51" s="168">
        <v>1</v>
      </c>
      <c r="AX51" s="168">
        <v>1</v>
      </c>
      <c r="AY51" s="168">
        <v>1</v>
      </c>
      <c r="AZ51" s="170">
        <f>IF(BA51+BB51&gt;=1,1,0)</f>
        <v>1</v>
      </c>
      <c r="BA51" s="170">
        <v>1</v>
      </c>
      <c r="BB51" s="170">
        <v>1</v>
      </c>
      <c r="BC51" s="170">
        <v>1</v>
      </c>
      <c r="BD51" s="170">
        <v>1</v>
      </c>
      <c r="BE51" s="168">
        <f>IF(BF51+BG51&gt;=1,1,0)</f>
        <v>1</v>
      </c>
      <c r="BF51" s="168">
        <v>1</v>
      </c>
      <c r="BG51" s="168">
        <v>1</v>
      </c>
      <c r="BH51" s="168">
        <v>1</v>
      </c>
      <c r="BI51" s="168">
        <v>1</v>
      </c>
      <c r="BJ51" s="170">
        <f>IF(BK51+BL51&gt;=1,1,0)</f>
        <v>1</v>
      </c>
      <c r="BK51" s="170">
        <v>1</v>
      </c>
      <c r="BL51" s="170">
        <v>1</v>
      </c>
      <c r="BM51" s="170">
        <v>1</v>
      </c>
      <c r="BN51" s="170">
        <v>1</v>
      </c>
      <c r="BO51" s="195"/>
    </row>
    <row r="52" spans="1:67">
      <c r="B52" t="s">
        <v>455</v>
      </c>
      <c r="C52" t="s">
        <v>459</v>
      </c>
      <c r="D52" t="s">
        <v>464</v>
      </c>
      <c r="E52" s="193" t="s">
        <v>469</v>
      </c>
      <c r="F52" s="194">
        <v>1</v>
      </c>
      <c r="G52" s="168">
        <f>IF(H52+I52&gt;=1,1,0)</f>
        <v>1</v>
      </c>
      <c r="H52" s="168">
        <v>1</v>
      </c>
      <c r="I52" s="168">
        <v>1</v>
      </c>
      <c r="J52" s="168">
        <v>1</v>
      </c>
      <c r="K52" s="168">
        <v>1</v>
      </c>
      <c r="L52" s="170">
        <f>IF(M52+N52&gt;=1,1,0)</f>
        <v>1</v>
      </c>
      <c r="M52" s="170">
        <v>1</v>
      </c>
      <c r="N52" s="170">
        <v>1</v>
      </c>
      <c r="O52" s="170">
        <v>1</v>
      </c>
      <c r="P52" s="170">
        <v>1</v>
      </c>
      <c r="Q52" s="168">
        <f>IF(R52+S52&gt;=1,1,0)</f>
        <v>1</v>
      </c>
      <c r="R52" s="168">
        <v>1</v>
      </c>
      <c r="S52" s="168">
        <v>1</v>
      </c>
      <c r="T52" s="168">
        <v>1</v>
      </c>
      <c r="U52" s="168">
        <v>1</v>
      </c>
      <c r="V52" s="170">
        <f>IF(W52+X52&gt;=1,1,0)</f>
        <v>1</v>
      </c>
      <c r="W52" s="170">
        <v>1</v>
      </c>
      <c r="X52" s="170">
        <v>1</v>
      </c>
      <c r="Y52" s="170">
        <v>1</v>
      </c>
      <c r="Z52" s="170">
        <v>1</v>
      </c>
      <c r="AA52" s="168">
        <f>IF(AB52+AC52&gt;=1,1,0)</f>
        <v>1</v>
      </c>
      <c r="AB52" s="168">
        <v>1</v>
      </c>
      <c r="AC52" s="168">
        <v>1</v>
      </c>
      <c r="AD52" s="168">
        <v>1</v>
      </c>
      <c r="AE52" s="168">
        <v>1</v>
      </c>
      <c r="AF52" s="170">
        <f>IF(AG52+AH52&gt;=1,1,0)</f>
        <v>1</v>
      </c>
      <c r="AG52" s="170">
        <v>1</v>
      </c>
      <c r="AH52" s="170">
        <v>1</v>
      </c>
      <c r="AI52" s="170">
        <v>1</v>
      </c>
      <c r="AJ52" s="170">
        <v>1</v>
      </c>
      <c r="AK52" s="168">
        <f>IF(AL52+AM52&gt;=1,1,0)</f>
        <v>1</v>
      </c>
      <c r="AL52" s="168">
        <v>1</v>
      </c>
      <c r="AM52" s="168">
        <v>1</v>
      </c>
      <c r="AN52" s="168">
        <v>1</v>
      </c>
      <c r="AO52" s="168">
        <v>1</v>
      </c>
      <c r="AP52" s="170">
        <f>IF(AQ52+AR52&gt;=1,1,0)</f>
        <v>1</v>
      </c>
      <c r="AQ52" s="170">
        <v>1</v>
      </c>
      <c r="AR52" s="170">
        <v>1</v>
      </c>
      <c r="AS52" s="170">
        <v>1</v>
      </c>
      <c r="AT52" s="170">
        <v>1</v>
      </c>
      <c r="AU52" s="168">
        <f>IF(AV52+AW52&gt;=1,1,0)</f>
        <v>1</v>
      </c>
      <c r="AV52" s="168">
        <v>1</v>
      </c>
      <c r="AW52" s="168">
        <v>1</v>
      </c>
      <c r="AX52" s="168">
        <v>1</v>
      </c>
      <c r="AY52" s="168">
        <v>1</v>
      </c>
      <c r="AZ52" s="170">
        <f>IF(BA52+BB52&gt;=1,1,0)</f>
        <v>1</v>
      </c>
      <c r="BA52" s="170">
        <v>1</v>
      </c>
      <c r="BB52" s="170">
        <v>1</v>
      </c>
      <c r="BC52" s="170">
        <v>1</v>
      </c>
      <c r="BD52" s="170">
        <v>1</v>
      </c>
      <c r="BE52" s="168">
        <f>IF(BF52+BG52&gt;=1,1,0)</f>
        <v>1</v>
      </c>
      <c r="BF52" s="168">
        <v>1</v>
      </c>
      <c r="BG52" s="168">
        <v>1</v>
      </c>
      <c r="BH52" s="168">
        <v>1</v>
      </c>
      <c r="BI52" s="168">
        <v>1</v>
      </c>
      <c r="BJ52" s="170">
        <f>IF(BK52+BL52&gt;=1,1,0)</f>
        <v>1</v>
      </c>
      <c r="BK52" s="170">
        <v>1</v>
      </c>
      <c r="BL52" s="170">
        <v>1</v>
      </c>
      <c r="BM52" s="170">
        <v>1</v>
      </c>
      <c r="BN52" s="170">
        <v>1</v>
      </c>
      <c r="BO52" s="195"/>
    </row>
    <row r="53" spans="1:67">
      <c r="B53" s="444" t="s">
        <v>470</v>
      </c>
      <c r="C53" s="444" t="s">
        <v>471</v>
      </c>
      <c r="D53" s="444" t="s">
        <v>472</v>
      </c>
      <c r="E53" s="444" t="s">
        <v>473</v>
      </c>
      <c r="F53" s="445">
        <v>1</v>
      </c>
      <c r="G53" s="446">
        <f t="shared" ref="G53:G62" si="12">IF(H53+I53&gt;=1,1,0)</f>
        <v>1</v>
      </c>
      <c r="H53" s="446">
        <v>1</v>
      </c>
      <c r="I53" s="446">
        <v>1</v>
      </c>
      <c r="J53" s="446">
        <v>1</v>
      </c>
      <c r="K53" s="446">
        <v>1</v>
      </c>
      <c r="L53" s="446">
        <f t="shared" ref="L53:L62" si="13">IF(M53+N53&gt;=1,1,0)</f>
        <v>1</v>
      </c>
      <c r="M53" s="446">
        <v>1</v>
      </c>
      <c r="N53" s="446">
        <v>1</v>
      </c>
      <c r="O53" s="446">
        <v>1</v>
      </c>
      <c r="P53" s="446">
        <v>1</v>
      </c>
      <c r="Q53" s="446">
        <f t="shared" ref="Q53:Q62" si="14">IF(R53+S53&gt;=1,1,0)</f>
        <v>1</v>
      </c>
      <c r="R53" s="446">
        <v>1</v>
      </c>
      <c r="S53" s="446">
        <v>1</v>
      </c>
      <c r="T53" s="446">
        <v>1</v>
      </c>
      <c r="U53" s="446">
        <v>1</v>
      </c>
      <c r="V53" s="446">
        <f t="shared" ref="V53:V62" si="15">IF(W53+X53&gt;=1,1,0)</f>
        <v>1</v>
      </c>
      <c r="W53" s="446">
        <v>1</v>
      </c>
      <c r="X53" s="446">
        <v>1</v>
      </c>
      <c r="Y53" s="446">
        <v>1</v>
      </c>
      <c r="Z53" s="446">
        <v>1</v>
      </c>
      <c r="AA53" s="446">
        <f t="shared" ref="AA53:AA62" si="16">IF(AB53+AC53&gt;=1,1,0)</f>
        <v>1</v>
      </c>
      <c r="AB53" s="446">
        <v>1</v>
      </c>
      <c r="AC53" s="446">
        <v>1</v>
      </c>
      <c r="AD53" s="446">
        <v>1</v>
      </c>
      <c r="AE53" s="446">
        <v>1</v>
      </c>
      <c r="AF53" s="446">
        <f t="shared" ref="AF53:AF62" si="17">IF(AG53+AH53&gt;=1,1,0)</f>
        <v>1</v>
      </c>
      <c r="AG53" s="446">
        <v>1</v>
      </c>
      <c r="AH53" s="446">
        <v>1</v>
      </c>
      <c r="AI53" s="446">
        <v>1</v>
      </c>
      <c r="AJ53" s="446">
        <v>1</v>
      </c>
      <c r="AK53" s="446">
        <f t="shared" ref="AK53:AK62" si="18">IF(AL53+AM53&gt;=1,1,0)</f>
        <v>1</v>
      </c>
      <c r="AL53" s="446">
        <v>1</v>
      </c>
      <c r="AM53" s="446">
        <v>1</v>
      </c>
      <c r="AN53" s="446">
        <v>1</v>
      </c>
      <c r="AO53" s="446">
        <v>1</v>
      </c>
      <c r="AP53" s="446">
        <f t="shared" ref="AP53:AP62" si="19">IF(AQ53+AR53&gt;=1,1,0)</f>
        <v>1</v>
      </c>
      <c r="AQ53" s="446">
        <v>1</v>
      </c>
      <c r="AR53" s="446">
        <v>1</v>
      </c>
      <c r="AS53" s="446">
        <v>1</v>
      </c>
      <c r="AT53" s="446">
        <v>1</v>
      </c>
      <c r="AU53" s="446">
        <f t="shared" ref="AU53:AU62" si="20">IF(AV53+AW53&gt;=1,1,0)</f>
        <v>1</v>
      </c>
      <c r="AV53" s="446">
        <v>1</v>
      </c>
      <c r="AW53" s="446">
        <v>1</v>
      </c>
      <c r="AX53" s="446">
        <v>1</v>
      </c>
      <c r="AY53" s="446">
        <v>1</v>
      </c>
      <c r="AZ53" s="446">
        <f t="shared" ref="AZ53:AZ62" si="21">IF(BA53+BB53&gt;=1,1,0)</f>
        <v>1</v>
      </c>
      <c r="BA53" s="446">
        <v>1</v>
      </c>
      <c r="BB53" s="446">
        <v>1</v>
      </c>
      <c r="BC53" s="446">
        <v>1</v>
      </c>
      <c r="BD53" s="446">
        <v>1</v>
      </c>
      <c r="BE53" s="446">
        <f t="shared" ref="BE53:BE62" si="22">IF(BF53+BG53&gt;=1,1,0)</f>
        <v>1</v>
      </c>
      <c r="BF53" s="446">
        <v>1</v>
      </c>
      <c r="BG53" s="446">
        <v>1</v>
      </c>
      <c r="BH53" s="446">
        <v>1</v>
      </c>
      <c r="BI53" s="446">
        <v>1</v>
      </c>
      <c r="BJ53" s="446">
        <f t="shared" ref="BJ53:BJ62" si="23">IF(BK53+BL53&gt;=1,1,0)</f>
        <v>1</v>
      </c>
      <c r="BK53" s="446">
        <v>1</v>
      </c>
      <c r="BL53" s="446">
        <v>1</v>
      </c>
      <c r="BM53" s="446">
        <v>1</v>
      </c>
      <c r="BN53" s="446">
        <v>1</v>
      </c>
      <c r="BO53" s="446"/>
    </row>
    <row r="54" spans="1:67">
      <c r="B54" s="425" t="s">
        <v>470</v>
      </c>
      <c r="C54" s="425" t="s">
        <v>471</v>
      </c>
      <c r="D54" s="425" t="s">
        <v>474</v>
      </c>
      <c r="E54" s="425" t="s">
        <v>475</v>
      </c>
      <c r="F54" s="447">
        <v>1</v>
      </c>
      <c r="G54" s="448">
        <f t="shared" si="12"/>
        <v>1</v>
      </c>
      <c r="H54" s="448">
        <v>1</v>
      </c>
      <c r="I54" s="448">
        <v>1</v>
      </c>
      <c r="J54" s="448">
        <v>1</v>
      </c>
      <c r="K54" s="448">
        <v>1</v>
      </c>
      <c r="L54" s="448">
        <f t="shared" si="13"/>
        <v>1</v>
      </c>
      <c r="M54" s="448">
        <v>1</v>
      </c>
      <c r="N54" s="448">
        <v>1</v>
      </c>
      <c r="O54" s="448">
        <v>1</v>
      </c>
      <c r="P54" s="448">
        <v>1</v>
      </c>
      <c r="Q54" s="448">
        <f t="shared" si="14"/>
        <v>1</v>
      </c>
      <c r="R54" s="448">
        <v>1</v>
      </c>
      <c r="S54" s="448">
        <v>1</v>
      </c>
      <c r="T54" s="448">
        <v>1</v>
      </c>
      <c r="U54" s="448">
        <v>1</v>
      </c>
      <c r="V54" s="448">
        <f t="shared" si="15"/>
        <v>1</v>
      </c>
      <c r="W54" s="448">
        <v>1</v>
      </c>
      <c r="X54" s="448">
        <v>1</v>
      </c>
      <c r="Y54" s="448">
        <v>1</v>
      </c>
      <c r="Z54" s="448">
        <v>1</v>
      </c>
      <c r="AA54" s="448">
        <f t="shared" si="16"/>
        <v>1</v>
      </c>
      <c r="AB54" s="448">
        <v>1</v>
      </c>
      <c r="AC54" s="448">
        <v>1</v>
      </c>
      <c r="AD54" s="448">
        <v>1</v>
      </c>
      <c r="AE54" s="448">
        <v>1</v>
      </c>
      <c r="AF54" s="448">
        <f t="shared" si="17"/>
        <v>1</v>
      </c>
      <c r="AG54" s="448">
        <v>1</v>
      </c>
      <c r="AH54" s="448">
        <v>1</v>
      </c>
      <c r="AI54" s="448">
        <v>1</v>
      </c>
      <c r="AJ54" s="448">
        <v>1</v>
      </c>
      <c r="AK54" s="448">
        <f t="shared" si="18"/>
        <v>1</v>
      </c>
      <c r="AL54" s="448">
        <v>1</v>
      </c>
      <c r="AM54" s="448">
        <v>1</v>
      </c>
      <c r="AN54" s="448">
        <v>1</v>
      </c>
      <c r="AO54" s="448">
        <v>1</v>
      </c>
      <c r="AP54" s="448">
        <f t="shared" si="19"/>
        <v>1</v>
      </c>
      <c r="AQ54" s="448">
        <v>1</v>
      </c>
      <c r="AR54" s="448">
        <v>1</v>
      </c>
      <c r="AS54" s="448">
        <v>1</v>
      </c>
      <c r="AT54" s="448">
        <v>1</v>
      </c>
      <c r="AU54" s="448">
        <f t="shared" si="20"/>
        <v>1</v>
      </c>
      <c r="AV54" s="448">
        <v>1</v>
      </c>
      <c r="AW54" s="448">
        <v>1</v>
      </c>
      <c r="AX54" s="448">
        <v>1</v>
      </c>
      <c r="AY54" s="448">
        <v>1</v>
      </c>
      <c r="AZ54" s="448">
        <f t="shared" si="21"/>
        <v>1</v>
      </c>
      <c r="BA54" s="448">
        <v>1</v>
      </c>
      <c r="BB54" s="448">
        <v>1</v>
      </c>
      <c r="BC54" s="448">
        <v>1</v>
      </c>
      <c r="BD54" s="448">
        <v>1</v>
      </c>
      <c r="BE54" s="448">
        <f t="shared" si="22"/>
        <v>1</v>
      </c>
      <c r="BF54" s="448">
        <v>1</v>
      </c>
      <c r="BG54" s="448">
        <v>1</v>
      </c>
      <c r="BH54" s="448">
        <v>1</v>
      </c>
      <c r="BI54" s="448">
        <v>1</v>
      </c>
      <c r="BJ54" s="448">
        <f t="shared" si="23"/>
        <v>1</v>
      </c>
      <c r="BK54" s="448">
        <v>1</v>
      </c>
      <c r="BL54" s="448">
        <v>1</v>
      </c>
      <c r="BM54" s="448">
        <v>1</v>
      </c>
      <c r="BN54" s="448">
        <v>1</v>
      </c>
      <c r="BO54" s="448"/>
    </row>
    <row r="55" spans="1:67">
      <c r="B55" s="444" t="s">
        <v>470</v>
      </c>
      <c r="C55" s="444" t="s">
        <v>471</v>
      </c>
      <c r="D55" s="444" t="s">
        <v>474</v>
      </c>
      <c r="E55" s="444" t="s">
        <v>476</v>
      </c>
      <c r="F55" s="445">
        <v>1</v>
      </c>
      <c r="G55" s="446">
        <f t="shared" si="12"/>
        <v>1</v>
      </c>
      <c r="H55" s="446">
        <v>1</v>
      </c>
      <c r="I55" s="446">
        <v>1</v>
      </c>
      <c r="J55" s="446">
        <v>1</v>
      </c>
      <c r="K55" s="446">
        <v>1</v>
      </c>
      <c r="L55" s="446">
        <f t="shared" si="13"/>
        <v>1</v>
      </c>
      <c r="M55" s="446">
        <v>1</v>
      </c>
      <c r="N55" s="446">
        <v>1</v>
      </c>
      <c r="O55" s="446">
        <v>1</v>
      </c>
      <c r="P55" s="446">
        <v>1</v>
      </c>
      <c r="Q55" s="446">
        <f t="shared" si="14"/>
        <v>1</v>
      </c>
      <c r="R55" s="446">
        <v>1</v>
      </c>
      <c r="S55" s="446">
        <v>1</v>
      </c>
      <c r="T55" s="446">
        <v>1</v>
      </c>
      <c r="U55" s="446">
        <v>1</v>
      </c>
      <c r="V55" s="446">
        <f t="shared" si="15"/>
        <v>1</v>
      </c>
      <c r="W55" s="446">
        <v>1</v>
      </c>
      <c r="X55" s="446">
        <v>1</v>
      </c>
      <c r="Y55" s="446">
        <v>1</v>
      </c>
      <c r="Z55" s="446">
        <v>1</v>
      </c>
      <c r="AA55" s="446">
        <f t="shared" si="16"/>
        <v>1</v>
      </c>
      <c r="AB55" s="446">
        <v>1</v>
      </c>
      <c r="AC55" s="446">
        <v>1</v>
      </c>
      <c r="AD55" s="446">
        <v>1</v>
      </c>
      <c r="AE55" s="446">
        <v>1</v>
      </c>
      <c r="AF55" s="446">
        <f t="shared" si="17"/>
        <v>1</v>
      </c>
      <c r="AG55" s="446">
        <v>1</v>
      </c>
      <c r="AH55" s="446">
        <v>1</v>
      </c>
      <c r="AI55" s="446">
        <v>1</v>
      </c>
      <c r="AJ55" s="446">
        <v>1</v>
      </c>
      <c r="AK55" s="446">
        <f t="shared" si="18"/>
        <v>1</v>
      </c>
      <c r="AL55" s="446">
        <v>1</v>
      </c>
      <c r="AM55" s="446">
        <v>1</v>
      </c>
      <c r="AN55" s="446">
        <v>1</v>
      </c>
      <c r="AO55" s="446">
        <v>1</v>
      </c>
      <c r="AP55" s="446">
        <f t="shared" si="19"/>
        <v>1</v>
      </c>
      <c r="AQ55" s="446">
        <v>1</v>
      </c>
      <c r="AR55" s="446">
        <v>1</v>
      </c>
      <c r="AS55" s="446">
        <v>1</v>
      </c>
      <c r="AT55" s="446">
        <v>1</v>
      </c>
      <c r="AU55" s="446">
        <f t="shared" si="20"/>
        <v>1</v>
      </c>
      <c r="AV55" s="446">
        <v>1</v>
      </c>
      <c r="AW55" s="446">
        <v>1</v>
      </c>
      <c r="AX55" s="446">
        <v>1</v>
      </c>
      <c r="AY55" s="446">
        <v>1</v>
      </c>
      <c r="AZ55" s="446">
        <f t="shared" si="21"/>
        <v>1</v>
      </c>
      <c r="BA55" s="446">
        <v>1</v>
      </c>
      <c r="BB55" s="446">
        <v>1</v>
      </c>
      <c r="BC55" s="446">
        <v>1</v>
      </c>
      <c r="BD55" s="446">
        <v>1</v>
      </c>
      <c r="BE55" s="446">
        <f t="shared" si="22"/>
        <v>1</v>
      </c>
      <c r="BF55" s="446">
        <v>1</v>
      </c>
      <c r="BG55" s="446">
        <v>1</v>
      </c>
      <c r="BH55" s="446">
        <v>1</v>
      </c>
      <c r="BI55" s="446">
        <v>1</v>
      </c>
      <c r="BJ55" s="446">
        <f t="shared" si="23"/>
        <v>1</v>
      </c>
      <c r="BK55" s="446">
        <v>1</v>
      </c>
      <c r="BL55" s="446">
        <v>1</v>
      </c>
      <c r="BM55" s="446">
        <v>1</v>
      </c>
      <c r="BN55" s="446">
        <v>1</v>
      </c>
      <c r="BO55" s="446"/>
    </row>
    <row r="56" spans="1:67">
      <c r="B56" s="444" t="s">
        <v>470</v>
      </c>
      <c r="C56" s="444" t="s">
        <v>471</v>
      </c>
      <c r="D56" s="444" t="s">
        <v>477</v>
      </c>
      <c r="E56" s="444" t="s">
        <v>478</v>
      </c>
      <c r="F56" s="445">
        <v>1</v>
      </c>
      <c r="G56" s="446">
        <f t="shared" si="12"/>
        <v>1</v>
      </c>
      <c r="H56" s="446">
        <v>1</v>
      </c>
      <c r="I56" s="446">
        <v>1</v>
      </c>
      <c r="J56" s="446">
        <v>1</v>
      </c>
      <c r="K56" s="446">
        <v>1</v>
      </c>
      <c r="L56" s="446">
        <f t="shared" si="13"/>
        <v>1</v>
      </c>
      <c r="M56" s="446">
        <v>1</v>
      </c>
      <c r="N56" s="446">
        <v>1</v>
      </c>
      <c r="O56" s="446">
        <v>1</v>
      </c>
      <c r="P56" s="446">
        <v>1</v>
      </c>
      <c r="Q56" s="446">
        <f t="shared" si="14"/>
        <v>1</v>
      </c>
      <c r="R56" s="446">
        <v>1</v>
      </c>
      <c r="S56" s="446">
        <v>1</v>
      </c>
      <c r="T56" s="446">
        <v>1</v>
      </c>
      <c r="U56" s="446">
        <v>1</v>
      </c>
      <c r="V56" s="446">
        <f t="shared" si="15"/>
        <v>1</v>
      </c>
      <c r="W56" s="446">
        <v>1</v>
      </c>
      <c r="X56" s="446">
        <v>1</v>
      </c>
      <c r="Y56" s="446">
        <v>1</v>
      </c>
      <c r="Z56" s="446">
        <v>1</v>
      </c>
      <c r="AA56" s="446">
        <f t="shared" si="16"/>
        <v>1</v>
      </c>
      <c r="AB56" s="446">
        <v>1</v>
      </c>
      <c r="AC56" s="446">
        <v>1</v>
      </c>
      <c r="AD56" s="446">
        <v>1</v>
      </c>
      <c r="AE56" s="446">
        <v>1</v>
      </c>
      <c r="AF56" s="446">
        <f t="shared" si="17"/>
        <v>1</v>
      </c>
      <c r="AG56" s="446">
        <v>1</v>
      </c>
      <c r="AH56" s="446">
        <v>1</v>
      </c>
      <c r="AI56" s="446">
        <v>1</v>
      </c>
      <c r="AJ56" s="446">
        <v>1</v>
      </c>
      <c r="AK56" s="446">
        <f t="shared" si="18"/>
        <v>1</v>
      </c>
      <c r="AL56" s="446">
        <v>1</v>
      </c>
      <c r="AM56" s="446">
        <v>1</v>
      </c>
      <c r="AN56" s="446">
        <v>1</v>
      </c>
      <c r="AO56" s="446">
        <v>1</v>
      </c>
      <c r="AP56" s="446">
        <f t="shared" si="19"/>
        <v>1</v>
      </c>
      <c r="AQ56" s="446">
        <v>1</v>
      </c>
      <c r="AR56" s="446">
        <v>1</v>
      </c>
      <c r="AS56" s="446">
        <v>1</v>
      </c>
      <c r="AT56" s="446">
        <v>1</v>
      </c>
      <c r="AU56" s="446">
        <f t="shared" si="20"/>
        <v>1</v>
      </c>
      <c r="AV56" s="446">
        <v>1</v>
      </c>
      <c r="AW56" s="446">
        <v>1</v>
      </c>
      <c r="AX56" s="446">
        <v>1</v>
      </c>
      <c r="AY56" s="446">
        <v>1</v>
      </c>
      <c r="AZ56" s="446">
        <f t="shared" si="21"/>
        <v>1</v>
      </c>
      <c r="BA56" s="446">
        <v>1</v>
      </c>
      <c r="BB56" s="446">
        <v>1</v>
      </c>
      <c r="BC56" s="446">
        <v>1</v>
      </c>
      <c r="BD56" s="446">
        <v>1</v>
      </c>
      <c r="BE56" s="446">
        <f t="shared" si="22"/>
        <v>1</v>
      </c>
      <c r="BF56" s="446">
        <v>1</v>
      </c>
      <c r="BG56" s="446">
        <v>1</v>
      </c>
      <c r="BH56" s="446">
        <v>1</v>
      </c>
      <c r="BI56" s="446">
        <v>1</v>
      </c>
      <c r="BJ56" s="446">
        <f t="shared" si="23"/>
        <v>1</v>
      </c>
      <c r="BK56" s="446">
        <v>1</v>
      </c>
      <c r="BL56" s="446">
        <v>1</v>
      </c>
      <c r="BM56" s="446">
        <v>1</v>
      </c>
      <c r="BN56" s="446">
        <v>1</v>
      </c>
      <c r="BO56" s="446"/>
    </row>
    <row r="57" spans="1:67">
      <c r="B57" s="449" t="s">
        <v>470</v>
      </c>
      <c r="C57" s="449" t="s">
        <v>479</v>
      </c>
      <c r="D57" s="449" t="s">
        <v>688</v>
      </c>
      <c r="E57" s="449" t="s">
        <v>772</v>
      </c>
      <c r="F57" s="450">
        <v>0</v>
      </c>
      <c r="G57" s="451">
        <f t="shared" si="12"/>
        <v>1</v>
      </c>
      <c r="H57" s="451">
        <v>1</v>
      </c>
      <c r="I57" s="451">
        <v>1</v>
      </c>
      <c r="J57" s="451">
        <v>1</v>
      </c>
      <c r="K57" s="451">
        <v>1</v>
      </c>
      <c r="L57" s="451">
        <f t="shared" si="13"/>
        <v>1</v>
      </c>
      <c r="M57" s="451">
        <v>1</v>
      </c>
      <c r="N57" s="451">
        <v>1</v>
      </c>
      <c r="O57" s="451">
        <v>1</v>
      </c>
      <c r="P57" s="451">
        <v>1</v>
      </c>
      <c r="Q57" s="451">
        <f t="shared" si="14"/>
        <v>1</v>
      </c>
      <c r="R57" s="451">
        <v>1</v>
      </c>
      <c r="S57" s="451">
        <v>1</v>
      </c>
      <c r="T57" s="451">
        <v>1</v>
      </c>
      <c r="U57" s="451">
        <v>1</v>
      </c>
      <c r="V57" s="451">
        <f t="shared" si="15"/>
        <v>1</v>
      </c>
      <c r="W57" s="451">
        <v>1</v>
      </c>
      <c r="X57" s="451">
        <v>1</v>
      </c>
      <c r="Y57" s="451">
        <v>1</v>
      </c>
      <c r="Z57" s="451">
        <v>1</v>
      </c>
      <c r="AA57" s="451">
        <f t="shared" si="16"/>
        <v>1</v>
      </c>
      <c r="AB57" s="451">
        <v>1</v>
      </c>
      <c r="AC57" s="451">
        <v>1</v>
      </c>
      <c r="AD57" s="451">
        <v>1</v>
      </c>
      <c r="AE57" s="451">
        <v>1</v>
      </c>
      <c r="AF57" s="451">
        <f t="shared" si="17"/>
        <v>1</v>
      </c>
      <c r="AG57" s="451">
        <v>1</v>
      </c>
      <c r="AH57" s="451">
        <v>1</v>
      </c>
      <c r="AI57" s="451">
        <v>1</v>
      </c>
      <c r="AJ57" s="451">
        <v>1</v>
      </c>
      <c r="AK57" s="451">
        <f t="shared" si="18"/>
        <v>0</v>
      </c>
      <c r="AL57" s="451">
        <v>0</v>
      </c>
      <c r="AM57" s="451">
        <v>0</v>
      </c>
      <c r="AN57" s="451">
        <v>0</v>
      </c>
      <c r="AO57" s="451">
        <v>0</v>
      </c>
      <c r="AP57" s="451">
        <f t="shared" si="19"/>
        <v>1</v>
      </c>
      <c r="AQ57" s="451">
        <v>1</v>
      </c>
      <c r="AR57" s="451">
        <v>1</v>
      </c>
      <c r="AS57" s="451">
        <v>1</v>
      </c>
      <c r="AT57" s="451">
        <v>1</v>
      </c>
      <c r="AU57" s="451">
        <f t="shared" si="20"/>
        <v>0</v>
      </c>
      <c r="AV57" s="451">
        <v>0</v>
      </c>
      <c r="AW57" s="451">
        <v>0</v>
      </c>
      <c r="AX57" s="451">
        <v>0</v>
      </c>
      <c r="AY57" s="451">
        <v>0</v>
      </c>
      <c r="AZ57" s="451">
        <f t="shared" si="21"/>
        <v>1</v>
      </c>
      <c r="BA57" s="451">
        <v>1</v>
      </c>
      <c r="BB57" s="451">
        <v>1</v>
      </c>
      <c r="BC57" s="451">
        <v>1</v>
      </c>
      <c r="BD57" s="451">
        <v>1</v>
      </c>
      <c r="BE57" s="451">
        <f t="shared" si="22"/>
        <v>0</v>
      </c>
      <c r="BF57" s="451">
        <v>0</v>
      </c>
      <c r="BG57" s="451">
        <v>0</v>
      </c>
      <c r="BH57" s="451">
        <v>0</v>
      </c>
      <c r="BI57" s="451">
        <v>0</v>
      </c>
      <c r="BJ57" s="451">
        <f t="shared" si="23"/>
        <v>0</v>
      </c>
      <c r="BK57" s="451">
        <v>0</v>
      </c>
      <c r="BL57" s="451">
        <v>0</v>
      </c>
      <c r="BM57" s="451">
        <v>0</v>
      </c>
      <c r="BN57" s="451">
        <v>0</v>
      </c>
      <c r="BO57" s="451"/>
    </row>
    <row r="58" spans="1:67">
      <c r="B58" s="444" t="s">
        <v>470</v>
      </c>
      <c r="C58" s="444" t="s">
        <v>479</v>
      </c>
      <c r="D58" s="444" t="s">
        <v>480</v>
      </c>
      <c r="E58" s="444" t="s">
        <v>481</v>
      </c>
      <c r="F58" s="445">
        <v>1</v>
      </c>
      <c r="G58" s="446">
        <f t="shared" si="12"/>
        <v>0</v>
      </c>
      <c r="H58" s="446">
        <v>0</v>
      </c>
      <c r="I58" s="446">
        <v>0</v>
      </c>
      <c r="J58" s="446">
        <v>0</v>
      </c>
      <c r="K58" s="446">
        <v>1</v>
      </c>
      <c r="L58" s="446">
        <f t="shared" si="13"/>
        <v>0</v>
      </c>
      <c r="M58" s="446">
        <v>0</v>
      </c>
      <c r="N58" s="446">
        <v>0</v>
      </c>
      <c r="O58" s="446">
        <v>0</v>
      </c>
      <c r="P58" s="446">
        <v>0</v>
      </c>
      <c r="Q58" s="446">
        <f t="shared" si="14"/>
        <v>1</v>
      </c>
      <c r="R58" s="446">
        <v>1</v>
      </c>
      <c r="S58" s="446">
        <v>1</v>
      </c>
      <c r="T58" s="446">
        <v>1</v>
      </c>
      <c r="U58" s="446">
        <v>1</v>
      </c>
      <c r="V58" s="446">
        <f t="shared" si="15"/>
        <v>1</v>
      </c>
      <c r="W58" s="446">
        <v>1</v>
      </c>
      <c r="X58" s="446">
        <v>1</v>
      </c>
      <c r="Y58" s="446">
        <v>1</v>
      </c>
      <c r="Z58" s="446">
        <v>1</v>
      </c>
      <c r="AA58" s="446">
        <f t="shared" si="16"/>
        <v>1</v>
      </c>
      <c r="AB58" s="446">
        <v>1</v>
      </c>
      <c r="AC58" s="446">
        <v>1</v>
      </c>
      <c r="AD58" s="446">
        <v>1</v>
      </c>
      <c r="AE58" s="446">
        <v>1</v>
      </c>
      <c r="AF58" s="446">
        <f t="shared" si="17"/>
        <v>1</v>
      </c>
      <c r="AG58" s="446">
        <v>1</v>
      </c>
      <c r="AH58" s="446">
        <v>1</v>
      </c>
      <c r="AI58" s="446">
        <v>1</v>
      </c>
      <c r="AJ58" s="446">
        <v>1</v>
      </c>
      <c r="AK58" s="446">
        <f t="shared" si="18"/>
        <v>1</v>
      </c>
      <c r="AL58" s="446">
        <v>1</v>
      </c>
      <c r="AM58" s="446">
        <v>1</v>
      </c>
      <c r="AN58" s="446">
        <v>1</v>
      </c>
      <c r="AO58" s="446">
        <v>1</v>
      </c>
      <c r="AP58" s="446">
        <f t="shared" si="19"/>
        <v>1</v>
      </c>
      <c r="AQ58" s="446">
        <v>1</v>
      </c>
      <c r="AR58" s="446">
        <v>1</v>
      </c>
      <c r="AS58" s="446">
        <v>1</v>
      </c>
      <c r="AT58" s="446">
        <v>1</v>
      </c>
      <c r="AU58" s="446">
        <f t="shared" si="20"/>
        <v>1</v>
      </c>
      <c r="AV58" s="446">
        <v>1</v>
      </c>
      <c r="AW58" s="446">
        <v>1</v>
      </c>
      <c r="AX58" s="446">
        <v>1</v>
      </c>
      <c r="AY58" s="446">
        <v>1</v>
      </c>
      <c r="AZ58" s="446">
        <f t="shared" si="21"/>
        <v>1</v>
      </c>
      <c r="BA58" s="446">
        <v>1</v>
      </c>
      <c r="BB58" s="446">
        <v>1</v>
      </c>
      <c r="BC58" s="446">
        <v>1</v>
      </c>
      <c r="BD58" s="446">
        <v>1</v>
      </c>
      <c r="BE58" s="446">
        <f t="shared" si="22"/>
        <v>1</v>
      </c>
      <c r="BF58" s="446">
        <v>1</v>
      </c>
      <c r="BG58" s="446">
        <v>1</v>
      </c>
      <c r="BH58" s="446">
        <v>1</v>
      </c>
      <c r="BI58" s="446">
        <v>1</v>
      </c>
      <c r="BJ58" s="446">
        <f t="shared" si="23"/>
        <v>1</v>
      </c>
      <c r="BK58" s="446">
        <v>1</v>
      </c>
      <c r="BL58" s="446">
        <v>1</v>
      </c>
      <c r="BM58" s="446">
        <v>1</v>
      </c>
      <c r="BN58" s="446">
        <v>1</v>
      </c>
      <c r="BO58" s="446"/>
    </row>
    <row r="59" spans="1:67">
      <c r="B59" s="449" t="s">
        <v>470</v>
      </c>
      <c r="C59" s="449" t="s">
        <v>479</v>
      </c>
      <c r="D59" s="449" t="s">
        <v>482</v>
      </c>
      <c r="E59" s="449" t="s">
        <v>483</v>
      </c>
      <c r="F59" s="450">
        <v>0</v>
      </c>
      <c r="G59" s="451">
        <f t="shared" si="12"/>
        <v>0</v>
      </c>
      <c r="H59" s="451">
        <v>0</v>
      </c>
      <c r="I59" s="451">
        <v>0</v>
      </c>
      <c r="J59" s="451">
        <v>0</v>
      </c>
      <c r="K59" s="451">
        <v>0</v>
      </c>
      <c r="L59" s="451">
        <f t="shared" si="13"/>
        <v>1</v>
      </c>
      <c r="M59" s="451">
        <v>1</v>
      </c>
      <c r="N59" s="451">
        <v>1</v>
      </c>
      <c r="O59" s="451">
        <v>1</v>
      </c>
      <c r="P59" s="451">
        <v>1</v>
      </c>
      <c r="Q59" s="451">
        <f t="shared" si="14"/>
        <v>1</v>
      </c>
      <c r="R59" s="451">
        <v>1</v>
      </c>
      <c r="S59" s="451">
        <v>1</v>
      </c>
      <c r="T59" s="451">
        <v>1</v>
      </c>
      <c r="U59" s="451">
        <v>1</v>
      </c>
      <c r="V59" s="451">
        <f t="shared" si="15"/>
        <v>1</v>
      </c>
      <c r="W59" s="451">
        <v>1</v>
      </c>
      <c r="X59" s="451">
        <v>1</v>
      </c>
      <c r="Y59" s="451">
        <v>1</v>
      </c>
      <c r="Z59" s="451">
        <v>1</v>
      </c>
      <c r="AA59" s="451">
        <f t="shared" si="16"/>
        <v>0</v>
      </c>
      <c r="AB59" s="451">
        <v>0</v>
      </c>
      <c r="AC59" s="451">
        <v>0</v>
      </c>
      <c r="AD59" s="451">
        <v>0</v>
      </c>
      <c r="AE59" s="451">
        <v>0</v>
      </c>
      <c r="AF59" s="451">
        <f t="shared" si="17"/>
        <v>1</v>
      </c>
      <c r="AG59" s="451">
        <v>1</v>
      </c>
      <c r="AH59" s="451">
        <v>1</v>
      </c>
      <c r="AI59" s="451">
        <v>1</v>
      </c>
      <c r="AJ59" s="451">
        <v>1</v>
      </c>
      <c r="AK59" s="451">
        <f t="shared" si="18"/>
        <v>1</v>
      </c>
      <c r="AL59" s="451">
        <v>0</v>
      </c>
      <c r="AM59" s="451">
        <v>1</v>
      </c>
      <c r="AN59" s="451">
        <v>1</v>
      </c>
      <c r="AO59" s="451">
        <v>1</v>
      </c>
      <c r="AP59" s="451">
        <f t="shared" si="19"/>
        <v>0</v>
      </c>
      <c r="AQ59" s="451">
        <v>0</v>
      </c>
      <c r="AR59" s="451">
        <v>0</v>
      </c>
      <c r="AS59" s="451">
        <v>0</v>
      </c>
      <c r="AT59" s="451">
        <v>0</v>
      </c>
      <c r="AU59" s="451">
        <f t="shared" si="20"/>
        <v>0</v>
      </c>
      <c r="AV59" s="451">
        <v>0</v>
      </c>
      <c r="AW59" s="451">
        <v>0</v>
      </c>
      <c r="AX59" s="451">
        <v>0</v>
      </c>
      <c r="AY59" s="451">
        <v>0</v>
      </c>
      <c r="AZ59" s="451">
        <f t="shared" si="21"/>
        <v>1</v>
      </c>
      <c r="BA59" s="451">
        <v>0</v>
      </c>
      <c r="BB59" s="451">
        <v>1</v>
      </c>
      <c r="BC59" s="451">
        <v>1</v>
      </c>
      <c r="BD59" s="451">
        <v>1</v>
      </c>
      <c r="BE59" s="451">
        <f t="shared" si="22"/>
        <v>1</v>
      </c>
      <c r="BF59" s="451">
        <v>0</v>
      </c>
      <c r="BG59" s="451">
        <v>1</v>
      </c>
      <c r="BH59" s="451">
        <v>1</v>
      </c>
      <c r="BI59" s="451">
        <v>1</v>
      </c>
      <c r="BJ59" s="451">
        <f t="shared" si="23"/>
        <v>1</v>
      </c>
      <c r="BK59" s="451">
        <v>1</v>
      </c>
      <c r="BL59" s="451">
        <v>0</v>
      </c>
      <c r="BM59" s="451">
        <v>1</v>
      </c>
      <c r="BN59" s="451">
        <v>1</v>
      </c>
      <c r="BO59" s="451"/>
    </row>
    <row r="60" spans="1:67">
      <c r="B60" s="444" t="s">
        <v>470</v>
      </c>
      <c r="C60" s="444" t="s">
        <v>479</v>
      </c>
      <c r="D60" s="444" t="s">
        <v>484</v>
      </c>
      <c r="E60" s="444" t="s">
        <v>485</v>
      </c>
      <c r="F60" s="445">
        <v>1</v>
      </c>
      <c r="G60" s="446">
        <f t="shared" si="12"/>
        <v>1</v>
      </c>
      <c r="H60" s="446">
        <v>1</v>
      </c>
      <c r="I60" s="446">
        <v>1</v>
      </c>
      <c r="J60" s="446">
        <v>1</v>
      </c>
      <c r="K60" s="446">
        <v>1</v>
      </c>
      <c r="L60" s="446">
        <f t="shared" si="13"/>
        <v>1</v>
      </c>
      <c r="M60" s="446">
        <v>1</v>
      </c>
      <c r="N60" s="446">
        <v>1</v>
      </c>
      <c r="O60" s="446">
        <v>1</v>
      </c>
      <c r="P60" s="446">
        <v>1</v>
      </c>
      <c r="Q60" s="446">
        <f t="shared" si="14"/>
        <v>1</v>
      </c>
      <c r="R60" s="446">
        <v>1</v>
      </c>
      <c r="S60" s="446">
        <v>1</v>
      </c>
      <c r="T60" s="446">
        <v>1</v>
      </c>
      <c r="U60" s="446">
        <v>1</v>
      </c>
      <c r="V60" s="446">
        <f t="shared" si="15"/>
        <v>1</v>
      </c>
      <c r="W60" s="446">
        <v>1</v>
      </c>
      <c r="X60" s="446">
        <v>1</v>
      </c>
      <c r="Y60" s="446">
        <v>1</v>
      </c>
      <c r="Z60" s="446">
        <v>1</v>
      </c>
      <c r="AA60" s="446">
        <f t="shared" si="16"/>
        <v>1</v>
      </c>
      <c r="AB60" s="446">
        <v>1</v>
      </c>
      <c r="AC60" s="446">
        <v>1</v>
      </c>
      <c r="AD60" s="446">
        <v>1</v>
      </c>
      <c r="AE60" s="446">
        <v>1</v>
      </c>
      <c r="AF60" s="446">
        <f t="shared" si="17"/>
        <v>1</v>
      </c>
      <c r="AG60" s="446">
        <v>1</v>
      </c>
      <c r="AH60" s="446">
        <v>1</v>
      </c>
      <c r="AI60" s="446">
        <v>1</v>
      </c>
      <c r="AJ60" s="446">
        <v>1</v>
      </c>
      <c r="AK60" s="446">
        <f t="shared" si="18"/>
        <v>1</v>
      </c>
      <c r="AL60" s="446">
        <v>1</v>
      </c>
      <c r="AM60" s="446">
        <v>1</v>
      </c>
      <c r="AN60" s="446">
        <v>1</v>
      </c>
      <c r="AO60" s="446">
        <v>1</v>
      </c>
      <c r="AP60" s="446">
        <f t="shared" si="19"/>
        <v>1</v>
      </c>
      <c r="AQ60" s="446">
        <v>1</v>
      </c>
      <c r="AR60" s="446">
        <v>1</v>
      </c>
      <c r="AS60" s="446">
        <v>1</v>
      </c>
      <c r="AT60" s="446">
        <v>1</v>
      </c>
      <c r="AU60" s="446">
        <f t="shared" si="20"/>
        <v>1</v>
      </c>
      <c r="AV60" s="446">
        <v>1</v>
      </c>
      <c r="AW60" s="446">
        <v>1</v>
      </c>
      <c r="AX60" s="446">
        <v>1</v>
      </c>
      <c r="AY60" s="446">
        <v>1</v>
      </c>
      <c r="AZ60" s="446">
        <f t="shared" si="21"/>
        <v>1</v>
      </c>
      <c r="BA60" s="446">
        <v>1</v>
      </c>
      <c r="BB60" s="446">
        <v>1</v>
      </c>
      <c r="BC60" s="446">
        <v>1</v>
      </c>
      <c r="BD60" s="446">
        <v>1</v>
      </c>
      <c r="BE60" s="446">
        <f t="shared" si="22"/>
        <v>1</v>
      </c>
      <c r="BF60" s="446">
        <v>1</v>
      </c>
      <c r="BG60" s="446">
        <v>1</v>
      </c>
      <c r="BH60" s="446">
        <v>1</v>
      </c>
      <c r="BI60" s="446">
        <v>1</v>
      </c>
      <c r="BJ60" s="446">
        <f t="shared" si="23"/>
        <v>1</v>
      </c>
      <c r="BK60" s="446">
        <v>1</v>
      </c>
      <c r="BL60" s="446">
        <v>1</v>
      </c>
      <c r="BM60" s="446">
        <v>1</v>
      </c>
      <c r="BN60" s="446">
        <v>1</v>
      </c>
      <c r="BO60" s="446"/>
    </row>
    <row r="61" spans="1:67">
      <c r="B61" s="444" t="s">
        <v>470</v>
      </c>
      <c r="C61" s="444" t="s">
        <v>479</v>
      </c>
      <c r="D61" s="444" t="s">
        <v>486</v>
      </c>
      <c r="E61" s="444" t="s">
        <v>487</v>
      </c>
      <c r="F61" s="445">
        <v>1</v>
      </c>
      <c r="G61" s="446">
        <f t="shared" si="12"/>
        <v>1</v>
      </c>
      <c r="H61" s="446">
        <v>1</v>
      </c>
      <c r="I61" s="446">
        <v>1</v>
      </c>
      <c r="J61" s="446">
        <v>1</v>
      </c>
      <c r="K61" s="446">
        <v>1</v>
      </c>
      <c r="L61" s="446">
        <f t="shared" si="13"/>
        <v>1</v>
      </c>
      <c r="M61" s="446">
        <v>1</v>
      </c>
      <c r="N61" s="446">
        <v>1</v>
      </c>
      <c r="O61" s="446">
        <v>1</v>
      </c>
      <c r="P61" s="446">
        <v>1</v>
      </c>
      <c r="Q61" s="446">
        <f t="shared" si="14"/>
        <v>1</v>
      </c>
      <c r="R61" s="446">
        <v>1</v>
      </c>
      <c r="S61" s="446">
        <v>1</v>
      </c>
      <c r="T61" s="446">
        <v>1</v>
      </c>
      <c r="U61" s="446">
        <v>1</v>
      </c>
      <c r="V61" s="446">
        <f t="shared" si="15"/>
        <v>1</v>
      </c>
      <c r="W61" s="446">
        <v>1</v>
      </c>
      <c r="X61" s="446">
        <v>1</v>
      </c>
      <c r="Y61" s="446">
        <v>1</v>
      </c>
      <c r="Z61" s="446">
        <v>1</v>
      </c>
      <c r="AA61" s="446">
        <f t="shared" si="16"/>
        <v>1</v>
      </c>
      <c r="AB61" s="446">
        <v>1</v>
      </c>
      <c r="AC61" s="446">
        <v>1</v>
      </c>
      <c r="AD61" s="446">
        <v>1</v>
      </c>
      <c r="AE61" s="446">
        <v>1</v>
      </c>
      <c r="AF61" s="446">
        <f t="shared" si="17"/>
        <v>1</v>
      </c>
      <c r="AG61" s="446">
        <v>1</v>
      </c>
      <c r="AH61" s="446">
        <v>1</v>
      </c>
      <c r="AI61" s="446">
        <v>1</v>
      </c>
      <c r="AJ61" s="446">
        <v>1</v>
      </c>
      <c r="AK61" s="446">
        <f t="shared" si="18"/>
        <v>1</v>
      </c>
      <c r="AL61" s="446">
        <v>1</v>
      </c>
      <c r="AM61" s="446">
        <v>1</v>
      </c>
      <c r="AN61" s="446">
        <v>1</v>
      </c>
      <c r="AO61" s="446">
        <v>1</v>
      </c>
      <c r="AP61" s="446">
        <f t="shared" si="19"/>
        <v>1</v>
      </c>
      <c r="AQ61" s="446">
        <v>1</v>
      </c>
      <c r="AR61" s="446">
        <v>1</v>
      </c>
      <c r="AS61" s="446">
        <v>1</v>
      </c>
      <c r="AT61" s="446">
        <v>1</v>
      </c>
      <c r="AU61" s="446">
        <f t="shared" si="20"/>
        <v>1</v>
      </c>
      <c r="AV61" s="446">
        <v>1</v>
      </c>
      <c r="AW61" s="446">
        <v>1</v>
      </c>
      <c r="AX61" s="446">
        <v>1</v>
      </c>
      <c r="AY61" s="446">
        <v>1</v>
      </c>
      <c r="AZ61" s="446">
        <f t="shared" si="21"/>
        <v>1</v>
      </c>
      <c r="BA61" s="446">
        <v>1</v>
      </c>
      <c r="BB61" s="446">
        <v>1</v>
      </c>
      <c r="BC61" s="446">
        <v>1</v>
      </c>
      <c r="BD61" s="446">
        <v>1</v>
      </c>
      <c r="BE61" s="446">
        <f t="shared" si="22"/>
        <v>1</v>
      </c>
      <c r="BF61" s="446">
        <v>1</v>
      </c>
      <c r="BG61" s="446">
        <v>1</v>
      </c>
      <c r="BH61" s="446">
        <v>1</v>
      </c>
      <c r="BI61" s="446">
        <v>1</v>
      </c>
      <c r="BJ61" s="446">
        <f t="shared" si="23"/>
        <v>0</v>
      </c>
      <c r="BK61" s="446">
        <v>0</v>
      </c>
      <c r="BL61" s="446">
        <v>0</v>
      </c>
      <c r="BM61" s="446">
        <v>0</v>
      </c>
      <c r="BN61" s="446">
        <v>0</v>
      </c>
      <c r="BO61" s="446"/>
    </row>
    <row r="62" spans="1:67">
      <c r="B62" s="444" t="s">
        <v>470</v>
      </c>
      <c r="C62" s="444" t="s">
        <v>479</v>
      </c>
      <c r="D62" s="444" t="s">
        <v>480</v>
      </c>
      <c r="E62" s="444" t="s">
        <v>773</v>
      </c>
      <c r="F62" s="445">
        <v>1</v>
      </c>
      <c r="G62" s="446">
        <f t="shared" si="12"/>
        <v>1</v>
      </c>
      <c r="H62" s="446">
        <v>1</v>
      </c>
      <c r="I62" s="446">
        <v>1</v>
      </c>
      <c r="J62" s="446">
        <v>1</v>
      </c>
      <c r="K62" s="446">
        <v>1</v>
      </c>
      <c r="L62" s="446">
        <f t="shared" si="13"/>
        <v>1</v>
      </c>
      <c r="M62" s="446">
        <v>1</v>
      </c>
      <c r="N62" s="446">
        <v>1</v>
      </c>
      <c r="O62" s="446">
        <v>1</v>
      </c>
      <c r="P62" s="446">
        <v>1</v>
      </c>
      <c r="Q62" s="446">
        <f t="shared" si="14"/>
        <v>1</v>
      </c>
      <c r="R62" s="446">
        <v>1</v>
      </c>
      <c r="S62" s="446">
        <v>1</v>
      </c>
      <c r="T62" s="446">
        <v>1</v>
      </c>
      <c r="U62" s="446">
        <v>1</v>
      </c>
      <c r="V62" s="446">
        <f t="shared" si="15"/>
        <v>1</v>
      </c>
      <c r="W62" s="446">
        <v>1</v>
      </c>
      <c r="X62" s="446">
        <v>1</v>
      </c>
      <c r="Y62" s="446">
        <v>1</v>
      </c>
      <c r="Z62" s="446">
        <v>1</v>
      </c>
      <c r="AA62" s="446">
        <f t="shared" si="16"/>
        <v>1</v>
      </c>
      <c r="AB62" s="446">
        <v>1</v>
      </c>
      <c r="AC62" s="446">
        <v>1</v>
      </c>
      <c r="AD62" s="446">
        <v>1</v>
      </c>
      <c r="AE62" s="446">
        <v>1</v>
      </c>
      <c r="AF62" s="446">
        <f t="shared" si="17"/>
        <v>1</v>
      </c>
      <c r="AG62" s="446">
        <v>1</v>
      </c>
      <c r="AH62" s="446">
        <v>1</v>
      </c>
      <c r="AI62" s="446">
        <v>1</v>
      </c>
      <c r="AJ62" s="446">
        <v>1</v>
      </c>
      <c r="AK62" s="446">
        <f t="shared" si="18"/>
        <v>1</v>
      </c>
      <c r="AL62" s="446">
        <v>1</v>
      </c>
      <c r="AM62" s="446">
        <v>1</v>
      </c>
      <c r="AN62" s="446">
        <v>1</v>
      </c>
      <c r="AO62" s="446">
        <v>1</v>
      </c>
      <c r="AP62" s="446">
        <f t="shared" si="19"/>
        <v>1</v>
      </c>
      <c r="AQ62" s="446">
        <v>1</v>
      </c>
      <c r="AR62" s="446">
        <v>1</v>
      </c>
      <c r="AS62" s="446">
        <v>1</v>
      </c>
      <c r="AT62" s="446">
        <v>1</v>
      </c>
      <c r="AU62" s="446">
        <f t="shared" si="20"/>
        <v>1</v>
      </c>
      <c r="AV62" s="446">
        <v>1</v>
      </c>
      <c r="AW62" s="446">
        <v>1</v>
      </c>
      <c r="AX62" s="446">
        <v>1</v>
      </c>
      <c r="AY62" s="446">
        <v>1</v>
      </c>
      <c r="AZ62" s="446">
        <f t="shared" si="21"/>
        <v>1</v>
      </c>
      <c r="BA62" s="446">
        <v>1</v>
      </c>
      <c r="BB62" s="446">
        <v>1</v>
      </c>
      <c r="BC62" s="446">
        <v>1</v>
      </c>
      <c r="BD62" s="446">
        <v>1</v>
      </c>
      <c r="BE62" s="446">
        <f t="shared" si="22"/>
        <v>1</v>
      </c>
      <c r="BF62" s="446">
        <v>1</v>
      </c>
      <c r="BG62" s="446">
        <v>1</v>
      </c>
      <c r="BH62" s="446">
        <v>1</v>
      </c>
      <c r="BI62" s="446">
        <v>1</v>
      </c>
      <c r="BJ62" s="446">
        <f t="shared" si="23"/>
        <v>1</v>
      </c>
      <c r="BK62" s="446">
        <v>1</v>
      </c>
      <c r="BL62" s="446">
        <v>1</v>
      </c>
      <c r="BM62" s="446">
        <v>1</v>
      </c>
      <c r="BN62" s="446">
        <v>1</v>
      </c>
      <c r="BO62" s="446"/>
    </row>
    <row r="63" spans="1:67">
      <c r="B63" s="444" t="s">
        <v>470</v>
      </c>
      <c r="C63" s="444" t="s">
        <v>479</v>
      </c>
      <c r="D63" s="444" t="s">
        <v>488</v>
      </c>
      <c r="E63" s="444" t="s">
        <v>489</v>
      </c>
      <c r="F63" s="445">
        <v>1</v>
      </c>
      <c r="G63" s="446">
        <f>IF(H63+I63&gt;=1,1,0)</f>
        <v>1</v>
      </c>
      <c r="H63" s="446">
        <v>1</v>
      </c>
      <c r="I63" s="446">
        <v>1</v>
      </c>
      <c r="J63" s="446">
        <v>1</v>
      </c>
      <c r="K63" s="446">
        <v>1</v>
      </c>
      <c r="L63" s="446">
        <f>IF(M63+N63&gt;=1,1,0)</f>
        <v>1</v>
      </c>
      <c r="M63" s="446">
        <v>1</v>
      </c>
      <c r="N63" s="446">
        <v>1</v>
      </c>
      <c r="O63" s="446">
        <v>1</v>
      </c>
      <c r="P63" s="446">
        <v>1</v>
      </c>
      <c r="Q63" s="446">
        <f>IF(R63+S63&gt;=1,1,0)</f>
        <v>1</v>
      </c>
      <c r="R63" s="446">
        <v>1</v>
      </c>
      <c r="S63" s="446">
        <v>1</v>
      </c>
      <c r="T63" s="446">
        <v>1</v>
      </c>
      <c r="U63" s="446">
        <v>1</v>
      </c>
      <c r="V63" s="446">
        <f>IF(W63+X63&gt;=1,1,0)</f>
        <v>1</v>
      </c>
      <c r="W63" s="446">
        <v>1</v>
      </c>
      <c r="X63" s="446">
        <v>1</v>
      </c>
      <c r="Y63" s="446">
        <v>1</v>
      </c>
      <c r="Z63" s="446">
        <v>1</v>
      </c>
      <c r="AA63" s="446">
        <f>IF(AB63+AC63&gt;=1,1,0)</f>
        <v>1</v>
      </c>
      <c r="AB63" s="446">
        <v>1</v>
      </c>
      <c r="AC63" s="446">
        <v>1</v>
      </c>
      <c r="AD63" s="446">
        <v>1</v>
      </c>
      <c r="AE63" s="446">
        <v>1</v>
      </c>
      <c r="AF63" s="446">
        <f>IF(AG63+AH63&gt;=1,1,0)</f>
        <v>1</v>
      </c>
      <c r="AG63" s="446">
        <v>1</v>
      </c>
      <c r="AH63" s="446">
        <v>1</v>
      </c>
      <c r="AI63" s="446">
        <v>1</v>
      </c>
      <c r="AJ63" s="446">
        <v>1</v>
      </c>
      <c r="AK63" s="446">
        <f>IF(AL63+AM63&gt;=1,1,0)</f>
        <v>1</v>
      </c>
      <c r="AL63" s="446">
        <v>1</v>
      </c>
      <c r="AM63" s="446">
        <v>1</v>
      </c>
      <c r="AN63" s="446">
        <v>1</v>
      </c>
      <c r="AO63" s="446">
        <v>1</v>
      </c>
      <c r="AP63" s="446">
        <f>IF(AQ63+AR63&gt;=1,1,0)</f>
        <v>1</v>
      </c>
      <c r="AQ63" s="446">
        <v>1</v>
      </c>
      <c r="AR63" s="446">
        <v>1</v>
      </c>
      <c r="AS63" s="446">
        <v>1</v>
      </c>
      <c r="AT63" s="446">
        <v>1</v>
      </c>
      <c r="AU63" s="446">
        <f>IF(AV63+AW63&gt;=1,1,0)</f>
        <v>1</v>
      </c>
      <c r="AV63" s="446">
        <v>1</v>
      </c>
      <c r="AW63" s="446">
        <v>1</v>
      </c>
      <c r="AX63" s="446">
        <v>1</v>
      </c>
      <c r="AY63" s="446">
        <v>1</v>
      </c>
      <c r="AZ63" s="446">
        <f>IF(BA63+BB63&gt;=1,1,0)</f>
        <v>1</v>
      </c>
      <c r="BA63" s="446">
        <v>1</v>
      </c>
      <c r="BB63" s="446">
        <v>1</v>
      </c>
      <c r="BC63" s="446">
        <v>1</v>
      </c>
      <c r="BD63" s="446">
        <v>1</v>
      </c>
      <c r="BE63" s="446">
        <f>IF(BF63+BG63&gt;=1,1,0)</f>
        <v>1</v>
      </c>
      <c r="BF63" s="446">
        <v>1</v>
      </c>
      <c r="BG63" s="446">
        <v>1</v>
      </c>
      <c r="BH63" s="446">
        <v>1</v>
      </c>
      <c r="BI63" s="446">
        <v>1</v>
      </c>
      <c r="BJ63" s="446">
        <f>IF(BK63+BL63&gt;=1,1,0)</f>
        <v>1</v>
      </c>
      <c r="BK63" s="446">
        <v>1</v>
      </c>
      <c r="BL63" s="446">
        <v>1</v>
      </c>
      <c r="BM63" s="446">
        <v>1</v>
      </c>
      <c r="BN63" s="446">
        <v>1</v>
      </c>
      <c r="BO63" s="446"/>
    </row>
    <row r="64" spans="1:67">
      <c r="B64" s="444" t="s">
        <v>470</v>
      </c>
      <c r="C64" s="444" t="s">
        <v>479</v>
      </c>
      <c r="D64" s="444" t="s">
        <v>490</v>
      </c>
      <c r="E64" s="444" t="s">
        <v>491</v>
      </c>
      <c r="F64" s="445">
        <v>1</v>
      </c>
      <c r="G64" s="446">
        <f>IF(H64+I64&gt;=1,1,0)</f>
        <v>0</v>
      </c>
      <c r="H64" s="446">
        <v>0</v>
      </c>
      <c r="I64" s="446">
        <v>0</v>
      </c>
      <c r="J64" s="446">
        <v>0</v>
      </c>
      <c r="K64" s="446">
        <v>0</v>
      </c>
      <c r="L64" s="446">
        <f>IF(M64+N64&gt;=1,1,0)</f>
        <v>0</v>
      </c>
      <c r="M64" s="446">
        <v>0</v>
      </c>
      <c r="N64" s="446">
        <v>0</v>
      </c>
      <c r="O64" s="446">
        <v>0</v>
      </c>
      <c r="P64" s="446">
        <v>0</v>
      </c>
      <c r="Q64" s="446">
        <f>IF(R64+S64&gt;=1,1,0)</f>
        <v>1</v>
      </c>
      <c r="R64" s="446">
        <v>1</v>
      </c>
      <c r="S64" s="446">
        <v>1</v>
      </c>
      <c r="T64" s="446">
        <v>1</v>
      </c>
      <c r="U64" s="446">
        <v>1</v>
      </c>
      <c r="V64" s="446">
        <f>IF(W64+X64&gt;=1,1,0)</f>
        <v>1</v>
      </c>
      <c r="W64" s="446">
        <v>1</v>
      </c>
      <c r="X64" s="446">
        <v>1</v>
      </c>
      <c r="Y64" s="446">
        <v>1</v>
      </c>
      <c r="Z64" s="446">
        <v>1</v>
      </c>
      <c r="AA64" s="446">
        <f>IF(AB64+AC64&gt;=1,1,0)</f>
        <v>1</v>
      </c>
      <c r="AB64" s="446">
        <v>1</v>
      </c>
      <c r="AC64" s="446">
        <v>1</v>
      </c>
      <c r="AD64" s="446">
        <v>1</v>
      </c>
      <c r="AE64" s="446">
        <v>1</v>
      </c>
      <c r="AF64" s="446">
        <f>IF(AG64+AH64&gt;=1,1,0)</f>
        <v>1</v>
      </c>
      <c r="AG64" s="446">
        <v>1</v>
      </c>
      <c r="AH64" s="446">
        <v>1</v>
      </c>
      <c r="AI64" s="446">
        <v>1</v>
      </c>
      <c r="AJ64" s="446">
        <v>1</v>
      </c>
      <c r="AK64" s="446">
        <f>IF(AL64+AM64&gt;=1,1,0)</f>
        <v>1</v>
      </c>
      <c r="AL64" s="446">
        <v>1</v>
      </c>
      <c r="AM64" s="446">
        <v>1</v>
      </c>
      <c r="AN64" s="446">
        <v>1</v>
      </c>
      <c r="AO64" s="446">
        <v>1</v>
      </c>
      <c r="AP64" s="446">
        <f>IF(AQ64+AR64&gt;=1,1,0)</f>
        <v>1</v>
      </c>
      <c r="AQ64" s="446">
        <v>1</v>
      </c>
      <c r="AR64" s="446">
        <v>1</v>
      </c>
      <c r="AS64" s="446">
        <v>1</v>
      </c>
      <c r="AT64" s="446">
        <v>1</v>
      </c>
      <c r="AU64" s="446">
        <f>IF(AV64+AW64&gt;=1,1,0)</f>
        <v>1</v>
      </c>
      <c r="AV64" s="446">
        <v>1</v>
      </c>
      <c r="AW64" s="446">
        <v>1</v>
      </c>
      <c r="AX64" s="446">
        <v>1</v>
      </c>
      <c r="AY64" s="446">
        <v>1</v>
      </c>
      <c r="AZ64" s="446">
        <f>IF(BA64+BB64&gt;=1,1,0)</f>
        <v>1</v>
      </c>
      <c r="BA64" s="446">
        <v>1</v>
      </c>
      <c r="BB64" s="446">
        <v>1</v>
      </c>
      <c r="BC64" s="446">
        <v>1</v>
      </c>
      <c r="BD64" s="446">
        <v>1</v>
      </c>
      <c r="BE64" s="446">
        <f>IF(BF64+BG64&gt;=1,1,0)</f>
        <v>1</v>
      </c>
      <c r="BF64" s="446">
        <v>1</v>
      </c>
      <c r="BG64" s="446">
        <v>1</v>
      </c>
      <c r="BH64" s="446">
        <v>1</v>
      </c>
      <c r="BI64" s="446">
        <v>1</v>
      </c>
      <c r="BJ64" s="446">
        <f>IF(BK64+BL64&gt;=1,1,0)</f>
        <v>1</v>
      </c>
      <c r="BK64" s="446">
        <v>1</v>
      </c>
      <c r="BL64" s="446">
        <v>1</v>
      </c>
      <c r="BM64" s="446">
        <v>1</v>
      </c>
      <c r="BN64" s="446">
        <v>1</v>
      </c>
      <c r="BO64" s="446"/>
    </row>
    <row r="65" spans="2:67">
      <c r="B65" s="444" t="s">
        <v>470</v>
      </c>
      <c r="C65" s="444" t="s">
        <v>479</v>
      </c>
      <c r="D65" s="444" t="s">
        <v>482</v>
      </c>
      <c r="E65" s="444" t="s">
        <v>492</v>
      </c>
      <c r="F65" s="445">
        <v>1</v>
      </c>
      <c r="G65" s="446">
        <f>IF(H65+I65&gt;=1,1,0)</f>
        <v>1</v>
      </c>
      <c r="H65" s="446">
        <v>1</v>
      </c>
      <c r="I65" s="446">
        <v>1</v>
      </c>
      <c r="J65" s="446">
        <v>1</v>
      </c>
      <c r="K65" s="446">
        <v>1</v>
      </c>
      <c r="L65" s="446">
        <f>IF(M65+N65&gt;=1,1,0)</f>
        <v>1</v>
      </c>
      <c r="M65" s="446">
        <v>1</v>
      </c>
      <c r="N65" s="446">
        <v>1</v>
      </c>
      <c r="O65" s="446">
        <v>1</v>
      </c>
      <c r="P65" s="446">
        <v>1</v>
      </c>
      <c r="Q65" s="446">
        <f>IF(R65+S65&gt;=1,1,0)</f>
        <v>1</v>
      </c>
      <c r="R65" s="446">
        <v>1</v>
      </c>
      <c r="S65" s="446">
        <v>1</v>
      </c>
      <c r="T65" s="446">
        <v>1</v>
      </c>
      <c r="U65" s="446">
        <v>1</v>
      </c>
      <c r="V65" s="446">
        <f>IF(W65+X65&gt;=1,1,0)</f>
        <v>1</v>
      </c>
      <c r="W65" s="446">
        <v>1</v>
      </c>
      <c r="X65" s="446">
        <v>1</v>
      </c>
      <c r="Y65" s="446">
        <v>1</v>
      </c>
      <c r="Z65" s="446">
        <v>1</v>
      </c>
      <c r="AA65" s="446">
        <f>IF(AB65+AC65&gt;=1,1,0)</f>
        <v>1</v>
      </c>
      <c r="AB65" s="446">
        <v>1</v>
      </c>
      <c r="AC65" s="446">
        <v>1</v>
      </c>
      <c r="AD65" s="446">
        <v>1</v>
      </c>
      <c r="AE65" s="446">
        <v>1</v>
      </c>
      <c r="AF65" s="446">
        <f>IF(AG65+AH65&gt;=1,1,0)</f>
        <v>1</v>
      </c>
      <c r="AG65" s="446">
        <v>1</v>
      </c>
      <c r="AH65" s="446">
        <v>1</v>
      </c>
      <c r="AI65" s="446">
        <v>1</v>
      </c>
      <c r="AJ65" s="446">
        <v>1</v>
      </c>
      <c r="AK65" s="446">
        <f>IF(AL65+AM65&gt;=1,1,0)</f>
        <v>1</v>
      </c>
      <c r="AL65" s="446">
        <v>1</v>
      </c>
      <c r="AM65" s="446">
        <v>1</v>
      </c>
      <c r="AN65" s="446">
        <v>1</v>
      </c>
      <c r="AO65" s="446">
        <v>1</v>
      </c>
      <c r="AP65" s="446">
        <f>IF(AQ65+AR65&gt;=1,1,0)</f>
        <v>1</v>
      </c>
      <c r="AQ65" s="446">
        <v>1</v>
      </c>
      <c r="AR65" s="446">
        <v>1</v>
      </c>
      <c r="AS65" s="446">
        <v>1</v>
      </c>
      <c r="AT65" s="446">
        <v>1</v>
      </c>
      <c r="AU65" s="446">
        <f>IF(AV65+AW65&gt;=1,1,0)</f>
        <v>1</v>
      </c>
      <c r="AV65" s="446">
        <v>1</v>
      </c>
      <c r="AW65" s="446">
        <v>1</v>
      </c>
      <c r="AX65" s="446">
        <v>1</v>
      </c>
      <c r="AY65" s="446">
        <v>1</v>
      </c>
      <c r="AZ65" s="446">
        <f>IF(BA65+BB65&gt;=1,1,0)</f>
        <v>1</v>
      </c>
      <c r="BA65" s="446">
        <v>1</v>
      </c>
      <c r="BB65" s="446">
        <v>1</v>
      </c>
      <c r="BC65" s="446">
        <v>1</v>
      </c>
      <c r="BD65" s="446">
        <v>1</v>
      </c>
      <c r="BE65" s="446">
        <f>IF(BF65+BG65&gt;=1,1,0)</f>
        <v>1</v>
      </c>
      <c r="BF65" s="446">
        <v>1</v>
      </c>
      <c r="BG65" s="446">
        <v>1</v>
      </c>
      <c r="BH65" s="446">
        <v>1</v>
      </c>
      <c r="BI65" s="446">
        <v>1</v>
      </c>
      <c r="BJ65" s="446">
        <f>IF(BK65+BL65&gt;=1,1,0)</f>
        <v>1</v>
      </c>
      <c r="BK65" s="446">
        <v>1</v>
      </c>
      <c r="BL65" s="446">
        <v>1</v>
      </c>
      <c r="BM65" s="446">
        <v>1</v>
      </c>
      <c r="BN65" s="446">
        <v>1</v>
      </c>
      <c r="BO65" s="446"/>
    </row>
    <row r="66" spans="2:67">
      <c r="B66" s="375" t="s">
        <v>403</v>
      </c>
      <c r="C66" s="375" t="s">
        <v>404</v>
      </c>
      <c r="D66" s="375" t="s">
        <v>405</v>
      </c>
      <c r="E66" s="375" t="s">
        <v>406</v>
      </c>
      <c r="F66" s="464">
        <v>1</v>
      </c>
      <c r="G66" s="375">
        <v>1</v>
      </c>
      <c r="H66" s="375">
        <v>1</v>
      </c>
      <c r="I66" s="375">
        <v>1</v>
      </c>
      <c r="J66" s="375">
        <v>1</v>
      </c>
      <c r="K66" s="375">
        <v>1</v>
      </c>
      <c r="L66" s="375">
        <v>1</v>
      </c>
      <c r="M66" s="375">
        <v>1</v>
      </c>
      <c r="N66" s="375">
        <v>1</v>
      </c>
      <c r="O66" s="375">
        <v>1</v>
      </c>
      <c r="P66" s="375">
        <v>1</v>
      </c>
      <c r="Q66" s="375">
        <v>1</v>
      </c>
      <c r="R66" s="375">
        <v>1</v>
      </c>
      <c r="S66" s="375">
        <v>1</v>
      </c>
      <c r="T66" s="375">
        <v>1</v>
      </c>
      <c r="U66" s="375">
        <v>1</v>
      </c>
      <c r="V66" s="375">
        <v>1</v>
      </c>
      <c r="W66" s="375">
        <v>1</v>
      </c>
      <c r="X66" s="375">
        <v>1</v>
      </c>
      <c r="Y66" s="375">
        <v>1</v>
      </c>
      <c r="Z66" s="375">
        <v>1</v>
      </c>
      <c r="AA66" s="375">
        <v>1</v>
      </c>
      <c r="AB66" s="375">
        <v>1</v>
      </c>
      <c r="AC66" s="375">
        <v>1</v>
      </c>
      <c r="AD66" s="375">
        <v>1</v>
      </c>
      <c r="AE66" s="375">
        <v>1</v>
      </c>
      <c r="AF66" s="375">
        <v>1</v>
      </c>
      <c r="AG66" s="375">
        <v>1</v>
      </c>
      <c r="AH66" s="375">
        <v>1</v>
      </c>
      <c r="AI66" s="375">
        <v>1</v>
      </c>
      <c r="AJ66" s="375">
        <v>1</v>
      </c>
      <c r="AK66" s="375">
        <v>1</v>
      </c>
      <c r="AL66" s="375">
        <v>1</v>
      </c>
      <c r="AM66" s="375">
        <v>1</v>
      </c>
      <c r="AN66" s="375">
        <v>1</v>
      </c>
      <c r="AO66" s="375">
        <v>1</v>
      </c>
      <c r="AP66" s="375">
        <v>1</v>
      </c>
      <c r="AQ66" s="375">
        <v>1</v>
      </c>
      <c r="AR66" s="375">
        <v>1</v>
      </c>
      <c r="AS66" s="375">
        <v>1</v>
      </c>
      <c r="AT66" s="375">
        <v>1</v>
      </c>
      <c r="AU66" s="375">
        <v>1</v>
      </c>
      <c r="AV66" s="375">
        <v>1</v>
      </c>
      <c r="AW66" s="375">
        <v>1</v>
      </c>
      <c r="AX66" s="375">
        <v>1</v>
      </c>
      <c r="AY66" s="375">
        <v>1</v>
      </c>
      <c r="AZ66" s="375">
        <v>1</v>
      </c>
      <c r="BA66" s="375">
        <v>1</v>
      </c>
      <c r="BB66" s="375">
        <v>1</v>
      </c>
      <c r="BC66" s="375">
        <v>1</v>
      </c>
      <c r="BD66" s="375">
        <v>1</v>
      </c>
      <c r="BE66" s="375">
        <v>1</v>
      </c>
      <c r="BF66" s="375">
        <v>1</v>
      </c>
      <c r="BG66" s="375">
        <v>1</v>
      </c>
      <c r="BH66" s="375">
        <v>1</v>
      </c>
      <c r="BI66" s="375">
        <v>1</v>
      </c>
      <c r="BJ66" s="375">
        <v>1</v>
      </c>
      <c r="BK66" s="375">
        <v>1</v>
      </c>
      <c r="BL66" s="375">
        <v>1</v>
      </c>
      <c r="BM66" s="375">
        <v>1</v>
      </c>
      <c r="BN66" s="375">
        <v>1</v>
      </c>
      <c r="BO66" s="375">
        <v>1</v>
      </c>
    </row>
    <row r="67" spans="2:67">
      <c r="B67" s="375" t="s">
        <v>403</v>
      </c>
      <c r="C67" s="375" t="s">
        <v>404</v>
      </c>
      <c r="D67" s="375" t="s">
        <v>407</v>
      </c>
      <c r="E67" s="375" t="s">
        <v>408</v>
      </c>
      <c r="F67" s="464">
        <v>1</v>
      </c>
      <c r="G67" s="375">
        <v>1</v>
      </c>
      <c r="H67" s="375">
        <v>1</v>
      </c>
      <c r="I67" s="375">
        <v>1</v>
      </c>
      <c r="J67" s="375">
        <v>1</v>
      </c>
      <c r="K67" s="375">
        <v>1</v>
      </c>
      <c r="L67" s="375">
        <v>1</v>
      </c>
      <c r="M67" s="375">
        <v>1</v>
      </c>
      <c r="N67" s="375">
        <v>1</v>
      </c>
      <c r="O67" s="375">
        <v>1</v>
      </c>
      <c r="P67" s="375">
        <v>1</v>
      </c>
      <c r="Q67" s="375">
        <v>1</v>
      </c>
      <c r="R67" s="375">
        <v>1</v>
      </c>
      <c r="S67" s="375">
        <v>1</v>
      </c>
      <c r="T67" s="375">
        <v>1</v>
      </c>
      <c r="U67" s="375">
        <v>1</v>
      </c>
      <c r="V67" s="375">
        <v>1</v>
      </c>
      <c r="W67" s="375">
        <v>1</v>
      </c>
      <c r="X67" s="375">
        <v>1</v>
      </c>
      <c r="Y67" s="375">
        <v>1</v>
      </c>
      <c r="Z67" s="375">
        <v>1</v>
      </c>
      <c r="AA67" s="375">
        <v>1</v>
      </c>
      <c r="AB67" s="375">
        <v>1</v>
      </c>
      <c r="AC67" s="375">
        <v>1</v>
      </c>
      <c r="AD67" s="375">
        <v>1</v>
      </c>
      <c r="AE67" s="375">
        <v>1</v>
      </c>
      <c r="AF67" s="375">
        <v>1</v>
      </c>
      <c r="AG67" s="375">
        <v>1</v>
      </c>
      <c r="AH67" s="375">
        <v>1</v>
      </c>
      <c r="AI67" s="375">
        <v>1</v>
      </c>
      <c r="AJ67" s="375">
        <v>1</v>
      </c>
      <c r="AK67" s="375">
        <v>1</v>
      </c>
      <c r="AL67" s="375">
        <v>1</v>
      </c>
      <c r="AM67" s="375">
        <v>1</v>
      </c>
      <c r="AN67" s="375">
        <v>1</v>
      </c>
      <c r="AO67" s="375">
        <v>1</v>
      </c>
      <c r="AP67" s="375">
        <v>1</v>
      </c>
      <c r="AQ67" s="375">
        <v>1</v>
      </c>
      <c r="AR67" s="375">
        <v>1</v>
      </c>
      <c r="AS67" s="375">
        <v>1</v>
      </c>
      <c r="AT67" s="375">
        <v>1</v>
      </c>
      <c r="AU67" s="375">
        <v>1</v>
      </c>
      <c r="AV67" s="375">
        <v>1</v>
      </c>
      <c r="AW67" s="375">
        <v>1</v>
      </c>
      <c r="AX67" s="375">
        <v>1</v>
      </c>
      <c r="AY67" s="375">
        <v>1</v>
      </c>
      <c r="AZ67" s="375">
        <v>1</v>
      </c>
      <c r="BA67" s="375">
        <v>1</v>
      </c>
      <c r="BB67" s="375">
        <v>1</v>
      </c>
      <c r="BC67" s="375">
        <v>1</v>
      </c>
      <c r="BD67" s="375">
        <v>1</v>
      </c>
      <c r="BE67" s="375">
        <v>1</v>
      </c>
      <c r="BF67" s="375">
        <v>1</v>
      </c>
      <c r="BG67" s="375">
        <v>1</v>
      </c>
      <c r="BH67" s="375">
        <v>1</v>
      </c>
      <c r="BI67" s="375">
        <v>1</v>
      </c>
      <c r="BJ67" s="375">
        <v>1</v>
      </c>
      <c r="BK67" s="375">
        <v>1</v>
      </c>
      <c r="BL67" s="375">
        <v>1</v>
      </c>
      <c r="BM67" s="375">
        <v>1</v>
      </c>
      <c r="BN67" s="375">
        <v>1</v>
      </c>
      <c r="BO67" s="375">
        <v>1</v>
      </c>
    </row>
    <row r="68" spans="2:67">
      <c r="B68" s="375" t="s">
        <v>403</v>
      </c>
      <c r="C68" s="375" t="s">
        <v>404</v>
      </c>
      <c r="D68" s="375" t="s">
        <v>409</v>
      </c>
      <c r="E68" s="375" t="s">
        <v>410</v>
      </c>
      <c r="F68" s="464">
        <v>1</v>
      </c>
      <c r="G68" s="375">
        <v>1</v>
      </c>
      <c r="H68" s="375">
        <v>1</v>
      </c>
      <c r="I68" s="375">
        <v>1</v>
      </c>
      <c r="J68" s="375">
        <v>1</v>
      </c>
      <c r="K68" s="375">
        <v>1</v>
      </c>
      <c r="L68" s="375">
        <v>1</v>
      </c>
      <c r="M68" s="375">
        <v>1</v>
      </c>
      <c r="N68" s="375">
        <v>1</v>
      </c>
      <c r="O68" s="375">
        <v>1</v>
      </c>
      <c r="P68" s="375">
        <v>1</v>
      </c>
      <c r="Q68" s="375">
        <v>1</v>
      </c>
      <c r="R68" s="375">
        <v>1</v>
      </c>
      <c r="S68" s="375">
        <v>1</v>
      </c>
      <c r="T68" s="375">
        <v>1</v>
      </c>
      <c r="U68" s="375">
        <v>1</v>
      </c>
      <c r="V68" s="375">
        <v>1</v>
      </c>
      <c r="W68" s="375">
        <v>1</v>
      </c>
      <c r="X68" s="375">
        <v>1</v>
      </c>
      <c r="Y68" s="375">
        <v>1</v>
      </c>
      <c r="Z68" s="375">
        <v>1</v>
      </c>
      <c r="AA68" s="375">
        <v>1</v>
      </c>
      <c r="AB68" s="375">
        <v>1</v>
      </c>
      <c r="AC68" s="375">
        <v>1</v>
      </c>
      <c r="AD68" s="375">
        <v>1</v>
      </c>
      <c r="AE68" s="375">
        <v>1</v>
      </c>
      <c r="AF68" s="375">
        <v>1</v>
      </c>
      <c r="AG68" s="375">
        <v>1</v>
      </c>
      <c r="AH68" s="375">
        <v>1</v>
      </c>
      <c r="AI68" s="375">
        <v>1</v>
      </c>
      <c r="AJ68" s="375">
        <v>1</v>
      </c>
      <c r="AK68" s="375">
        <v>1</v>
      </c>
      <c r="AL68" s="375">
        <v>1</v>
      </c>
      <c r="AM68" s="375">
        <v>1</v>
      </c>
      <c r="AN68" s="375">
        <v>1</v>
      </c>
      <c r="AO68" s="375">
        <v>1</v>
      </c>
      <c r="AP68" s="375">
        <v>1</v>
      </c>
      <c r="AQ68" s="375">
        <v>1</v>
      </c>
      <c r="AR68" s="375">
        <v>1</v>
      </c>
      <c r="AS68" s="375">
        <v>1</v>
      </c>
      <c r="AT68" s="375">
        <v>1</v>
      </c>
      <c r="AU68" s="375">
        <v>1</v>
      </c>
      <c r="AV68" s="375">
        <v>1</v>
      </c>
      <c r="AW68" s="375">
        <v>1</v>
      </c>
      <c r="AX68" s="375">
        <v>1</v>
      </c>
      <c r="AY68" s="375">
        <v>1</v>
      </c>
      <c r="AZ68" s="375">
        <v>1</v>
      </c>
      <c r="BA68" s="375">
        <v>1</v>
      </c>
      <c r="BB68" s="375">
        <v>1</v>
      </c>
      <c r="BC68" s="375">
        <v>1</v>
      </c>
      <c r="BD68" s="375">
        <v>1</v>
      </c>
      <c r="BE68" s="375">
        <v>1</v>
      </c>
      <c r="BF68" s="375">
        <v>1</v>
      </c>
      <c r="BG68" s="375">
        <v>1</v>
      </c>
      <c r="BH68" s="375">
        <v>1</v>
      </c>
      <c r="BI68" s="375">
        <v>1</v>
      </c>
      <c r="BJ68" s="375">
        <v>1</v>
      </c>
      <c r="BK68" s="375">
        <v>1</v>
      </c>
      <c r="BL68" s="375">
        <v>1</v>
      </c>
      <c r="BM68" s="375">
        <v>1</v>
      </c>
      <c r="BN68" s="375">
        <v>1</v>
      </c>
      <c r="BO68" s="375">
        <v>1</v>
      </c>
    </row>
    <row r="69" spans="2:67">
      <c r="B69" s="375" t="s">
        <v>403</v>
      </c>
      <c r="C69" s="375" t="s">
        <v>404</v>
      </c>
      <c r="D69" s="375" t="s">
        <v>411</v>
      </c>
      <c r="E69" s="375" t="s">
        <v>412</v>
      </c>
      <c r="F69" s="464">
        <v>1</v>
      </c>
      <c r="G69" s="375">
        <v>1</v>
      </c>
      <c r="H69" s="375">
        <v>1</v>
      </c>
      <c r="I69" s="375">
        <v>1</v>
      </c>
      <c r="J69" s="375">
        <v>1</v>
      </c>
      <c r="K69" s="375">
        <v>1</v>
      </c>
      <c r="L69" s="375">
        <v>1</v>
      </c>
      <c r="M69" s="375">
        <v>1</v>
      </c>
      <c r="N69" s="375">
        <v>1</v>
      </c>
      <c r="O69" s="375">
        <v>1</v>
      </c>
      <c r="P69" s="375">
        <v>1</v>
      </c>
      <c r="Q69" s="375">
        <v>1</v>
      </c>
      <c r="R69" s="375">
        <v>1</v>
      </c>
      <c r="S69" s="375">
        <v>1</v>
      </c>
      <c r="T69" s="375">
        <v>1</v>
      </c>
      <c r="U69" s="375">
        <v>1</v>
      </c>
      <c r="V69" s="375">
        <v>1</v>
      </c>
      <c r="W69" s="375">
        <v>1</v>
      </c>
      <c r="X69" s="375">
        <v>1</v>
      </c>
      <c r="Y69" s="375">
        <v>11</v>
      </c>
      <c r="Z69" s="375">
        <v>1</v>
      </c>
      <c r="AA69" s="375">
        <v>1</v>
      </c>
      <c r="AB69" s="375">
        <v>1</v>
      </c>
      <c r="AC69" s="375">
        <v>1</v>
      </c>
      <c r="AD69" s="375">
        <v>1</v>
      </c>
      <c r="AE69" s="375">
        <v>1</v>
      </c>
      <c r="AF69" s="375">
        <v>1</v>
      </c>
      <c r="AG69" s="375">
        <v>1</v>
      </c>
      <c r="AH69" s="375">
        <v>1</v>
      </c>
      <c r="AI69" s="375">
        <v>1</v>
      </c>
      <c r="AJ69" s="375">
        <v>1</v>
      </c>
      <c r="AK69" s="375">
        <v>1</v>
      </c>
      <c r="AL69" s="375">
        <v>1</v>
      </c>
      <c r="AM69" s="375">
        <v>1</v>
      </c>
      <c r="AN69" s="375">
        <v>1</v>
      </c>
      <c r="AO69" s="375">
        <v>1</v>
      </c>
      <c r="AP69" s="375">
        <v>1</v>
      </c>
      <c r="AQ69" s="375">
        <v>1</v>
      </c>
      <c r="AR69" s="375">
        <v>1</v>
      </c>
      <c r="AS69" s="375">
        <v>1</v>
      </c>
      <c r="AT69" s="375">
        <v>1</v>
      </c>
      <c r="AU69" s="375">
        <v>1</v>
      </c>
      <c r="AV69" s="375">
        <v>1</v>
      </c>
      <c r="AW69" s="375">
        <v>1</v>
      </c>
      <c r="AX69" s="375">
        <v>1</v>
      </c>
      <c r="AY69" s="375">
        <v>1</v>
      </c>
      <c r="AZ69" s="375">
        <v>1</v>
      </c>
      <c r="BA69" s="375">
        <v>1</v>
      </c>
      <c r="BB69" s="375">
        <v>1</v>
      </c>
      <c r="BC69" s="375">
        <v>1</v>
      </c>
      <c r="BD69" s="375">
        <v>1</v>
      </c>
      <c r="BE69" s="375">
        <v>1</v>
      </c>
      <c r="BF69" s="375">
        <v>1</v>
      </c>
      <c r="BG69" s="375">
        <v>1</v>
      </c>
      <c r="BH69" s="375">
        <v>1</v>
      </c>
      <c r="BI69" s="375">
        <v>1</v>
      </c>
      <c r="BJ69" s="375">
        <v>1</v>
      </c>
      <c r="BK69" s="375">
        <v>1</v>
      </c>
      <c r="BL69" s="375">
        <v>1</v>
      </c>
      <c r="BM69" s="375">
        <v>1</v>
      </c>
      <c r="BN69" s="375">
        <v>1</v>
      </c>
      <c r="BO69" s="375">
        <v>1</v>
      </c>
    </row>
    <row r="70" spans="2:67">
      <c r="B70" s="375" t="s">
        <v>403</v>
      </c>
      <c r="C70" s="375" t="s">
        <v>404</v>
      </c>
      <c r="D70" s="375" t="s">
        <v>413</v>
      </c>
      <c r="E70" s="375" t="s">
        <v>414</v>
      </c>
      <c r="F70" s="464">
        <v>1</v>
      </c>
      <c r="G70" s="375">
        <v>1</v>
      </c>
      <c r="H70" s="375">
        <v>1</v>
      </c>
      <c r="I70" s="375">
        <v>1</v>
      </c>
      <c r="J70" s="375">
        <v>1</v>
      </c>
      <c r="K70" s="375">
        <v>1</v>
      </c>
      <c r="L70" s="375">
        <v>1</v>
      </c>
      <c r="M70" s="375">
        <v>1</v>
      </c>
      <c r="N70" s="375">
        <v>1</v>
      </c>
      <c r="O70" s="375">
        <v>1</v>
      </c>
      <c r="P70" s="375">
        <v>1</v>
      </c>
      <c r="Q70" s="375">
        <v>1</v>
      </c>
      <c r="R70" s="375">
        <v>1</v>
      </c>
      <c r="S70" s="375">
        <v>1</v>
      </c>
      <c r="T70" s="375">
        <v>1</v>
      </c>
      <c r="U70" s="375">
        <v>1</v>
      </c>
      <c r="V70" s="375">
        <v>1</v>
      </c>
      <c r="W70" s="375">
        <v>1</v>
      </c>
      <c r="X70" s="375">
        <v>1</v>
      </c>
      <c r="Y70" s="375">
        <v>1</v>
      </c>
      <c r="Z70" s="375">
        <v>1</v>
      </c>
      <c r="AA70" s="375">
        <v>1</v>
      </c>
      <c r="AB70" s="375">
        <v>1</v>
      </c>
      <c r="AC70" s="375">
        <v>1</v>
      </c>
      <c r="AD70" s="375">
        <v>1</v>
      </c>
      <c r="AE70" s="375">
        <v>1</v>
      </c>
      <c r="AF70" s="375">
        <v>1</v>
      </c>
      <c r="AG70" s="375">
        <v>1</v>
      </c>
      <c r="AH70" s="375">
        <v>1</v>
      </c>
      <c r="AI70" s="375">
        <v>1</v>
      </c>
      <c r="AJ70" s="375">
        <v>1</v>
      </c>
      <c r="AK70" s="375">
        <v>1</v>
      </c>
      <c r="AL70" s="375">
        <v>1</v>
      </c>
      <c r="AM70" s="375">
        <v>1</v>
      </c>
      <c r="AN70" s="375">
        <v>1</v>
      </c>
      <c r="AO70" s="375">
        <v>1</v>
      </c>
      <c r="AP70" s="375">
        <v>1</v>
      </c>
      <c r="AQ70" s="375">
        <v>1</v>
      </c>
      <c r="AR70" s="375">
        <v>1</v>
      </c>
      <c r="AS70" s="375">
        <v>1</v>
      </c>
      <c r="AT70" s="375">
        <v>1</v>
      </c>
      <c r="AU70" s="375">
        <v>1</v>
      </c>
      <c r="AV70" s="375">
        <v>1</v>
      </c>
      <c r="AW70" s="375">
        <v>1</v>
      </c>
      <c r="AX70" s="375">
        <v>1</v>
      </c>
      <c r="AY70" s="375">
        <v>1</v>
      </c>
      <c r="AZ70" s="375">
        <v>1</v>
      </c>
      <c r="BA70" s="375">
        <v>1</v>
      </c>
      <c r="BB70" s="375">
        <v>1</v>
      </c>
      <c r="BC70" s="375">
        <v>1</v>
      </c>
      <c r="BD70" s="375">
        <v>1</v>
      </c>
      <c r="BE70" s="375">
        <v>1</v>
      </c>
      <c r="BF70" s="375">
        <v>1</v>
      </c>
      <c r="BG70" s="375">
        <v>1</v>
      </c>
      <c r="BH70" s="375">
        <v>1</v>
      </c>
      <c r="BI70" s="375">
        <v>1</v>
      </c>
      <c r="BJ70" s="375">
        <v>1</v>
      </c>
      <c r="BK70" s="375">
        <v>1</v>
      </c>
      <c r="BL70" s="375">
        <v>1</v>
      </c>
      <c r="BM70" s="375">
        <v>1</v>
      </c>
      <c r="BN70" s="375">
        <v>1</v>
      </c>
      <c r="BO70" s="375">
        <v>1</v>
      </c>
    </row>
    <row r="71" spans="2:67">
      <c r="B71" s="375" t="s">
        <v>403</v>
      </c>
      <c r="C71" s="375" t="s">
        <v>404</v>
      </c>
      <c r="D71" s="375" t="s">
        <v>415</v>
      </c>
      <c r="E71" s="375" t="s">
        <v>416</v>
      </c>
      <c r="F71" s="464">
        <v>1</v>
      </c>
      <c r="G71" s="375">
        <v>1</v>
      </c>
      <c r="H71" s="375">
        <v>1</v>
      </c>
      <c r="I71" s="375">
        <v>1</v>
      </c>
      <c r="J71" s="375">
        <v>1</v>
      </c>
      <c r="K71" s="375">
        <v>1</v>
      </c>
      <c r="L71" s="375">
        <v>1</v>
      </c>
      <c r="M71" s="375">
        <v>1</v>
      </c>
      <c r="N71" s="375">
        <v>1</v>
      </c>
      <c r="O71" s="375">
        <v>1</v>
      </c>
      <c r="P71" s="375">
        <v>1</v>
      </c>
      <c r="Q71" s="375">
        <v>1</v>
      </c>
      <c r="R71" s="375">
        <v>1</v>
      </c>
      <c r="S71" s="375">
        <v>1</v>
      </c>
      <c r="T71" s="375">
        <v>1</v>
      </c>
      <c r="U71" s="375">
        <v>1</v>
      </c>
      <c r="V71" s="375">
        <v>1</v>
      </c>
      <c r="W71" s="375">
        <v>1</v>
      </c>
      <c r="X71" s="375">
        <v>1</v>
      </c>
      <c r="Y71" s="375">
        <v>1</v>
      </c>
      <c r="Z71" s="375">
        <v>1</v>
      </c>
      <c r="AA71" s="375">
        <v>1</v>
      </c>
      <c r="AB71" s="375">
        <v>1</v>
      </c>
      <c r="AC71" s="375">
        <v>1</v>
      </c>
      <c r="AD71" s="375">
        <v>1</v>
      </c>
      <c r="AE71" s="375">
        <v>1</v>
      </c>
      <c r="AF71" s="375">
        <v>1</v>
      </c>
      <c r="AG71" s="375">
        <v>1</v>
      </c>
      <c r="AH71" s="375">
        <v>1</v>
      </c>
      <c r="AI71" s="375">
        <v>1</v>
      </c>
      <c r="AJ71" s="375">
        <v>1</v>
      </c>
      <c r="AK71" s="375">
        <v>1</v>
      </c>
      <c r="AL71" s="375">
        <v>1</v>
      </c>
      <c r="AM71" s="375">
        <v>1</v>
      </c>
      <c r="AN71" s="375">
        <v>1</v>
      </c>
      <c r="AO71" s="375">
        <v>1</v>
      </c>
      <c r="AP71" s="375">
        <f>IF(AQ71+AR71&gt;=1,1,0)</f>
        <v>1</v>
      </c>
      <c r="AQ71" s="375">
        <v>1</v>
      </c>
      <c r="AR71" s="375">
        <v>1</v>
      </c>
      <c r="AS71" s="375">
        <v>1</v>
      </c>
      <c r="AT71" s="375">
        <v>1</v>
      </c>
      <c r="AU71" s="375">
        <v>1</v>
      </c>
      <c r="AV71" s="375">
        <v>1</v>
      </c>
      <c r="AW71" s="375">
        <v>1</v>
      </c>
      <c r="AX71" s="375">
        <v>1</v>
      </c>
      <c r="AY71" s="375">
        <v>1</v>
      </c>
      <c r="AZ71" s="375">
        <v>1</v>
      </c>
      <c r="BA71" s="375">
        <v>1</v>
      </c>
      <c r="BB71" s="375">
        <v>1</v>
      </c>
      <c r="BC71" s="375">
        <v>1</v>
      </c>
      <c r="BD71" s="375">
        <v>1</v>
      </c>
      <c r="BE71" s="375">
        <v>1</v>
      </c>
      <c r="BF71" s="375">
        <v>1</v>
      </c>
      <c r="BG71" s="375">
        <v>1</v>
      </c>
      <c r="BH71" s="375">
        <v>1</v>
      </c>
      <c r="BI71" s="375">
        <v>1</v>
      </c>
      <c r="BJ71" s="375">
        <v>1</v>
      </c>
      <c r="BK71" s="375">
        <v>1</v>
      </c>
      <c r="BL71" s="375">
        <v>1</v>
      </c>
      <c r="BM71" s="375">
        <v>1</v>
      </c>
      <c r="BN71" s="375">
        <v>1</v>
      </c>
      <c r="BO71" s="375">
        <v>1</v>
      </c>
    </row>
    <row r="72" spans="2:67">
      <c r="B72" s="375" t="s">
        <v>403</v>
      </c>
      <c r="C72" s="375" t="s">
        <v>417</v>
      </c>
      <c r="D72" s="375" t="s">
        <v>418</v>
      </c>
      <c r="E72" s="375" t="s">
        <v>419</v>
      </c>
      <c r="F72" s="464">
        <v>1</v>
      </c>
      <c r="G72" s="375">
        <v>1</v>
      </c>
      <c r="H72" s="375">
        <v>1</v>
      </c>
      <c r="I72" s="375">
        <v>1</v>
      </c>
      <c r="J72" s="375">
        <v>1</v>
      </c>
      <c r="K72" s="375">
        <v>1</v>
      </c>
      <c r="L72" s="375">
        <v>1</v>
      </c>
      <c r="M72" s="375">
        <v>1</v>
      </c>
      <c r="N72" s="375">
        <v>1</v>
      </c>
      <c r="O72" s="375">
        <v>1</v>
      </c>
      <c r="P72" s="375">
        <v>1</v>
      </c>
      <c r="Q72" s="375">
        <v>1</v>
      </c>
      <c r="R72" s="375">
        <v>1</v>
      </c>
      <c r="S72" s="375">
        <v>1</v>
      </c>
      <c r="T72" s="375">
        <v>1</v>
      </c>
      <c r="U72" s="375">
        <v>1</v>
      </c>
      <c r="V72" s="375">
        <v>1</v>
      </c>
      <c r="W72" s="375">
        <v>1</v>
      </c>
      <c r="X72" s="375">
        <v>1</v>
      </c>
      <c r="Y72" s="375">
        <v>1</v>
      </c>
      <c r="Z72" s="375">
        <v>1</v>
      </c>
      <c r="AA72" s="375">
        <v>1</v>
      </c>
      <c r="AB72" s="375">
        <v>1</v>
      </c>
      <c r="AC72" s="375">
        <v>1</v>
      </c>
      <c r="AD72" s="375">
        <v>1</v>
      </c>
      <c r="AE72" s="375">
        <v>1</v>
      </c>
      <c r="AF72" s="375">
        <v>1</v>
      </c>
      <c r="AG72" s="375">
        <v>1</v>
      </c>
      <c r="AH72" s="375">
        <v>1</v>
      </c>
      <c r="AI72" s="375">
        <v>1</v>
      </c>
      <c r="AJ72" s="375">
        <v>1</v>
      </c>
      <c r="AK72" s="375">
        <v>1</v>
      </c>
      <c r="AL72" s="375">
        <v>1</v>
      </c>
      <c r="AM72" s="375">
        <v>1</v>
      </c>
      <c r="AN72" s="375">
        <v>1</v>
      </c>
      <c r="AO72" s="375">
        <v>1</v>
      </c>
      <c r="AP72" s="375">
        <v>1</v>
      </c>
      <c r="AQ72" s="375">
        <v>1</v>
      </c>
      <c r="AR72" s="375">
        <v>1</v>
      </c>
      <c r="AS72" s="375">
        <v>1</v>
      </c>
      <c r="AT72" s="375">
        <v>1</v>
      </c>
      <c r="AU72" s="375">
        <v>1</v>
      </c>
      <c r="AV72" s="375">
        <v>1</v>
      </c>
      <c r="AW72" s="375">
        <v>1</v>
      </c>
      <c r="AX72" s="375">
        <v>1</v>
      </c>
      <c r="AY72" s="375">
        <v>1</v>
      </c>
      <c r="AZ72" s="375">
        <v>1</v>
      </c>
      <c r="BA72" s="375">
        <v>1</v>
      </c>
      <c r="BB72" s="375">
        <v>1</v>
      </c>
      <c r="BC72" s="375">
        <v>1</v>
      </c>
      <c r="BD72" s="375">
        <v>1</v>
      </c>
      <c r="BE72" s="375">
        <v>1</v>
      </c>
      <c r="BF72" s="375">
        <v>1</v>
      </c>
      <c r="BG72" s="375">
        <v>1</v>
      </c>
      <c r="BH72" s="375">
        <v>1</v>
      </c>
      <c r="BI72" s="375">
        <v>1</v>
      </c>
      <c r="BJ72" s="375">
        <v>1</v>
      </c>
      <c r="BK72" s="375">
        <v>1</v>
      </c>
      <c r="BL72" s="375">
        <v>1</v>
      </c>
      <c r="BM72" s="375">
        <v>1</v>
      </c>
      <c r="BN72" s="375">
        <v>1</v>
      </c>
      <c r="BO72" s="375">
        <v>1</v>
      </c>
    </row>
    <row r="73" spans="2:67">
      <c r="B73" s="375" t="s">
        <v>403</v>
      </c>
      <c r="C73" s="375" t="s">
        <v>417</v>
      </c>
      <c r="D73" s="375" t="s">
        <v>420</v>
      </c>
      <c r="E73" s="375" t="s">
        <v>421</v>
      </c>
      <c r="F73" s="464">
        <v>1</v>
      </c>
      <c r="G73" s="375">
        <v>1</v>
      </c>
      <c r="H73" s="375">
        <v>1</v>
      </c>
      <c r="I73" s="375">
        <v>1</v>
      </c>
      <c r="J73" s="375">
        <v>1</v>
      </c>
      <c r="K73" s="375">
        <v>1</v>
      </c>
      <c r="L73" s="375">
        <v>1</v>
      </c>
      <c r="M73" s="375">
        <v>1</v>
      </c>
      <c r="N73" s="375">
        <v>1</v>
      </c>
      <c r="O73" s="375">
        <v>1</v>
      </c>
      <c r="P73" s="375">
        <v>1</v>
      </c>
      <c r="Q73" s="375">
        <v>1</v>
      </c>
      <c r="R73" s="375">
        <v>1</v>
      </c>
      <c r="S73" s="375">
        <v>1</v>
      </c>
      <c r="T73" s="375">
        <v>1</v>
      </c>
      <c r="U73" s="375">
        <v>1</v>
      </c>
      <c r="V73" s="375">
        <v>1</v>
      </c>
      <c r="W73" s="375">
        <v>1</v>
      </c>
      <c r="X73" s="375">
        <v>1</v>
      </c>
      <c r="Y73" s="375">
        <v>1</v>
      </c>
      <c r="Z73" s="375">
        <v>1</v>
      </c>
      <c r="AA73" s="375">
        <v>1</v>
      </c>
      <c r="AB73" s="375">
        <v>1</v>
      </c>
      <c r="AC73" s="375">
        <v>1</v>
      </c>
      <c r="AD73" s="375">
        <v>1</v>
      </c>
      <c r="AE73" s="375">
        <v>1</v>
      </c>
      <c r="AF73" s="375">
        <v>1</v>
      </c>
      <c r="AG73" s="375">
        <v>1</v>
      </c>
      <c r="AH73" s="375">
        <v>1</v>
      </c>
      <c r="AI73" s="375">
        <v>1</v>
      </c>
      <c r="AJ73" s="375">
        <v>1</v>
      </c>
      <c r="AK73" s="375">
        <v>1</v>
      </c>
      <c r="AL73" s="375">
        <v>1</v>
      </c>
      <c r="AM73" s="375">
        <v>1</v>
      </c>
      <c r="AN73" s="375">
        <v>1</v>
      </c>
      <c r="AO73" s="375">
        <v>1</v>
      </c>
      <c r="AP73" s="375">
        <v>1</v>
      </c>
      <c r="AQ73" s="375">
        <v>1</v>
      </c>
      <c r="AR73" s="375">
        <v>1</v>
      </c>
      <c r="AS73" s="375">
        <v>1</v>
      </c>
      <c r="AT73" s="375">
        <v>1</v>
      </c>
      <c r="AU73" s="375">
        <v>1</v>
      </c>
      <c r="AV73" s="375">
        <v>1</v>
      </c>
      <c r="AW73" s="375">
        <v>1</v>
      </c>
      <c r="AX73" s="375">
        <v>1</v>
      </c>
      <c r="AY73" s="375">
        <v>1</v>
      </c>
      <c r="AZ73" s="375">
        <v>1</v>
      </c>
      <c r="BA73" s="375">
        <v>1</v>
      </c>
      <c r="BB73" s="375">
        <v>1</v>
      </c>
      <c r="BC73" s="375">
        <v>1</v>
      </c>
      <c r="BD73" s="375">
        <v>1</v>
      </c>
      <c r="BE73" s="375">
        <v>1</v>
      </c>
      <c r="BF73" s="375">
        <v>1</v>
      </c>
      <c r="BG73" s="375">
        <v>1</v>
      </c>
      <c r="BH73" s="375">
        <v>1</v>
      </c>
      <c r="BI73" s="375">
        <v>1</v>
      </c>
      <c r="BJ73" s="375">
        <v>1</v>
      </c>
      <c r="BK73" s="375">
        <v>1</v>
      </c>
      <c r="BL73" s="375">
        <v>1</v>
      </c>
      <c r="BM73" s="375">
        <v>1</v>
      </c>
      <c r="BN73" s="375">
        <v>1</v>
      </c>
      <c r="BO73" s="375">
        <v>1</v>
      </c>
    </row>
    <row r="74" spans="2:67">
      <c r="B74" s="375" t="s">
        <v>403</v>
      </c>
      <c r="C74" s="375" t="s">
        <v>417</v>
      </c>
      <c r="D74" s="375" t="s">
        <v>422</v>
      </c>
      <c r="E74" s="375" t="s">
        <v>423</v>
      </c>
      <c r="F74" s="464">
        <v>1</v>
      </c>
      <c r="G74" s="375">
        <f>IF(H74+I74&gt;=1,1,0)</f>
        <v>1</v>
      </c>
      <c r="H74" s="375">
        <v>1</v>
      </c>
      <c r="I74" s="375">
        <v>1</v>
      </c>
      <c r="J74" s="375">
        <v>1</v>
      </c>
      <c r="K74" s="375">
        <v>1</v>
      </c>
      <c r="L74" s="375">
        <f>IF(M74+N74&gt;=1,1,0)</f>
        <v>1</v>
      </c>
      <c r="M74" s="375">
        <v>1</v>
      </c>
      <c r="N74" s="375">
        <v>1</v>
      </c>
      <c r="O74" s="375">
        <v>1</v>
      </c>
      <c r="P74" s="375">
        <v>1</v>
      </c>
      <c r="Q74" s="375">
        <f>IF(R74+S74&gt;=1,1,0)</f>
        <v>1</v>
      </c>
      <c r="R74" s="375">
        <v>1</v>
      </c>
      <c r="S74" s="375">
        <v>1</v>
      </c>
      <c r="T74" s="375">
        <v>1</v>
      </c>
      <c r="U74" s="375">
        <v>1</v>
      </c>
      <c r="V74" s="375">
        <f>IF(W74+X74&gt;=1,1,0)</f>
        <v>1</v>
      </c>
      <c r="W74" s="375">
        <v>1</v>
      </c>
      <c r="X74" s="375">
        <v>1</v>
      </c>
      <c r="Y74" s="375">
        <v>1</v>
      </c>
      <c r="Z74" s="375">
        <v>1</v>
      </c>
      <c r="AA74" s="375">
        <f>IF(AB74+AC74&gt;=1,1,0)</f>
        <v>1</v>
      </c>
      <c r="AB74" s="375">
        <v>1</v>
      </c>
      <c r="AC74" s="375">
        <v>1</v>
      </c>
      <c r="AD74" s="375">
        <v>1</v>
      </c>
      <c r="AE74" s="375">
        <v>1</v>
      </c>
      <c r="AF74" s="375">
        <f>IF(AG74+AH74&gt;=1,1,0)</f>
        <v>1</v>
      </c>
      <c r="AG74" s="375">
        <v>1</v>
      </c>
      <c r="AH74" s="375">
        <v>1</v>
      </c>
      <c r="AI74" s="375">
        <v>1</v>
      </c>
      <c r="AJ74" s="375">
        <v>1</v>
      </c>
      <c r="AK74" s="375">
        <f>IF(AL74+AM74&gt;=1,1,0)</f>
        <v>1</v>
      </c>
      <c r="AL74" s="375">
        <v>1</v>
      </c>
      <c r="AM74" s="375">
        <v>1</v>
      </c>
      <c r="AN74" s="375">
        <v>1</v>
      </c>
      <c r="AO74" s="375">
        <v>1</v>
      </c>
      <c r="AP74" s="375">
        <f>IF(AQ74+AR74&gt;=1,1,0)</f>
        <v>1</v>
      </c>
      <c r="AQ74" s="375">
        <v>1</v>
      </c>
      <c r="AR74" s="375">
        <v>1</v>
      </c>
      <c r="AS74" s="375">
        <v>1</v>
      </c>
      <c r="AT74" s="375">
        <v>1</v>
      </c>
      <c r="AU74" s="375">
        <f>IF(AV74+AW74&gt;=1,1,0)</f>
        <v>1</v>
      </c>
      <c r="AV74" s="375">
        <v>1</v>
      </c>
      <c r="AW74" s="375">
        <v>1</v>
      </c>
      <c r="AX74" s="375">
        <v>1</v>
      </c>
      <c r="AY74" s="375">
        <v>1</v>
      </c>
      <c r="AZ74" s="375">
        <f>IF(BA74+BB74&gt;=1,1,0)</f>
        <v>1</v>
      </c>
      <c r="BA74" s="375">
        <v>1</v>
      </c>
      <c r="BB74" s="375">
        <v>1</v>
      </c>
      <c r="BC74" s="375">
        <v>1</v>
      </c>
      <c r="BD74" s="375">
        <v>1</v>
      </c>
      <c r="BE74" s="375">
        <f>IF(BF74+BG74&gt;=1,1,0)</f>
        <v>1</v>
      </c>
      <c r="BF74" s="375">
        <v>1</v>
      </c>
      <c r="BG74" s="375">
        <v>1</v>
      </c>
      <c r="BH74" s="375">
        <v>1</v>
      </c>
      <c r="BI74" s="375">
        <v>1</v>
      </c>
      <c r="BJ74" s="375">
        <f>IF(BK74+BL74&gt;=1,1,0)</f>
        <v>1</v>
      </c>
      <c r="BK74" s="375">
        <v>1</v>
      </c>
      <c r="BL74" s="375">
        <v>1</v>
      </c>
      <c r="BM74" s="375">
        <v>1</v>
      </c>
      <c r="BN74" s="375">
        <v>1</v>
      </c>
      <c r="BO74" s="375">
        <v>1</v>
      </c>
    </row>
    <row r="75" spans="2:67">
      <c r="B75" s="375" t="s">
        <v>403</v>
      </c>
      <c r="C75" s="375" t="s">
        <v>417</v>
      </c>
      <c r="D75" s="375" t="s">
        <v>424</v>
      </c>
      <c r="E75" s="375" t="s">
        <v>425</v>
      </c>
      <c r="F75" s="464">
        <v>1</v>
      </c>
      <c r="G75" s="375">
        <v>1</v>
      </c>
      <c r="H75" s="375">
        <v>1</v>
      </c>
      <c r="I75" s="375">
        <v>1</v>
      </c>
      <c r="J75" s="375">
        <v>1</v>
      </c>
      <c r="K75" s="375">
        <v>1</v>
      </c>
      <c r="L75" s="375">
        <v>1</v>
      </c>
      <c r="M75" s="375">
        <v>1</v>
      </c>
      <c r="N75" s="375">
        <v>1</v>
      </c>
      <c r="O75" s="375">
        <v>1</v>
      </c>
      <c r="P75" s="375">
        <v>1</v>
      </c>
      <c r="Q75" s="375">
        <v>1</v>
      </c>
      <c r="R75" s="375">
        <v>1</v>
      </c>
      <c r="S75" s="375">
        <v>1</v>
      </c>
      <c r="T75" s="375">
        <v>1</v>
      </c>
      <c r="U75" s="375">
        <v>1</v>
      </c>
      <c r="V75" s="375">
        <v>1</v>
      </c>
      <c r="W75" s="375">
        <v>1</v>
      </c>
      <c r="X75" s="375">
        <v>1</v>
      </c>
      <c r="Y75" s="375">
        <v>1</v>
      </c>
      <c r="Z75" s="375">
        <v>1</v>
      </c>
      <c r="AA75" s="375">
        <v>1</v>
      </c>
      <c r="AB75" s="375">
        <v>1</v>
      </c>
      <c r="AC75" s="375">
        <v>1</v>
      </c>
      <c r="AD75" s="375">
        <v>1</v>
      </c>
      <c r="AE75" s="375">
        <v>1</v>
      </c>
      <c r="AF75" s="375">
        <v>1</v>
      </c>
      <c r="AG75" s="375">
        <v>1</v>
      </c>
      <c r="AH75" s="375">
        <v>1</v>
      </c>
      <c r="AI75" s="375">
        <v>1</v>
      </c>
      <c r="AJ75" s="375">
        <v>1</v>
      </c>
      <c r="AK75" s="375">
        <v>1</v>
      </c>
      <c r="AL75" s="375">
        <v>1</v>
      </c>
      <c r="AM75" s="375">
        <v>1</v>
      </c>
      <c r="AN75" s="375">
        <v>1</v>
      </c>
      <c r="AO75" s="375">
        <v>1</v>
      </c>
      <c r="AP75" s="375">
        <v>1</v>
      </c>
      <c r="AQ75" s="375">
        <v>1</v>
      </c>
      <c r="AR75" s="375">
        <v>1</v>
      </c>
      <c r="AS75" s="375">
        <v>1</v>
      </c>
      <c r="AT75" s="375">
        <v>1</v>
      </c>
      <c r="AU75" s="375">
        <v>1</v>
      </c>
      <c r="AV75" s="375">
        <v>1</v>
      </c>
      <c r="AW75" s="375">
        <v>1</v>
      </c>
      <c r="AX75" s="375">
        <v>1</v>
      </c>
      <c r="AY75" s="375">
        <v>1</v>
      </c>
      <c r="AZ75" s="375">
        <v>1</v>
      </c>
      <c r="BA75" s="375">
        <v>1</v>
      </c>
      <c r="BB75" s="375">
        <v>1</v>
      </c>
      <c r="BC75" s="375">
        <v>1</v>
      </c>
      <c r="BD75" s="375">
        <v>1</v>
      </c>
      <c r="BE75" s="375">
        <v>1</v>
      </c>
      <c r="BF75" s="375">
        <v>1</v>
      </c>
      <c r="BG75" s="375">
        <v>1</v>
      </c>
      <c r="BH75" s="375">
        <v>1</v>
      </c>
      <c r="BI75" s="375">
        <v>1</v>
      </c>
      <c r="BJ75" s="375">
        <v>1</v>
      </c>
      <c r="BK75" s="375">
        <v>1</v>
      </c>
      <c r="BL75" s="375">
        <v>1</v>
      </c>
      <c r="BM75" s="375">
        <v>1</v>
      </c>
      <c r="BN75" s="375">
        <v>1</v>
      </c>
      <c r="BO75" s="375">
        <v>1</v>
      </c>
    </row>
    <row r="76" spans="2:67">
      <c r="B76" s="375" t="s">
        <v>403</v>
      </c>
      <c r="C76" s="375" t="s">
        <v>417</v>
      </c>
      <c r="D76" s="375" t="s">
        <v>422</v>
      </c>
      <c r="E76" s="375" t="s">
        <v>426</v>
      </c>
      <c r="F76" s="464">
        <v>1</v>
      </c>
      <c r="G76" s="375">
        <f>IF(H76+I76&gt;=1,1,0)</f>
        <v>1</v>
      </c>
      <c r="H76" s="375">
        <v>1</v>
      </c>
      <c r="I76" s="375">
        <v>1</v>
      </c>
      <c r="J76" s="375">
        <v>1</v>
      </c>
      <c r="K76" s="375">
        <v>1</v>
      </c>
      <c r="L76" s="375">
        <f>IF(M76+N76&gt;=1,1,0)</f>
        <v>1</v>
      </c>
      <c r="M76" s="375">
        <v>1</v>
      </c>
      <c r="N76" s="375">
        <v>1</v>
      </c>
      <c r="O76" s="375">
        <v>1</v>
      </c>
      <c r="P76" s="375">
        <v>1</v>
      </c>
      <c r="Q76" s="375">
        <f>IF(R76+S76&gt;=1,1,0)</f>
        <v>1</v>
      </c>
      <c r="R76" s="375">
        <v>1</v>
      </c>
      <c r="S76" s="375">
        <v>1</v>
      </c>
      <c r="T76" s="375">
        <v>1</v>
      </c>
      <c r="U76" s="375">
        <v>1</v>
      </c>
      <c r="V76" s="375">
        <f>IF(W76+X76&gt;=1,1,0)</f>
        <v>1</v>
      </c>
      <c r="W76" s="375">
        <v>1</v>
      </c>
      <c r="X76" s="375">
        <v>1</v>
      </c>
      <c r="Y76" s="375">
        <v>1</v>
      </c>
      <c r="Z76" s="375">
        <v>1</v>
      </c>
      <c r="AA76" s="375">
        <f>IF(AB76+AC76&gt;=1,1,0)</f>
        <v>1</v>
      </c>
      <c r="AB76" s="375">
        <v>1</v>
      </c>
      <c r="AC76" s="375">
        <v>1</v>
      </c>
      <c r="AD76" s="375">
        <v>1</v>
      </c>
      <c r="AE76" s="375">
        <v>1</v>
      </c>
      <c r="AF76" s="375">
        <f>IF(AG76+AH76&gt;=1,1,0)</f>
        <v>1</v>
      </c>
      <c r="AG76" s="375">
        <v>1</v>
      </c>
      <c r="AH76" s="375">
        <v>1</v>
      </c>
      <c r="AI76" s="375">
        <v>1</v>
      </c>
      <c r="AJ76" s="375">
        <v>1</v>
      </c>
      <c r="AK76" s="375">
        <f>IF(AL76+AM76&gt;=1,1,0)</f>
        <v>1</v>
      </c>
      <c r="AL76" s="375">
        <v>1</v>
      </c>
      <c r="AM76" s="375">
        <v>1</v>
      </c>
      <c r="AN76" s="375">
        <v>1</v>
      </c>
      <c r="AO76" s="375">
        <v>1</v>
      </c>
      <c r="AP76" s="375">
        <f>IF(AQ76+AR76&gt;=1,1,0)</f>
        <v>1</v>
      </c>
      <c r="AQ76" s="375">
        <v>1</v>
      </c>
      <c r="AR76" s="375">
        <v>1</v>
      </c>
      <c r="AS76" s="375">
        <v>1</v>
      </c>
      <c r="AT76" s="375">
        <v>1</v>
      </c>
      <c r="AU76" s="375">
        <f>IF(AV76+AW76&gt;=1,1,0)</f>
        <v>1</v>
      </c>
      <c r="AV76" s="375">
        <v>1</v>
      </c>
      <c r="AW76" s="375">
        <v>1</v>
      </c>
      <c r="AX76" s="375">
        <v>1</v>
      </c>
      <c r="AY76" s="375">
        <v>1</v>
      </c>
      <c r="AZ76" s="375">
        <f>IF(BA76+BB76&gt;=1,1,0)</f>
        <v>1</v>
      </c>
      <c r="BA76" s="375">
        <v>1</v>
      </c>
      <c r="BB76" s="375">
        <v>1</v>
      </c>
      <c r="BC76" s="375">
        <v>1</v>
      </c>
      <c r="BD76" s="375">
        <v>1</v>
      </c>
      <c r="BE76" s="375">
        <f>IF(BF76+BG76&gt;=1,1,0)</f>
        <v>1</v>
      </c>
      <c r="BF76" s="375">
        <v>1</v>
      </c>
      <c r="BG76" s="375">
        <v>1</v>
      </c>
      <c r="BH76" s="375">
        <v>1</v>
      </c>
      <c r="BI76" s="375">
        <v>1</v>
      </c>
      <c r="BJ76" s="375">
        <f>IF(BK76+BL76&gt;=1,1,0)</f>
        <v>1</v>
      </c>
      <c r="BK76" s="375">
        <v>1</v>
      </c>
      <c r="BL76" s="375">
        <v>1</v>
      </c>
      <c r="BM76" s="375">
        <v>1</v>
      </c>
      <c r="BN76" s="375">
        <v>1</v>
      </c>
      <c r="BO76" s="375">
        <v>1</v>
      </c>
    </row>
    <row r="77" spans="2:67">
      <c r="B77" s="375" t="s">
        <v>403</v>
      </c>
      <c r="C77" s="375" t="s">
        <v>417</v>
      </c>
      <c r="D77" s="375" t="s">
        <v>427</v>
      </c>
      <c r="E77" s="375" t="s">
        <v>428</v>
      </c>
      <c r="F77" s="464">
        <v>1</v>
      </c>
      <c r="G77" s="375">
        <f>IF(H77+I77&gt;=1,1,0)</f>
        <v>1</v>
      </c>
      <c r="H77" s="375">
        <v>1</v>
      </c>
      <c r="I77" s="375">
        <v>1</v>
      </c>
      <c r="J77" s="375">
        <v>1</v>
      </c>
      <c r="K77" s="375">
        <v>1</v>
      </c>
      <c r="L77" s="375">
        <f>IF(M77+N77&gt;=1,1,0)</f>
        <v>1</v>
      </c>
      <c r="M77" s="375">
        <v>1</v>
      </c>
      <c r="N77" s="375">
        <v>1</v>
      </c>
      <c r="O77" s="375">
        <v>1</v>
      </c>
      <c r="P77" s="375">
        <v>1</v>
      </c>
      <c r="Q77" s="375">
        <f>IF(R77+S77&gt;=1,1,0)</f>
        <v>1</v>
      </c>
      <c r="R77" s="375">
        <v>1</v>
      </c>
      <c r="S77" s="375">
        <v>1</v>
      </c>
      <c r="T77" s="375">
        <v>1</v>
      </c>
      <c r="U77" s="375">
        <v>1</v>
      </c>
      <c r="V77" s="375">
        <f>IF(W77+X77&gt;=1,1,0)</f>
        <v>1</v>
      </c>
      <c r="W77" s="375">
        <v>1</v>
      </c>
      <c r="X77" s="375">
        <v>1</v>
      </c>
      <c r="Y77" s="375">
        <v>1</v>
      </c>
      <c r="Z77" s="375">
        <v>1</v>
      </c>
      <c r="AA77" s="375">
        <f>IF(AB77+AC77&gt;=1,1,0)</f>
        <v>1</v>
      </c>
      <c r="AB77" s="375">
        <v>1</v>
      </c>
      <c r="AC77" s="375">
        <v>1</v>
      </c>
      <c r="AD77" s="375">
        <v>1</v>
      </c>
      <c r="AE77" s="375">
        <v>1</v>
      </c>
      <c r="AF77" s="375">
        <f>IF(AG77+AH77&gt;=1,1,0)</f>
        <v>1</v>
      </c>
      <c r="AG77" s="375">
        <v>1</v>
      </c>
      <c r="AH77" s="375">
        <v>1</v>
      </c>
      <c r="AI77" s="375">
        <v>1</v>
      </c>
      <c r="AJ77" s="375">
        <v>1</v>
      </c>
      <c r="AK77" s="375">
        <f>IF(AL77+AM77&gt;=1,1,0)</f>
        <v>1</v>
      </c>
      <c r="AL77" s="375">
        <v>1</v>
      </c>
      <c r="AM77" s="375">
        <v>1</v>
      </c>
      <c r="AN77" s="375">
        <v>1</v>
      </c>
      <c r="AO77" s="375">
        <v>1</v>
      </c>
      <c r="AP77" s="375">
        <f>IF(AQ77+AR77&gt;=1,1,0)</f>
        <v>1</v>
      </c>
      <c r="AQ77" s="375">
        <v>1</v>
      </c>
      <c r="AR77" s="375">
        <v>1</v>
      </c>
      <c r="AS77" s="375">
        <v>1</v>
      </c>
      <c r="AT77" s="375">
        <v>1</v>
      </c>
      <c r="AU77" s="375">
        <f>IF(AV77+AW77&gt;=1,1,0)</f>
        <v>1</v>
      </c>
      <c r="AV77" s="375">
        <v>1</v>
      </c>
      <c r="AW77" s="375">
        <v>1</v>
      </c>
      <c r="AX77" s="375">
        <v>1</v>
      </c>
      <c r="AY77" s="375">
        <v>1</v>
      </c>
      <c r="AZ77" s="375">
        <f>IF(BA77+BB77&gt;=1,1,0)</f>
        <v>1</v>
      </c>
      <c r="BA77" s="375">
        <v>1</v>
      </c>
      <c r="BB77" s="375">
        <v>1</v>
      </c>
      <c r="BC77" s="375">
        <v>1</v>
      </c>
      <c r="BD77" s="375">
        <v>1</v>
      </c>
      <c r="BE77" s="375">
        <f>IF(BF77+BG77&gt;=1,1,0)</f>
        <v>1</v>
      </c>
      <c r="BF77" s="375">
        <v>1</v>
      </c>
      <c r="BG77" s="375">
        <v>1</v>
      </c>
      <c r="BH77" s="375">
        <v>1</v>
      </c>
      <c r="BI77" s="375">
        <v>1</v>
      </c>
      <c r="BJ77" s="375">
        <f>IF(BK77+BL77&gt;=1,1,0)</f>
        <v>1</v>
      </c>
      <c r="BK77" s="375">
        <v>1</v>
      </c>
      <c r="BL77" s="375">
        <v>1</v>
      </c>
      <c r="BM77" s="375">
        <v>1</v>
      </c>
      <c r="BN77" s="375">
        <v>1</v>
      </c>
      <c r="BO77" s="375">
        <v>1</v>
      </c>
    </row>
    <row r="78" spans="2:67">
      <c r="B78" s="375" t="s">
        <v>403</v>
      </c>
      <c r="C78" s="375" t="s">
        <v>417</v>
      </c>
      <c r="D78" s="375" t="s">
        <v>427</v>
      </c>
      <c r="E78" s="375" t="s">
        <v>429</v>
      </c>
      <c r="F78" s="464">
        <v>1</v>
      </c>
      <c r="G78" s="375">
        <f>IF(H78+I78&gt;=1,1,0)</f>
        <v>1</v>
      </c>
      <c r="H78" s="375">
        <v>1</v>
      </c>
      <c r="I78" s="375">
        <v>1</v>
      </c>
      <c r="J78" s="375">
        <v>1</v>
      </c>
      <c r="K78" s="375">
        <v>1</v>
      </c>
      <c r="L78" s="375">
        <f>IF(M78+N78&gt;=1,1,0)</f>
        <v>1</v>
      </c>
      <c r="M78" s="375">
        <v>1</v>
      </c>
      <c r="N78" s="375">
        <v>1</v>
      </c>
      <c r="O78" s="375">
        <v>1</v>
      </c>
      <c r="P78" s="375">
        <v>1</v>
      </c>
      <c r="Q78" s="375">
        <f>IF(R78+S78&gt;=1,1,0)</f>
        <v>1</v>
      </c>
      <c r="R78" s="375">
        <v>1</v>
      </c>
      <c r="S78" s="375">
        <v>1</v>
      </c>
      <c r="T78" s="375">
        <v>1</v>
      </c>
      <c r="U78" s="375">
        <v>1</v>
      </c>
      <c r="V78" s="375">
        <f>IF(W78+X78&gt;=1,1,0)</f>
        <v>1</v>
      </c>
      <c r="W78" s="375">
        <v>1</v>
      </c>
      <c r="X78" s="375">
        <v>1</v>
      </c>
      <c r="Y78" s="375">
        <v>1</v>
      </c>
      <c r="Z78" s="375">
        <v>1</v>
      </c>
      <c r="AA78" s="375">
        <f>IF(AB78+AC78&gt;=1,1,0)</f>
        <v>1</v>
      </c>
      <c r="AB78" s="375">
        <v>1</v>
      </c>
      <c r="AC78" s="375">
        <v>1</v>
      </c>
      <c r="AD78" s="375">
        <v>1</v>
      </c>
      <c r="AE78" s="375">
        <v>1</v>
      </c>
      <c r="AF78" s="375">
        <f>IF(AG78+AH78&gt;=1,1,0)</f>
        <v>1</v>
      </c>
      <c r="AG78" s="375">
        <v>1</v>
      </c>
      <c r="AH78" s="375">
        <v>1</v>
      </c>
      <c r="AI78" s="375">
        <v>1</v>
      </c>
      <c r="AJ78" s="375">
        <v>1</v>
      </c>
      <c r="AK78" s="375">
        <f>IF(AL78+AM78&gt;=1,1,0)</f>
        <v>1</v>
      </c>
      <c r="AL78" s="375">
        <v>1</v>
      </c>
      <c r="AM78" s="375">
        <v>1</v>
      </c>
      <c r="AN78" s="375">
        <v>1</v>
      </c>
      <c r="AO78" s="375">
        <v>1</v>
      </c>
      <c r="AP78" s="375">
        <f>IF(AQ78+AR78&gt;=1,1,0)</f>
        <v>1</v>
      </c>
      <c r="AQ78" s="375">
        <v>1</v>
      </c>
      <c r="AR78" s="375">
        <v>1</v>
      </c>
      <c r="AS78" s="375">
        <v>1</v>
      </c>
      <c r="AT78" s="375">
        <v>1</v>
      </c>
      <c r="AU78" s="375">
        <f>IF(AV78+AW78&gt;=1,1,0)</f>
        <v>1</v>
      </c>
      <c r="AV78" s="375">
        <v>1</v>
      </c>
      <c r="AW78" s="375">
        <v>1</v>
      </c>
      <c r="AX78" s="375">
        <v>1</v>
      </c>
      <c r="AY78" s="375">
        <v>1</v>
      </c>
      <c r="AZ78" s="375">
        <f>IF(BA78+BB78&gt;=1,1,0)</f>
        <v>1</v>
      </c>
      <c r="BA78" s="375">
        <v>1</v>
      </c>
      <c r="BB78" s="375">
        <v>1</v>
      </c>
      <c r="BC78" s="375">
        <v>1</v>
      </c>
      <c r="BD78" s="375">
        <v>1</v>
      </c>
      <c r="BE78" s="375">
        <f>IF(BF78+BG78&gt;=1,1,0)</f>
        <v>1</v>
      </c>
      <c r="BF78" s="375">
        <v>1</v>
      </c>
      <c r="BG78" s="375">
        <v>1</v>
      </c>
      <c r="BH78" s="375">
        <v>1</v>
      </c>
      <c r="BI78" s="375">
        <v>1</v>
      </c>
      <c r="BJ78" s="375">
        <f>IF(BK78+BL78&gt;=1,1,0)</f>
        <v>1</v>
      </c>
      <c r="BK78" s="375">
        <v>1</v>
      </c>
      <c r="BL78" s="375">
        <v>1</v>
      </c>
      <c r="BM78" s="375">
        <v>1</v>
      </c>
      <c r="BN78" s="375">
        <v>1</v>
      </c>
      <c r="BO78" s="375">
        <v>1</v>
      </c>
    </row>
    <row r="79" spans="2:67">
      <c r="B79" s="375" t="s">
        <v>403</v>
      </c>
      <c r="C79" s="375" t="s">
        <v>417</v>
      </c>
      <c r="D79" s="375" t="s">
        <v>420</v>
      </c>
      <c r="E79" s="375" t="s">
        <v>430</v>
      </c>
      <c r="F79" s="464">
        <v>1</v>
      </c>
      <c r="G79" s="375">
        <v>1</v>
      </c>
      <c r="H79" s="375">
        <v>1</v>
      </c>
      <c r="I79" s="375">
        <v>1</v>
      </c>
      <c r="J79" s="375">
        <v>1</v>
      </c>
      <c r="K79" s="375">
        <v>1</v>
      </c>
      <c r="L79" s="375">
        <v>1</v>
      </c>
      <c r="M79" s="375">
        <v>1</v>
      </c>
      <c r="N79" s="375">
        <v>1</v>
      </c>
      <c r="O79" s="375">
        <v>1</v>
      </c>
      <c r="P79" s="375">
        <v>1</v>
      </c>
      <c r="Q79" s="375">
        <v>1</v>
      </c>
      <c r="R79" s="375">
        <v>1</v>
      </c>
      <c r="S79" s="375">
        <v>1</v>
      </c>
      <c r="T79" s="375">
        <v>1</v>
      </c>
      <c r="U79" s="375">
        <v>1</v>
      </c>
      <c r="V79" s="375">
        <v>1</v>
      </c>
      <c r="W79" s="375">
        <v>1</v>
      </c>
      <c r="X79" s="375">
        <v>1</v>
      </c>
      <c r="Y79" s="375">
        <v>1</v>
      </c>
      <c r="Z79" s="375">
        <v>1</v>
      </c>
      <c r="AA79" s="375">
        <v>1</v>
      </c>
      <c r="AB79" s="375">
        <v>1</v>
      </c>
      <c r="AC79" s="375">
        <v>1</v>
      </c>
      <c r="AD79" s="375">
        <v>1</v>
      </c>
      <c r="AE79" s="375">
        <v>1</v>
      </c>
      <c r="AF79" s="375">
        <v>1</v>
      </c>
      <c r="AG79" s="375">
        <v>1</v>
      </c>
      <c r="AH79" s="375">
        <v>1</v>
      </c>
      <c r="AI79" s="375">
        <v>1</v>
      </c>
      <c r="AJ79" s="375">
        <v>1</v>
      </c>
      <c r="AK79" s="375">
        <v>1</v>
      </c>
      <c r="AL79" s="375">
        <v>1</v>
      </c>
      <c r="AM79" s="375">
        <v>1</v>
      </c>
      <c r="AN79" s="375">
        <v>1</v>
      </c>
      <c r="AO79" s="375">
        <v>1</v>
      </c>
      <c r="AP79" s="375">
        <v>1</v>
      </c>
      <c r="AQ79" s="375">
        <v>1</v>
      </c>
      <c r="AR79" s="375">
        <v>1</v>
      </c>
      <c r="AS79" s="375">
        <v>1</v>
      </c>
      <c r="AT79" s="375">
        <v>1</v>
      </c>
      <c r="AU79" s="375">
        <v>1</v>
      </c>
      <c r="AV79" s="375">
        <v>1</v>
      </c>
      <c r="AW79" s="375">
        <v>1</v>
      </c>
      <c r="AX79" s="375">
        <v>1</v>
      </c>
      <c r="AY79" s="375">
        <v>1</v>
      </c>
      <c r="AZ79" s="375">
        <v>1</v>
      </c>
      <c r="BA79" s="375">
        <v>1</v>
      </c>
      <c r="BB79" s="375">
        <v>1</v>
      </c>
      <c r="BC79" s="375">
        <v>1</v>
      </c>
      <c r="BD79" s="375">
        <v>1</v>
      </c>
      <c r="BE79" s="375">
        <v>1</v>
      </c>
      <c r="BF79" s="375">
        <v>1</v>
      </c>
      <c r="BG79" s="375">
        <v>1</v>
      </c>
      <c r="BH79" s="375">
        <v>1</v>
      </c>
      <c r="BI79" s="375">
        <v>1</v>
      </c>
      <c r="BJ79" s="375">
        <v>1</v>
      </c>
      <c r="BK79" s="375">
        <v>1</v>
      </c>
      <c r="BL79" s="375">
        <v>1</v>
      </c>
      <c r="BM79" s="375">
        <v>1</v>
      </c>
      <c r="BN79" s="375">
        <v>1</v>
      </c>
      <c r="BO79" s="375">
        <v>1</v>
      </c>
    </row>
    <row r="80" spans="2:67">
      <c r="B80" s="375" t="s">
        <v>403</v>
      </c>
      <c r="C80" s="375" t="s">
        <v>417</v>
      </c>
      <c r="D80" s="375" t="s">
        <v>420</v>
      </c>
      <c r="E80" s="375" t="s">
        <v>431</v>
      </c>
      <c r="F80" s="464">
        <v>1</v>
      </c>
      <c r="G80" s="375">
        <v>1</v>
      </c>
      <c r="H80" s="375">
        <v>1</v>
      </c>
      <c r="I80" s="375">
        <v>1</v>
      </c>
      <c r="J80" s="375">
        <v>1</v>
      </c>
      <c r="K80" s="375">
        <v>1</v>
      </c>
      <c r="L80" s="375">
        <v>1</v>
      </c>
      <c r="M80" s="375">
        <v>1</v>
      </c>
      <c r="N80" s="375">
        <v>1</v>
      </c>
      <c r="O80" s="375">
        <v>1</v>
      </c>
      <c r="P80" s="375">
        <v>1</v>
      </c>
      <c r="Q80" s="375">
        <v>1</v>
      </c>
      <c r="R80" s="375">
        <v>1</v>
      </c>
      <c r="S80" s="375">
        <v>1</v>
      </c>
      <c r="T80" s="375">
        <v>1</v>
      </c>
      <c r="U80" s="375">
        <v>1</v>
      </c>
      <c r="V80" s="375">
        <v>1</v>
      </c>
      <c r="W80" s="375">
        <v>1</v>
      </c>
      <c r="X80" s="375">
        <v>1</v>
      </c>
      <c r="Y80" s="375">
        <v>1</v>
      </c>
      <c r="Z80" s="375">
        <v>1</v>
      </c>
      <c r="AA80" s="375">
        <v>1</v>
      </c>
      <c r="AB80" s="375">
        <v>1</v>
      </c>
      <c r="AC80" s="375">
        <v>1</v>
      </c>
      <c r="AD80" s="375">
        <v>1</v>
      </c>
      <c r="AE80" s="375">
        <v>1</v>
      </c>
      <c r="AF80" s="375">
        <v>1</v>
      </c>
      <c r="AG80" s="375">
        <v>1</v>
      </c>
      <c r="AH80" s="375">
        <v>1</v>
      </c>
      <c r="AI80" s="375">
        <v>1</v>
      </c>
      <c r="AJ80" s="375">
        <v>1</v>
      </c>
      <c r="AK80" s="375">
        <v>1</v>
      </c>
      <c r="AL80" s="375">
        <v>1</v>
      </c>
      <c r="AM80" s="375">
        <v>1</v>
      </c>
      <c r="AN80" s="375">
        <v>1</v>
      </c>
      <c r="AO80" s="375">
        <v>1</v>
      </c>
      <c r="AP80" s="375">
        <v>1</v>
      </c>
      <c r="AQ80" s="375">
        <v>1</v>
      </c>
      <c r="AR80" s="375">
        <v>1</v>
      </c>
      <c r="AS80" s="375">
        <v>1</v>
      </c>
      <c r="AT80" s="375">
        <v>1</v>
      </c>
      <c r="AU80" s="375">
        <v>1</v>
      </c>
      <c r="AV80" s="375">
        <v>1</v>
      </c>
      <c r="AW80" s="375">
        <v>1</v>
      </c>
      <c r="AX80" s="375">
        <v>1</v>
      </c>
      <c r="AY80" s="375">
        <v>1</v>
      </c>
      <c r="AZ80" s="375">
        <v>1</v>
      </c>
      <c r="BA80" s="375">
        <v>1</v>
      </c>
      <c r="BB80" s="375">
        <v>1</v>
      </c>
      <c r="BC80" s="375">
        <v>1</v>
      </c>
      <c r="BD80" s="375">
        <v>1</v>
      </c>
      <c r="BE80" s="375">
        <v>1</v>
      </c>
      <c r="BF80" s="375">
        <v>1</v>
      </c>
      <c r="BG80" s="375">
        <v>1</v>
      </c>
      <c r="BH80" s="375">
        <v>1</v>
      </c>
      <c r="BI80" s="375">
        <v>1</v>
      </c>
      <c r="BJ80" s="375">
        <v>1</v>
      </c>
      <c r="BK80" s="375">
        <v>1</v>
      </c>
      <c r="BL80" s="375">
        <v>1</v>
      </c>
      <c r="BM80" s="375">
        <v>1</v>
      </c>
      <c r="BN80" s="375">
        <v>1</v>
      </c>
      <c r="BO80" s="375">
        <v>1</v>
      </c>
    </row>
    <row r="81" spans="2:67">
      <c r="B81" s="375" t="s">
        <v>403</v>
      </c>
      <c r="C81" s="375" t="s">
        <v>417</v>
      </c>
      <c r="D81" s="375" t="s">
        <v>427</v>
      </c>
      <c r="E81" s="375" t="s">
        <v>432</v>
      </c>
      <c r="F81" s="464">
        <v>1</v>
      </c>
      <c r="G81" s="375">
        <f>IF(H81+I81&gt;=1,1,0)</f>
        <v>1</v>
      </c>
      <c r="H81" s="375">
        <v>1</v>
      </c>
      <c r="I81" s="375">
        <v>1</v>
      </c>
      <c r="J81" s="375">
        <v>1</v>
      </c>
      <c r="K81" s="375">
        <v>1</v>
      </c>
      <c r="L81" s="375">
        <f>IF(M81+N81&gt;=1,1,0)</f>
        <v>1</v>
      </c>
      <c r="M81" s="375">
        <v>1</v>
      </c>
      <c r="N81" s="375">
        <v>1</v>
      </c>
      <c r="O81" s="375">
        <v>1</v>
      </c>
      <c r="P81" s="375">
        <v>1</v>
      </c>
      <c r="Q81" s="375">
        <f>IF(R81+S81&gt;=1,1,0)</f>
        <v>1</v>
      </c>
      <c r="R81" s="375">
        <v>1</v>
      </c>
      <c r="S81" s="375">
        <v>1</v>
      </c>
      <c r="T81" s="375">
        <v>1</v>
      </c>
      <c r="U81" s="375">
        <v>1</v>
      </c>
      <c r="V81" s="375">
        <f>IF(W81+X81&gt;=1,1,0)</f>
        <v>1</v>
      </c>
      <c r="W81" s="375">
        <v>1</v>
      </c>
      <c r="X81" s="375">
        <v>1</v>
      </c>
      <c r="Y81" s="375">
        <v>1</v>
      </c>
      <c r="Z81" s="375">
        <v>1</v>
      </c>
      <c r="AA81" s="375">
        <f>IF(AB81+AC81&gt;=1,1,0)</f>
        <v>1</v>
      </c>
      <c r="AB81" s="375">
        <v>1</v>
      </c>
      <c r="AC81" s="375">
        <v>1</v>
      </c>
      <c r="AD81" s="375">
        <v>1</v>
      </c>
      <c r="AE81" s="375">
        <v>1</v>
      </c>
      <c r="AF81" s="375">
        <f>IF(AG81+AH81&gt;=1,1,0)</f>
        <v>1</v>
      </c>
      <c r="AG81" s="375">
        <v>1</v>
      </c>
      <c r="AH81" s="375">
        <v>1</v>
      </c>
      <c r="AI81" s="375">
        <v>1</v>
      </c>
      <c r="AJ81" s="375">
        <v>1</v>
      </c>
      <c r="AK81" s="375">
        <f>IF(AL81+AM81&gt;=1,1,0)</f>
        <v>1</v>
      </c>
      <c r="AL81" s="375">
        <v>1</v>
      </c>
      <c r="AM81" s="375">
        <v>1</v>
      </c>
      <c r="AN81" s="375">
        <v>1</v>
      </c>
      <c r="AO81" s="375">
        <v>1</v>
      </c>
      <c r="AP81" s="375">
        <f>IF(AQ81+AR81&gt;=1,1,0)</f>
        <v>1</v>
      </c>
      <c r="AQ81" s="375">
        <v>1</v>
      </c>
      <c r="AR81" s="375">
        <v>1</v>
      </c>
      <c r="AS81" s="375">
        <v>1</v>
      </c>
      <c r="AT81" s="375">
        <v>1</v>
      </c>
      <c r="AU81" s="375">
        <f>IF(AV81+AW81&gt;=1,1,0)</f>
        <v>1</v>
      </c>
      <c r="AV81" s="375">
        <v>1</v>
      </c>
      <c r="AW81" s="375">
        <v>1</v>
      </c>
      <c r="AX81" s="375">
        <v>1</v>
      </c>
      <c r="AY81" s="375">
        <v>1</v>
      </c>
      <c r="AZ81" s="375">
        <f>IF(BA81+BB81&gt;=1,1,0)</f>
        <v>1</v>
      </c>
      <c r="BA81" s="375">
        <v>1</v>
      </c>
      <c r="BB81" s="375">
        <v>1</v>
      </c>
      <c r="BC81" s="375">
        <v>1</v>
      </c>
      <c r="BD81" s="375">
        <v>1</v>
      </c>
      <c r="BE81" s="375">
        <f>IF(BF81+BG81&gt;=1,1,0)</f>
        <v>1</v>
      </c>
      <c r="BF81" s="375">
        <v>1</v>
      </c>
      <c r="BG81" s="375">
        <v>1</v>
      </c>
      <c r="BH81" s="375">
        <v>1</v>
      </c>
      <c r="BI81" s="375">
        <v>1</v>
      </c>
      <c r="BJ81" s="375">
        <f>IF(BK81+BL81&gt;=1,1,0)</f>
        <v>1</v>
      </c>
      <c r="BK81" s="375">
        <v>1</v>
      </c>
      <c r="BL81" s="375">
        <v>1</v>
      </c>
      <c r="BM81" s="375">
        <v>1</v>
      </c>
      <c r="BN81" s="375">
        <v>1</v>
      </c>
      <c r="BO81" s="375">
        <v>1</v>
      </c>
    </row>
    <row r="82" spans="2:67">
      <c r="B82" s="375" t="s">
        <v>403</v>
      </c>
      <c r="C82" s="375" t="s">
        <v>433</v>
      </c>
      <c r="D82" s="375" t="s">
        <v>434</v>
      </c>
      <c r="E82" s="375" t="s">
        <v>434</v>
      </c>
      <c r="F82" s="464">
        <v>1</v>
      </c>
      <c r="G82" s="375">
        <v>1</v>
      </c>
      <c r="H82" s="375">
        <v>1</v>
      </c>
      <c r="I82" s="375">
        <v>1</v>
      </c>
      <c r="J82" s="375">
        <v>1</v>
      </c>
      <c r="K82" s="375">
        <v>1</v>
      </c>
      <c r="L82" s="375">
        <v>1</v>
      </c>
      <c r="M82" s="375">
        <v>1</v>
      </c>
      <c r="N82" s="375">
        <v>1</v>
      </c>
      <c r="O82" s="375">
        <v>1</v>
      </c>
      <c r="P82" s="375">
        <v>1</v>
      </c>
      <c r="Q82" s="375">
        <v>1</v>
      </c>
      <c r="R82" s="375">
        <v>1</v>
      </c>
      <c r="S82" s="375">
        <v>1</v>
      </c>
      <c r="T82" s="375">
        <v>1</v>
      </c>
      <c r="U82" s="375">
        <v>1</v>
      </c>
      <c r="V82" s="375">
        <v>1</v>
      </c>
      <c r="W82" s="375">
        <v>1</v>
      </c>
      <c r="X82" s="375">
        <v>1</v>
      </c>
      <c r="Y82" s="375">
        <v>1</v>
      </c>
      <c r="Z82" s="375">
        <v>1</v>
      </c>
      <c r="AA82" s="375">
        <v>1</v>
      </c>
      <c r="AB82" s="375">
        <v>1</v>
      </c>
      <c r="AC82" s="375">
        <v>1</v>
      </c>
      <c r="AD82" s="375">
        <v>1</v>
      </c>
      <c r="AE82" s="375">
        <v>1</v>
      </c>
      <c r="AF82" s="375">
        <v>1</v>
      </c>
      <c r="AG82" s="375">
        <v>1</v>
      </c>
      <c r="AH82" s="375">
        <v>1</v>
      </c>
      <c r="AI82" s="375">
        <v>1</v>
      </c>
      <c r="AJ82" s="375">
        <v>1</v>
      </c>
      <c r="AK82" s="375">
        <v>1</v>
      </c>
      <c r="AL82" s="375">
        <v>1</v>
      </c>
      <c r="AM82" s="375">
        <v>1</v>
      </c>
      <c r="AN82" s="375">
        <v>1</v>
      </c>
      <c r="AO82" s="375">
        <v>1</v>
      </c>
      <c r="AP82" s="375">
        <v>1</v>
      </c>
      <c r="AQ82" s="375">
        <v>1</v>
      </c>
      <c r="AR82" s="375">
        <v>1</v>
      </c>
      <c r="AS82" s="375">
        <v>1</v>
      </c>
      <c r="AT82" s="375">
        <v>1</v>
      </c>
      <c r="AU82" s="375">
        <v>1</v>
      </c>
      <c r="AV82" s="375">
        <v>1</v>
      </c>
      <c r="AW82" s="375">
        <v>1</v>
      </c>
      <c r="AX82" s="375">
        <v>1</v>
      </c>
      <c r="AY82" s="375">
        <v>1</v>
      </c>
      <c r="AZ82" s="375">
        <v>1</v>
      </c>
      <c r="BA82" s="375">
        <v>1</v>
      </c>
      <c r="BB82" s="375">
        <v>1</v>
      </c>
      <c r="BC82" s="375">
        <v>1</v>
      </c>
      <c r="BD82" s="375">
        <v>1</v>
      </c>
      <c r="BE82" s="375">
        <v>1</v>
      </c>
      <c r="BF82" s="375">
        <v>1</v>
      </c>
      <c r="BG82" s="375">
        <v>1</v>
      </c>
      <c r="BH82" s="375">
        <v>1</v>
      </c>
      <c r="BI82" s="375">
        <v>1</v>
      </c>
      <c r="BJ82" s="375">
        <v>1</v>
      </c>
      <c r="BK82" s="375">
        <v>1</v>
      </c>
      <c r="BL82" s="375">
        <v>1</v>
      </c>
      <c r="BM82" s="375">
        <v>1</v>
      </c>
      <c r="BN82" s="375">
        <v>1</v>
      </c>
      <c r="BO82" s="375">
        <v>1</v>
      </c>
    </row>
    <row r="83" spans="2:67">
      <c r="B83" s="375" t="s">
        <v>403</v>
      </c>
      <c r="C83" s="375" t="s">
        <v>433</v>
      </c>
      <c r="D83" s="375" t="s">
        <v>435</v>
      </c>
      <c r="E83" s="375" t="s">
        <v>436</v>
      </c>
      <c r="F83" s="464">
        <v>1</v>
      </c>
      <c r="G83" s="375">
        <v>1</v>
      </c>
      <c r="H83" s="375">
        <v>1</v>
      </c>
      <c r="I83" s="375">
        <v>1</v>
      </c>
      <c r="J83" s="375">
        <v>1</v>
      </c>
      <c r="K83" s="375">
        <v>1</v>
      </c>
      <c r="L83" s="375">
        <v>1</v>
      </c>
      <c r="M83" s="375">
        <v>1</v>
      </c>
      <c r="N83" s="375">
        <v>1</v>
      </c>
      <c r="O83" s="375">
        <v>1</v>
      </c>
      <c r="P83" s="375">
        <v>1</v>
      </c>
      <c r="Q83" s="375">
        <v>1</v>
      </c>
      <c r="R83" s="375">
        <v>1</v>
      </c>
      <c r="S83" s="375">
        <v>1</v>
      </c>
      <c r="T83" s="375">
        <v>1</v>
      </c>
      <c r="U83" s="375">
        <v>1</v>
      </c>
      <c r="V83" s="375">
        <v>1</v>
      </c>
      <c r="W83" s="375">
        <v>1</v>
      </c>
      <c r="X83" s="375">
        <v>1</v>
      </c>
      <c r="Y83" s="375">
        <v>1</v>
      </c>
      <c r="Z83" s="375">
        <v>1</v>
      </c>
      <c r="AA83" s="375">
        <v>1</v>
      </c>
      <c r="AB83" s="375">
        <v>1</v>
      </c>
      <c r="AC83" s="375">
        <v>1</v>
      </c>
      <c r="AD83" s="375">
        <v>1</v>
      </c>
      <c r="AE83" s="375">
        <v>1</v>
      </c>
      <c r="AF83" s="375">
        <v>1</v>
      </c>
      <c r="AG83" s="375">
        <v>1</v>
      </c>
      <c r="AH83" s="375">
        <v>1</v>
      </c>
      <c r="AI83" s="375">
        <v>1</v>
      </c>
      <c r="AJ83" s="375">
        <v>1</v>
      </c>
      <c r="AK83" s="375">
        <v>1</v>
      </c>
      <c r="AL83" s="375">
        <v>1</v>
      </c>
      <c r="AM83" s="375">
        <v>1</v>
      </c>
      <c r="AN83" s="375">
        <v>1</v>
      </c>
      <c r="AO83" s="375">
        <v>1</v>
      </c>
      <c r="AP83" s="375">
        <v>1</v>
      </c>
      <c r="AQ83" s="375">
        <v>1</v>
      </c>
      <c r="AR83" s="375">
        <v>1</v>
      </c>
      <c r="AS83" s="375">
        <v>1</v>
      </c>
      <c r="AT83" s="375">
        <v>1</v>
      </c>
      <c r="AU83" s="375">
        <v>1</v>
      </c>
      <c r="AV83" s="375">
        <v>1</v>
      </c>
      <c r="AW83" s="375">
        <v>1</v>
      </c>
      <c r="AX83" s="375">
        <v>1</v>
      </c>
      <c r="AY83" s="375">
        <v>1</v>
      </c>
      <c r="AZ83" s="375">
        <v>1</v>
      </c>
      <c r="BA83" s="375">
        <v>1</v>
      </c>
      <c r="BB83" s="375">
        <v>1</v>
      </c>
      <c r="BC83" s="375">
        <v>1</v>
      </c>
      <c r="BD83" s="375">
        <v>1</v>
      </c>
      <c r="BE83" s="375">
        <v>1</v>
      </c>
      <c r="BF83" s="375">
        <v>1</v>
      </c>
      <c r="BG83" s="375">
        <v>1</v>
      </c>
      <c r="BH83" s="375">
        <v>1</v>
      </c>
      <c r="BI83" s="375">
        <v>1</v>
      </c>
      <c r="BJ83" s="375">
        <v>1</v>
      </c>
      <c r="BK83" s="375">
        <v>1</v>
      </c>
      <c r="BL83" s="375">
        <v>1</v>
      </c>
      <c r="BM83" s="375">
        <v>1</v>
      </c>
      <c r="BN83" s="375">
        <v>1</v>
      </c>
      <c r="BO83" s="375">
        <v>1</v>
      </c>
    </row>
    <row r="84" spans="2:67">
      <c r="B84" s="375" t="s">
        <v>403</v>
      </c>
      <c r="C84" s="375" t="s">
        <v>433</v>
      </c>
      <c r="D84" s="375" t="s">
        <v>437</v>
      </c>
      <c r="E84" s="375" t="s">
        <v>437</v>
      </c>
      <c r="F84" s="464">
        <v>1</v>
      </c>
      <c r="G84" s="375">
        <v>1</v>
      </c>
      <c r="H84" s="375">
        <v>1</v>
      </c>
      <c r="I84" s="375">
        <v>1</v>
      </c>
      <c r="J84" s="375">
        <v>1</v>
      </c>
      <c r="K84" s="375">
        <v>1</v>
      </c>
      <c r="L84" s="375">
        <v>1</v>
      </c>
      <c r="M84" s="375">
        <v>1</v>
      </c>
      <c r="N84" s="375">
        <v>1</v>
      </c>
      <c r="O84" s="375">
        <v>1</v>
      </c>
      <c r="P84" s="375">
        <v>1</v>
      </c>
      <c r="Q84" s="375">
        <v>1</v>
      </c>
      <c r="R84" s="375">
        <v>1</v>
      </c>
      <c r="S84" s="375">
        <v>1</v>
      </c>
      <c r="T84" s="375">
        <v>1</v>
      </c>
      <c r="U84" s="375">
        <v>1</v>
      </c>
      <c r="V84" s="375">
        <v>1</v>
      </c>
      <c r="W84" s="375">
        <v>1</v>
      </c>
      <c r="X84" s="375">
        <v>1</v>
      </c>
      <c r="Y84" s="375">
        <v>1</v>
      </c>
      <c r="Z84" s="375">
        <v>1</v>
      </c>
      <c r="AA84" s="375">
        <v>1</v>
      </c>
      <c r="AB84" s="375">
        <v>1</v>
      </c>
      <c r="AC84" s="375">
        <v>1</v>
      </c>
      <c r="AD84" s="375">
        <v>1</v>
      </c>
      <c r="AE84" s="375">
        <v>1</v>
      </c>
      <c r="AF84" s="375">
        <v>1</v>
      </c>
      <c r="AG84" s="375">
        <v>1</v>
      </c>
      <c r="AH84" s="375">
        <v>1</v>
      </c>
      <c r="AI84" s="375">
        <v>1</v>
      </c>
      <c r="AJ84" s="375">
        <v>1</v>
      </c>
      <c r="AK84" s="375">
        <v>1</v>
      </c>
      <c r="AL84" s="375">
        <v>1</v>
      </c>
      <c r="AM84" s="375">
        <v>1</v>
      </c>
      <c r="AN84" s="375">
        <v>1</v>
      </c>
      <c r="AO84" s="375">
        <v>1</v>
      </c>
      <c r="AP84" s="375">
        <v>1</v>
      </c>
      <c r="AQ84" s="375">
        <v>1</v>
      </c>
      <c r="AR84" s="375">
        <v>1</v>
      </c>
      <c r="AS84" s="375">
        <v>1</v>
      </c>
      <c r="AT84" s="375">
        <v>1</v>
      </c>
      <c r="AU84" s="375">
        <v>1</v>
      </c>
      <c r="AV84" s="375">
        <v>1</v>
      </c>
      <c r="AW84" s="375">
        <v>1</v>
      </c>
      <c r="AX84" s="375">
        <v>1</v>
      </c>
      <c r="AY84" s="375">
        <v>1</v>
      </c>
      <c r="AZ84" s="375">
        <v>1</v>
      </c>
      <c r="BA84" s="375">
        <v>1</v>
      </c>
      <c r="BB84" s="375">
        <v>1</v>
      </c>
      <c r="BC84" s="375">
        <v>1</v>
      </c>
      <c r="BD84" s="375">
        <v>1</v>
      </c>
      <c r="BE84" s="375">
        <v>1</v>
      </c>
      <c r="BF84" s="375">
        <v>1</v>
      </c>
      <c r="BG84" s="375">
        <v>1</v>
      </c>
      <c r="BH84" s="375">
        <v>1</v>
      </c>
      <c r="BI84" s="375">
        <v>1</v>
      </c>
      <c r="BJ84" s="375">
        <v>1</v>
      </c>
      <c r="BK84" s="375">
        <v>1</v>
      </c>
      <c r="BL84" s="375">
        <v>1</v>
      </c>
      <c r="BM84" s="375">
        <v>1</v>
      </c>
      <c r="BN84" s="375">
        <v>1</v>
      </c>
      <c r="BO84" s="375">
        <v>1</v>
      </c>
    </row>
    <row r="85" spans="2:67" ht="17">
      <c r="B85" s="375" t="s">
        <v>403</v>
      </c>
      <c r="C85" s="465" t="s">
        <v>417</v>
      </c>
      <c r="D85" s="466" t="s">
        <v>796</v>
      </c>
      <c r="E85" s="465" t="s">
        <v>800</v>
      </c>
      <c r="F85" s="464">
        <v>1</v>
      </c>
      <c r="G85" s="375">
        <f>IF(H85+I85&gt;=1,1,0)</f>
        <v>1</v>
      </c>
      <c r="H85" s="375">
        <v>1</v>
      </c>
      <c r="I85" s="375">
        <v>1</v>
      </c>
      <c r="J85" s="375">
        <v>1</v>
      </c>
      <c r="K85" s="375">
        <v>1</v>
      </c>
      <c r="L85" s="375">
        <f>IF(M85+N85&gt;=1,1,0)</f>
        <v>1</v>
      </c>
      <c r="M85" s="375">
        <v>1</v>
      </c>
      <c r="N85" s="375">
        <v>1</v>
      </c>
      <c r="O85" s="375">
        <v>1</v>
      </c>
      <c r="P85" s="375">
        <v>1</v>
      </c>
      <c r="Q85" s="375">
        <f>IF(R85+S85&gt;=1,1,0)</f>
        <v>1</v>
      </c>
      <c r="R85" s="375">
        <v>1</v>
      </c>
      <c r="S85" s="375">
        <v>1</v>
      </c>
      <c r="T85" s="375">
        <v>1</v>
      </c>
      <c r="U85" s="375">
        <v>1</v>
      </c>
      <c r="V85" s="375">
        <f>IF(W85+X85&gt;=1,1,0)</f>
        <v>1</v>
      </c>
      <c r="W85" s="375">
        <v>1</v>
      </c>
      <c r="X85" s="375">
        <v>1</v>
      </c>
      <c r="Y85" s="375">
        <v>1</v>
      </c>
      <c r="Z85" s="375">
        <v>1</v>
      </c>
      <c r="AA85" s="375">
        <f>IF(AB85+AC85&gt;=1,1,0)</f>
        <v>1</v>
      </c>
      <c r="AB85" s="375">
        <v>1</v>
      </c>
      <c r="AC85" s="375">
        <v>1</v>
      </c>
      <c r="AD85" s="375">
        <v>1</v>
      </c>
      <c r="AE85" s="375">
        <v>1</v>
      </c>
      <c r="AF85" s="375">
        <f>IF(AG85+AH85&gt;=1,1,0)</f>
        <v>1</v>
      </c>
      <c r="AG85" s="375">
        <v>1</v>
      </c>
      <c r="AH85" s="375">
        <v>1</v>
      </c>
      <c r="AI85" s="375">
        <v>1</v>
      </c>
      <c r="AJ85" s="375">
        <v>1</v>
      </c>
      <c r="AK85" s="375">
        <f>IF(AL85+AM85&gt;=1,1,0)</f>
        <v>1</v>
      </c>
      <c r="AL85" s="375">
        <v>1</v>
      </c>
      <c r="AM85" s="375">
        <v>1</v>
      </c>
      <c r="AN85" s="375">
        <v>1</v>
      </c>
      <c r="AO85" s="375">
        <v>1</v>
      </c>
      <c r="AP85" s="375">
        <f>IF(AQ85+AR85&gt;=1,1,0)</f>
        <v>1</v>
      </c>
      <c r="AQ85" s="375">
        <v>1</v>
      </c>
      <c r="AR85" s="375">
        <v>1</v>
      </c>
      <c r="AS85" s="375">
        <v>1</v>
      </c>
      <c r="AT85" s="375">
        <v>1</v>
      </c>
      <c r="AU85" s="375">
        <f>IF(AV85+AW85&gt;=1,1,0)</f>
        <v>1</v>
      </c>
      <c r="AV85" s="375">
        <v>1</v>
      </c>
      <c r="AW85" s="375">
        <v>1</v>
      </c>
      <c r="AX85" s="375">
        <v>1</v>
      </c>
      <c r="AY85" s="375">
        <v>1</v>
      </c>
      <c r="AZ85" s="375">
        <f>IF(BA85+BB85&gt;=1,1,0)</f>
        <v>1</v>
      </c>
      <c r="BA85" s="375">
        <v>1</v>
      </c>
      <c r="BB85" s="375">
        <v>1</v>
      </c>
      <c r="BC85" s="375">
        <v>1</v>
      </c>
      <c r="BD85" s="375">
        <v>1</v>
      </c>
      <c r="BE85" s="375">
        <f>IF(BF85+BG85&gt;=1,1,0)</f>
        <v>1</v>
      </c>
      <c r="BF85" s="375">
        <v>1</v>
      </c>
      <c r="BG85" s="375">
        <v>1</v>
      </c>
      <c r="BH85" s="375">
        <v>1</v>
      </c>
      <c r="BI85" s="375">
        <v>1</v>
      </c>
      <c r="BJ85" s="375">
        <f>IF(BK85+BL85&gt;=1,1,0)</f>
        <v>1</v>
      </c>
      <c r="BK85" s="375">
        <v>1</v>
      </c>
      <c r="BL85" s="375">
        <v>1</v>
      </c>
      <c r="BM85" s="375">
        <v>1</v>
      </c>
      <c r="BN85" s="375">
        <v>1</v>
      </c>
      <c r="BO85" s="375">
        <v>1</v>
      </c>
    </row>
    <row r="86" spans="2:67">
      <c r="B86" s="375" t="s">
        <v>403</v>
      </c>
      <c r="C86" s="375" t="s">
        <v>433</v>
      </c>
      <c r="D86" s="375" t="s">
        <v>438</v>
      </c>
      <c r="E86" s="375" t="s">
        <v>438</v>
      </c>
      <c r="F86" s="464">
        <v>1</v>
      </c>
      <c r="G86" s="375">
        <v>1</v>
      </c>
      <c r="H86" s="375">
        <v>1</v>
      </c>
      <c r="I86" s="375">
        <v>1</v>
      </c>
      <c r="J86" s="375">
        <v>1</v>
      </c>
      <c r="K86" s="375">
        <v>1</v>
      </c>
      <c r="L86" s="375">
        <v>1</v>
      </c>
      <c r="M86" s="375">
        <v>1</v>
      </c>
      <c r="N86" s="375">
        <v>1</v>
      </c>
      <c r="O86" s="375">
        <v>1</v>
      </c>
      <c r="P86" s="375">
        <v>1</v>
      </c>
      <c r="Q86" s="375">
        <v>1</v>
      </c>
      <c r="R86" s="375">
        <v>1</v>
      </c>
      <c r="S86" s="375">
        <v>1</v>
      </c>
      <c r="T86" s="375">
        <v>1</v>
      </c>
      <c r="U86" s="375">
        <v>1</v>
      </c>
      <c r="V86" s="375">
        <v>1</v>
      </c>
      <c r="W86" s="375">
        <v>1</v>
      </c>
      <c r="X86" s="375">
        <v>1</v>
      </c>
      <c r="Y86" s="375">
        <v>1</v>
      </c>
      <c r="Z86" s="375">
        <v>1</v>
      </c>
      <c r="AA86" s="375">
        <v>1</v>
      </c>
      <c r="AB86" s="375">
        <v>1</v>
      </c>
      <c r="AC86" s="375">
        <v>1</v>
      </c>
      <c r="AD86" s="375">
        <v>1</v>
      </c>
      <c r="AE86" s="375">
        <v>1</v>
      </c>
      <c r="AF86" s="375">
        <v>1</v>
      </c>
      <c r="AG86" s="375">
        <v>1</v>
      </c>
      <c r="AH86" s="375">
        <v>1</v>
      </c>
      <c r="AI86" s="375">
        <v>1</v>
      </c>
      <c r="AJ86" s="375">
        <v>1</v>
      </c>
      <c r="AK86" s="375">
        <v>1</v>
      </c>
      <c r="AL86" s="375">
        <v>1</v>
      </c>
      <c r="AM86" s="375">
        <v>1</v>
      </c>
      <c r="AN86" s="375">
        <v>1</v>
      </c>
      <c r="AO86" s="375">
        <v>1</v>
      </c>
      <c r="AP86" s="375">
        <v>1</v>
      </c>
      <c r="AQ86" s="375">
        <v>1</v>
      </c>
      <c r="AR86" s="375">
        <v>1</v>
      </c>
      <c r="AS86" s="375">
        <v>1</v>
      </c>
      <c r="AT86" s="375">
        <v>1</v>
      </c>
      <c r="AU86" s="375">
        <v>1</v>
      </c>
      <c r="AV86" s="375">
        <v>1</v>
      </c>
      <c r="AW86" s="375">
        <v>1</v>
      </c>
      <c r="AX86" s="375">
        <v>1</v>
      </c>
      <c r="AY86" s="375">
        <v>1</v>
      </c>
      <c r="AZ86" s="375">
        <v>1</v>
      </c>
      <c r="BA86" s="375">
        <v>1</v>
      </c>
      <c r="BB86" s="375">
        <v>1</v>
      </c>
      <c r="BC86" s="375">
        <v>1</v>
      </c>
      <c r="BD86" s="375">
        <v>1</v>
      </c>
      <c r="BE86" s="375">
        <v>1</v>
      </c>
      <c r="BF86" s="375">
        <v>1</v>
      </c>
      <c r="BG86" s="375">
        <v>1</v>
      </c>
      <c r="BH86" s="375">
        <v>1</v>
      </c>
      <c r="BI86" s="375">
        <v>1</v>
      </c>
      <c r="BJ86" s="375">
        <v>1</v>
      </c>
      <c r="BK86" s="375">
        <v>1</v>
      </c>
      <c r="BL86" s="375">
        <v>1</v>
      </c>
      <c r="BM86" s="375">
        <v>1</v>
      </c>
      <c r="BN86" s="375">
        <v>1</v>
      </c>
      <c r="BO86" s="375">
        <v>1</v>
      </c>
    </row>
    <row r="87" spans="2:67">
      <c r="B87" s="375" t="s">
        <v>403</v>
      </c>
      <c r="C87" s="375" t="s">
        <v>439</v>
      </c>
      <c r="D87" s="375" t="s">
        <v>440</v>
      </c>
      <c r="E87" s="375" t="s">
        <v>441</v>
      </c>
      <c r="F87" s="464">
        <v>1</v>
      </c>
      <c r="G87" s="375">
        <f t="shared" ref="G87:G93" si="24">IF(H87+I87&gt;=1,1,0)</f>
        <v>1</v>
      </c>
      <c r="H87" s="375">
        <v>1</v>
      </c>
      <c r="I87" s="375">
        <v>1</v>
      </c>
      <c r="J87" s="375">
        <v>1</v>
      </c>
      <c r="K87" s="375">
        <v>1</v>
      </c>
      <c r="L87" s="375">
        <f t="shared" ref="L87:L93" si="25">IF(M87+N87&gt;=1,1,0)</f>
        <v>1</v>
      </c>
      <c r="M87" s="375">
        <v>1</v>
      </c>
      <c r="N87" s="375">
        <v>1</v>
      </c>
      <c r="O87" s="375">
        <v>1</v>
      </c>
      <c r="P87" s="375">
        <v>1</v>
      </c>
      <c r="Q87" s="375">
        <f t="shared" ref="Q87:Q93" si="26">IF(R87+S87&gt;=1,1,0)</f>
        <v>1</v>
      </c>
      <c r="R87" s="375">
        <v>1</v>
      </c>
      <c r="S87" s="375">
        <v>1</v>
      </c>
      <c r="T87" s="375">
        <v>1</v>
      </c>
      <c r="U87" s="375">
        <v>1</v>
      </c>
      <c r="V87" s="375">
        <f t="shared" ref="V87:V93" si="27">IF(W87+X87&gt;=1,1,0)</f>
        <v>1</v>
      </c>
      <c r="W87" s="375">
        <v>1</v>
      </c>
      <c r="X87" s="375">
        <v>1</v>
      </c>
      <c r="Y87" s="375">
        <v>1</v>
      </c>
      <c r="Z87" s="375">
        <v>1</v>
      </c>
      <c r="AA87" s="375">
        <f t="shared" ref="AA87:AA93" si="28">IF(AB87+AC87&gt;=1,1,0)</f>
        <v>1</v>
      </c>
      <c r="AB87" s="375">
        <v>1</v>
      </c>
      <c r="AC87" s="375">
        <v>1</v>
      </c>
      <c r="AD87" s="375">
        <v>1</v>
      </c>
      <c r="AE87" s="375">
        <v>1</v>
      </c>
      <c r="AF87" s="375">
        <f t="shared" ref="AF87:AF93" si="29">IF(AG87+AH87&gt;=1,1,0)</f>
        <v>1</v>
      </c>
      <c r="AG87" s="375">
        <v>1</v>
      </c>
      <c r="AH87" s="375">
        <v>1</v>
      </c>
      <c r="AI87" s="375">
        <v>1</v>
      </c>
      <c r="AJ87" s="375">
        <v>1</v>
      </c>
      <c r="AK87" s="375">
        <f t="shared" ref="AK87:AK93" si="30">IF(AL87+AM87&gt;=1,1,0)</f>
        <v>1</v>
      </c>
      <c r="AL87" s="375">
        <v>1</v>
      </c>
      <c r="AM87" s="375">
        <v>1</v>
      </c>
      <c r="AN87" s="375">
        <v>1</v>
      </c>
      <c r="AO87" s="375">
        <v>1</v>
      </c>
      <c r="AP87" s="375">
        <f t="shared" ref="AP87:AP93" si="31">IF(AQ87+AR87&gt;=1,1,0)</f>
        <v>1</v>
      </c>
      <c r="AQ87" s="375">
        <v>1</v>
      </c>
      <c r="AR87" s="375">
        <v>1</v>
      </c>
      <c r="AS87" s="375">
        <v>1</v>
      </c>
      <c r="AT87" s="375">
        <v>1</v>
      </c>
      <c r="AU87" s="375">
        <f t="shared" ref="AU87:AU93" si="32">IF(AV87+AW87&gt;=1,1,0)</f>
        <v>1</v>
      </c>
      <c r="AV87" s="375">
        <v>1</v>
      </c>
      <c r="AW87" s="375">
        <v>1</v>
      </c>
      <c r="AX87" s="375">
        <v>1</v>
      </c>
      <c r="AY87" s="375">
        <v>1</v>
      </c>
      <c r="AZ87" s="375">
        <f t="shared" ref="AZ87:AZ93" si="33">IF(BA87+BB87&gt;=1,1,0)</f>
        <v>1</v>
      </c>
      <c r="BA87" s="375">
        <v>1</v>
      </c>
      <c r="BB87" s="375">
        <v>1</v>
      </c>
      <c r="BC87" s="375">
        <v>1</v>
      </c>
      <c r="BD87" s="375">
        <v>1</v>
      </c>
      <c r="BE87" s="375">
        <f t="shared" ref="BE87:BE93" si="34">IF(BF87+BG87&gt;=1,1,0)</f>
        <v>1</v>
      </c>
      <c r="BF87" s="375">
        <v>1</v>
      </c>
      <c r="BG87" s="375">
        <v>1</v>
      </c>
      <c r="BH87" s="375">
        <v>1</v>
      </c>
      <c r="BI87" s="375">
        <v>1</v>
      </c>
      <c r="BJ87" s="375">
        <f t="shared" ref="BJ87:BJ93" si="35">IF(BK87+BL87&gt;=1,1,0)</f>
        <v>1</v>
      </c>
      <c r="BK87" s="375">
        <v>1</v>
      </c>
      <c r="BL87" s="375">
        <v>1</v>
      </c>
      <c r="BM87" s="375">
        <v>1</v>
      </c>
      <c r="BN87" s="375">
        <v>1</v>
      </c>
      <c r="BO87" s="375">
        <v>1</v>
      </c>
    </row>
    <row r="88" spans="2:67">
      <c r="B88" s="375" t="s">
        <v>403</v>
      </c>
      <c r="C88" s="375" t="s">
        <v>439</v>
      </c>
      <c r="D88" s="375" t="s">
        <v>442</v>
      </c>
      <c r="E88" s="375" t="s">
        <v>443</v>
      </c>
      <c r="F88" s="464">
        <v>1</v>
      </c>
      <c r="G88" s="375">
        <f t="shared" si="24"/>
        <v>1</v>
      </c>
      <c r="H88" s="375">
        <v>1</v>
      </c>
      <c r="I88" s="375">
        <v>1</v>
      </c>
      <c r="J88" s="375">
        <v>1</v>
      </c>
      <c r="K88" s="375">
        <v>1</v>
      </c>
      <c r="L88" s="375">
        <f t="shared" si="25"/>
        <v>1</v>
      </c>
      <c r="M88" s="375">
        <v>1</v>
      </c>
      <c r="N88" s="375">
        <v>1</v>
      </c>
      <c r="O88" s="375">
        <v>1</v>
      </c>
      <c r="P88" s="375">
        <v>1</v>
      </c>
      <c r="Q88" s="375">
        <f t="shared" si="26"/>
        <v>1</v>
      </c>
      <c r="R88" s="375">
        <v>1</v>
      </c>
      <c r="S88" s="375">
        <v>1</v>
      </c>
      <c r="T88" s="375">
        <v>1</v>
      </c>
      <c r="U88" s="375">
        <v>1</v>
      </c>
      <c r="V88" s="375">
        <f t="shared" si="27"/>
        <v>1</v>
      </c>
      <c r="W88" s="375">
        <v>1</v>
      </c>
      <c r="X88" s="375">
        <v>1</v>
      </c>
      <c r="Y88" s="375">
        <v>1</v>
      </c>
      <c r="Z88" s="375">
        <v>1</v>
      </c>
      <c r="AA88" s="375">
        <f t="shared" si="28"/>
        <v>1</v>
      </c>
      <c r="AB88" s="375">
        <v>1</v>
      </c>
      <c r="AC88" s="375">
        <v>1</v>
      </c>
      <c r="AD88" s="375">
        <v>1</v>
      </c>
      <c r="AE88" s="375">
        <v>1</v>
      </c>
      <c r="AF88" s="375">
        <f t="shared" si="29"/>
        <v>1</v>
      </c>
      <c r="AG88" s="375">
        <v>1</v>
      </c>
      <c r="AH88" s="375">
        <v>1</v>
      </c>
      <c r="AI88" s="375">
        <v>1</v>
      </c>
      <c r="AJ88" s="375">
        <v>1</v>
      </c>
      <c r="AK88" s="375">
        <f t="shared" si="30"/>
        <v>1</v>
      </c>
      <c r="AL88" s="375">
        <v>1</v>
      </c>
      <c r="AM88" s="375">
        <v>1</v>
      </c>
      <c r="AN88" s="375">
        <v>1</v>
      </c>
      <c r="AO88" s="375">
        <v>1</v>
      </c>
      <c r="AP88" s="375">
        <f t="shared" si="31"/>
        <v>1</v>
      </c>
      <c r="AQ88" s="375">
        <v>1</v>
      </c>
      <c r="AR88" s="375">
        <v>1</v>
      </c>
      <c r="AS88" s="375">
        <v>1</v>
      </c>
      <c r="AT88" s="375">
        <v>1</v>
      </c>
      <c r="AU88" s="375">
        <f t="shared" si="32"/>
        <v>1</v>
      </c>
      <c r="AV88" s="375">
        <v>1</v>
      </c>
      <c r="AW88" s="375">
        <v>1</v>
      </c>
      <c r="AX88" s="375">
        <v>1</v>
      </c>
      <c r="AY88" s="375">
        <v>1</v>
      </c>
      <c r="AZ88" s="375">
        <f t="shared" si="33"/>
        <v>1</v>
      </c>
      <c r="BA88" s="375">
        <v>1</v>
      </c>
      <c r="BB88" s="375">
        <v>1</v>
      </c>
      <c r="BC88" s="375">
        <v>1</v>
      </c>
      <c r="BD88" s="375">
        <v>1</v>
      </c>
      <c r="BE88" s="375">
        <f t="shared" si="34"/>
        <v>1</v>
      </c>
      <c r="BF88" s="375">
        <v>1</v>
      </c>
      <c r="BG88" s="375">
        <v>1</v>
      </c>
      <c r="BH88" s="375">
        <v>1</v>
      </c>
      <c r="BI88" s="375">
        <v>1</v>
      </c>
      <c r="BJ88" s="375">
        <f t="shared" si="35"/>
        <v>1</v>
      </c>
      <c r="BK88" s="375">
        <v>1</v>
      </c>
      <c r="BL88" s="375">
        <v>1</v>
      </c>
      <c r="BM88" s="375">
        <v>1</v>
      </c>
      <c r="BN88" s="375">
        <v>1</v>
      </c>
      <c r="BO88" s="375">
        <v>1</v>
      </c>
    </row>
    <row r="89" spans="2:67">
      <c r="B89" s="375" t="s">
        <v>403</v>
      </c>
      <c r="C89" s="375" t="s">
        <v>439</v>
      </c>
      <c r="D89" s="375" t="s">
        <v>444</v>
      </c>
      <c r="E89" s="375" t="s">
        <v>445</v>
      </c>
      <c r="F89" s="464">
        <v>1</v>
      </c>
      <c r="G89" s="375">
        <f t="shared" si="24"/>
        <v>1</v>
      </c>
      <c r="H89" s="375">
        <v>1</v>
      </c>
      <c r="I89" s="375">
        <v>1</v>
      </c>
      <c r="J89" s="375">
        <v>1</v>
      </c>
      <c r="K89" s="375">
        <v>1</v>
      </c>
      <c r="L89" s="375">
        <f t="shared" si="25"/>
        <v>1</v>
      </c>
      <c r="M89" s="375">
        <v>1</v>
      </c>
      <c r="N89" s="375">
        <v>1</v>
      </c>
      <c r="O89" s="375">
        <v>1</v>
      </c>
      <c r="P89" s="375">
        <v>1</v>
      </c>
      <c r="Q89" s="375">
        <f t="shared" si="26"/>
        <v>1</v>
      </c>
      <c r="R89" s="375">
        <v>1</v>
      </c>
      <c r="S89" s="375">
        <v>1</v>
      </c>
      <c r="T89" s="375">
        <v>1</v>
      </c>
      <c r="U89" s="375">
        <v>1</v>
      </c>
      <c r="V89" s="375">
        <f t="shared" si="27"/>
        <v>1</v>
      </c>
      <c r="W89" s="375">
        <v>1</v>
      </c>
      <c r="X89" s="375">
        <v>1</v>
      </c>
      <c r="Y89" s="375">
        <v>1</v>
      </c>
      <c r="Z89" s="375">
        <v>1</v>
      </c>
      <c r="AA89" s="375">
        <f t="shared" si="28"/>
        <v>1</v>
      </c>
      <c r="AB89" s="375">
        <v>1</v>
      </c>
      <c r="AC89" s="375">
        <v>1</v>
      </c>
      <c r="AD89" s="375">
        <v>1</v>
      </c>
      <c r="AE89" s="375">
        <v>1</v>
      </c>
      <c r="AF89" s="375">
        <f t="shared" si="29"/>
        <v>1</v>
      </c>
      <c r="AG89" s="375">
        <v>1</v>
      </c>
      <c r="AH89" s="375">
        <v>1</v>
      </c>
      <c r="AI89" s="375">
        <v>1</v>
      </c>
      <c r="AJ89" s="375">
        <v>1</v>
      </c>
      <c r="AK89" s="375">
        <f t="shared" si="30"/>
        <v>1</v>
      </c>
      <c r="AL89" s="375">
        <v>1</v>
      </c>
      <c r="AM89" s="375">
        <v>1</v>
      </c>
      <c r="AN89" s="375">
        <v>1</v>
      </c>
      <c r="AO89" s="375">
        <v>1</v>
      </c>
      <c r="AP89" s="375">
        <f t="shared" si="31"/>
        <v>1</v>
      </c>
      <c r="AQ89" s="375">
        <v>1</v>
      </c>
      <c r="AR89" s="375">
        <v>1</v>
      </c>
      <c r="AS89" s="375">
        <v>1</v>
      </c>
      <c r="AT89" s="375">
        <v>1</v>
      </c>
      <c r="AU89" s="375">
        <f t="shared" si="32"/>
        <v>1</v>
      </c>
      <c r="AV89" s="375">
        <v>1</v>
      </c>
      <c r="AW89" s="375">
        <v>1</v>
      </c>
      <c r="AX89" s="375">
        <v>1</v>
      </c>
      <c r="AY89" s="375">
        <v>1</v>
      </c>
      <c r="AZ89" s="375">
        <f t="shared" si="33"/>
        <v>1</v>
      </c>
      <c r="BA89" s="375">
        <v>1</v>
      </c>
      <c r="BB89" s="375">
        <v>1</v>
      </c>
      <c r="BC89" s="375">
        <v>1</v>
      </c>
      <c r="BD89" s="375">
        <v>1</v>
      </c>
      <c r="BE89" s="375">
        <f t="shared" si="34"/>
        <v>1</v>
      </c>
      <c r="BF89" s="375">
        <v>1</v>
      </c>
      <c r="BG89" s="375">
        <v>1</v>
      </c>
      <c r="BH89" s="375">
        <v>1</v>
      </c>
      <c r="BI89" s="375">
        <v>1</v>
      </c>
      <c r="BJ89" s="375">
        <f t="shared" si="35"/>
        <v>1</v>
      </c>
      <c r="BK89" s="375">
        <v>1</v>
      </c>
      <c r="BL89" s="375">
        <v>1</v>
      </c>
      <c r="BM89" s="375">
        <v>1</v>
      </c>
      <c r="BN89" s="375">
        <v>1</v>
      </c>
      <c r="BO89" s="375">
        <v>1</v>
      </c>
    </row>
    <row r="90" spans="2:67">
      <c r="B90" s="375" t="s">
        <v>403</v>
      </c>
      <c r="C90" s="375" t="s">
        <v>439</v>
      </c>
      <c r="D90" s="375" t="s">
        <v>446</v>
      </c>
      <c r="E90" s="375" t="s">
        <v>447</v>
      </c>
      <c r="F90" s="464">
        <v>1</v>
      </c>
      <c r="G90" s="375">
        <f t="shared" si="24"/>
        <v>1</v>
      </c>
      <c r="H90" s="375">
        <v>1</v>
      </c>
      <c r="I90" s="375">
        <v>1</v>
      </c>
      <c r="J90" s="375">
        <v>1</v>
      </c>
      <c r="K90" s="375">
        <v>1</v>
      </c>
      <c r="L90" s="375">
        <f t="shared" si="25"/>
        <v>1</v>
      </c>
      <c r="M90" s="375">
        <v>1</v>
      </c>
      <c r="N90" s="375">
        <v>1</v>
      </c>
      <c r="O90" s="375">
        <v>1</v>
      </c>
      <c r="P90" s="375">
        <v>1</v>
      </c>
      <c r="Q90" s="375">
        <f t="shared" si="26"/>
        <v>1</v>
      </c>
      <c r="R90" s="375">
        <v>1</v>
      </c>
      <c r="S90" s="375">
        <v>1</v>
      </c>
      <c r="T90" s="375">
        <v>1</v>
      </c>
      <c r="U90" s="375">
        <v>1</v>
      </c>
      <c r="V90" s="375">
        <f t="shared" si="27"/>
        <v>1</v>
      </c>
      <c r="W90" s="375">
        <v>1</v>
      </c>
      <c r="X90" s="375">
        <v>1</v>
      </c>
      <c r="Y90" s="375">
        <v>1</v>
      </c>
      <c r="Z90" s="375">
        <v>1</v>
      </c>
      <c r="AA90" s="375">
        <f t="shared" si="28"/>
        <v>1</v>
      </c>
      <c r="AB90" s="375">
        <v>1</v>
      </c>
      <c r="AC90" s="375">
        <v>1</v>
      </c>
      <c r="AD90" s="375">
        <v>1</v>
      </c>
      <c r="AE90" s="375">
        <v>1</v>
      </c>
      <c r="AF90" s="375">
        <f t="shared" si="29"/>
        <v>1</v>
      </c>
      <c r="AG90" s="375">
        <v>1</v>
      </c>
      <c r="AH90" s="375">
        <v>1</v>
      </c>
      <c r="AI90" s="375">
        <v>1</v>
      </c>
      <c r="AJ90" s="375">
        <v>1</v>
      </c>
      <c r="AK90" s="375">
        <f t="shared" si="30"/>
        <v>1</v>
      </c>
      <c r="AL90" s="375">
        <v>1</v>
      </c>
      <c r="AM90" s="375">
        <v>1</v>
      </c>
      <c r="AN90" s="375">
        <v>1</v>
      </c>
      <c r="AO90" s="375">
        <v>1</v>
      </c>
      <c r="AP90" s="375">
        <f t="shared" si="31"/>
        <v>1</v>
      </c>
      <c r="AQ90" s="375">
        <v>1</v>
      </c>
      <c r="AR90" s="375">
        <v>1</v>
      </c>
      <c r="AS90" s="375">
        <v>1</v>
      </c>
      <c r="AT90" s="375">
        <v>1</v>
      </c>
      <c r="AU90" s="375">
        <f t="shared" si="32"/>
        <v>1</v>
      </c>
      <c r="AV90" s="375">
        <v>1</v>
      </c>
      <c r="AW90" s="375">
        <v>1</v>
      </c>
      <c r="AX90" s="375">
        <v>1</v>
      </c>
      <c r="AY90" s="375">
        <v>1</v>
      </c>
      <c r="AZ90" s="375">
        <f t="shared" si="33"/>
        <v>1</v>
      </c>
      <c r="BA90" s="375">
        <v>1</v>
      </c>
      <c r="BB90" s="375">
        <v>1</v>
      </c>
      <c r="BC90" s="375">
        <v>1</v>
      </c>
      <c r="BD90" s="375">
        <v>1</v>
      </c>
      <c r="BE90" s="375">
        <f t="shared" si="34"/>
        <v>1</v>
      </c>
      <c r="BF90" s="375">
        <v>1</v>
      </c>
      <c r="BG90" s="375">
        <v>1</v>
      </c>
      <c r="BH90" s="375">
        <v>1</v>
      </c>
      <c r="BI90" s="375">
        <v>1</v>
      </c>
      <c r="BJ90" s="375">
        <f t="shared" si="35"/>
        <v>1</v>
      </c>
      <c r="BK90" s="375">
        <v>1</v>
      </c>
      <c r="BL90" s="375">
        <v>1</v>
      </c>
      <c r="BM90" s="375">
        <v>1</v>
      </c>
      <c r="BN90" s="375">
        <v>1</v>
      </c>
      <c r="BO90" s="375">
        <v>1</v>
      </c>
    </row>
    <row r="91" spans="2:67">
      <c r="B91" s="375" t="s">
        <v>403</v>
      </c>
      <c r="C91" s="375" t="s">
        <v>439</v>
      </c>
      <c r="D91" s="375" t="s">
        <v>442</v>
      </c>
      <c r="E91" s="375" t="s">
        <v>448</v>
      </c>
      <c r="F91" s="464">
        <v>1</v>
      </c>
      <c r="G91" s="375">
        <f t="shared" si="24"/>
        <v>1</v>
      </c>
      <c r="H91" s="375">
        <v>1</v>
      </c>
      <c r="I91" s="375">
        <v>1</v>
      </c>
      <c r="J91" s="375">
        <v>1</v>
      </c>
      <c r="K91" s="375">
        <v>1</v>
      </c>
      <c r="L91" s="375">
        <f t="shared" si="25"/>
        <v>1</v>
      </c>
      <c r="M91" s="375">
        <v>1</v>
      </c>
      <c r="N91" s="375">
        <v>1</v>
      </c>
      <c r="O91" s="375">
        <v>1</v>
      </c>
      <c r="P91" s="375">
        <v>1</v>
      </c>
      <c r="Q91" s="375">
        <f t="shared" si="26"/>
        <v>1</v>
      </c>
      <c r="R91" s="375">
        <v>1</v>
      </c>
      <c r="S91" s="375">
        <v>1</v>
      </c>
      <c r="T91" s="375">
        <v>1</v>
      </c>
      <c r="U91" s="375">
        <v>1</v>
      </c>
      <c r="V91" s="375">
        <f t="shared" si="27"/>
        <v>1</v>
      </c>
      <c r="W91" s="375">
        <v>1</v>
      </c>
      <c r="X91" s="375">
        <v>1</v>
      </c>
      <c r="Y91" s="375">
        <v>1</v>
      </c>
      <c r="Z91" s="375">
        <v>1</v>
      </c>
      <c r="AA91" s="375">
        <f t="shared" si="28"/>
        <v>1</v>
      </c>
      <c r="AB91" s="375">
        <v>1</v>
      </c>
      <c r="AC91" s="375">
        <v>1</v>
      </c>
      <c r="AD91" s="375">
        <v>1</v>
      </c>
      <c r="AE91" s="375">
        <v>1</v>
      </c>
      <c r="AF91" s="375">
        <f t="shared" si="29"/>
        <v>1</v>
      </c>
      <c r="AG91" s="375">
        <v>1</v>
      </c>
      <c r="AH91" s="375">
        <v>1</v>
      </c>
      <c r="AI91" s="375">
        <v>1</v>
      </c>
      <c r="AJ91" s="375">
        <v>1</v>
      </c>
      <c r="AK91" s="375">
        <f t="shared" si="30"/>
        <v>1</v>
      </c>
      <c r="AL91" s="375">
        <v>1</v>
      </c>
      <c r="AM91" s="375">
        <v>1</v>
      </c>
      <c r="AN91" s="375">
        <v>1</v>
      </c>
      <c r="AO91" s="375">
        <v>1</v>
      </c>
      <c r="AP91" s="375">
        <f t="shared" si="31"/>
        <v>1</v>
      </c>
      <c r="AQ91" s="375">
        <v>1</v>
      </c>
      <c r="AR91" s="375">
        <v>1</v>
      </c>
      <c r="AS91" s="375">
        <v>1</v>
      </c>
      <c r="AT91" s="375">
        <v>1</v>
      </c>
      <c r="AU91" s="375">
        <f t="shared" si="32"/>
        <v>1</v>
      </c>
      <c r="AV91" s="375">
        <v>1</v>
      </c>
      <c r="AW91" s="375">
        <v>1</v>
      </c>
      <c r="AX91" s="375">
        <v>1</v>
      </c>
      <c r="AY91" s="375">
        <v>1</v>
      </c>
      <c r="AZ91" s="375">
        <f t="shared" si="33"/>
        <v>1</v>
      </c>
      <c r="BA91" s="375">
        <v>1</v>
      </c>
      <c r="BB91" s="375">
        <v>1</v>
      </c>
      <c r="BC91" s="375">
        <v>1</v>
      </c>
      <c r="BD91" s="375">
        <v>1</v>
      </c>
      <c r="BE91" s="375">
        <f t="shared" si="34"/>
        <v>1</v>
      </c>
      <c r="BF91" s="375">
        <v>1</v>
      </c>
      <c r="BG91" s="375">
        <v>1</v>
      </c>
      <c r="BH91" s="375">
        <v>1</v>
      </c>
      <c r="BI91" s="375">
        <v>1</v>
      </c>
      <c r="BJ91" s="375">
        <f t="shared" si="35"/>
        <v>1</v>
      </c>
      <c r="BK91" s="375">
        <v>1</v>
      </c>
      <c r="BL91" s="375">
        <v>1</v>
      </c>
      <c r="BM91" s="375">
        <v>1</v>
      </c>
      <c r="BN91" s="375">
        <v>1</v>
      </c>
      <c r="BO91" s="375">
        <v>1</v>
      </c>
    </row>
    <row r="92" spans="2:67">
      <c r="B92" s="375" t="s">
        <v>403</v>
      </c>
      <c r="C92" s="375" t="s">
        <v>439</v>
      </c>
      <c r="D92" s="375" t="s">
        <v>444</v>
      </c>
      <c r="E92" s="375" t="s">
        <v>449</v>
      </c>
      <c r="F92" s="464">
        <v>1</v>
      </c>
      <c r="G92" s="375">
        <f t="shared" si="24"/>
        <v>1</v>
      </c>
      <c r="H92" s="375">
        <v>1</v>
      </c>
      <c r="I92" s="375">
        <v>1</v>
      </c>
      <c r="J92" s="375">
        <v>1</v>
      </c>
      <c r="K92" s="375">
        <v>1</v>
      </c>
      <c r="L92" s="375">
        <f t="shared" si="25"/>
        <v>1</v>
      </c>
      <c r="M92" s="375">
        <v>1</v>
      </c>
      <c r="N92" s="375">
        <v>1</v>
      </c>
      <c r="O92" s="375">
        <v>1</v>
      </c>
      <c r="P92" s="375">
        <v>1</v>
      </c>
      <c r="Q92" s="375">
        <f t="shared" si="26"/>
        <v>1</v>
      </c>
      <c r="R92" s="375">
        <v>1</v>
      </c>
      <c r="S92" s="375">
        <v>1</v>
      </c>
      <c r="T92" s="375">
        <v>1</v>
      </c>
      <c r="U92" s="375">
        <v>1</v>
      </c>
      <c r="V92" s="375">
        <f t="shared" si="27"/>
        <v>1</v>
      </c>
      <c r="W92" s="375">
        <v>1</v>
      </c>
      <c r="X92" s="375">
        <v>1</v>
      </c>
      <c r="Y92" s="375">
        <v>1</v>
      </c>
      <c r="Z92" s="375">
        <v>1</v>
      </c>
      <c r="AA92" s="375">
        <f t="shared" si="28"/>
        <v>1</v>
      </c>
      <c r="AB92" s="375">
        <v>1</v>
      </c>
      <c r="AC92" s="375">
        <v>1</v>
      </c>
      <c r="AD92" s="375">
        <v>1</v>
      </c>
      <c r="AE92" s="375">
        <v>1</v>
      </c>
      <c r="AF92" s="375">
        <f t="shared" si="29"/>
        <v>1</v>
      </c>
      <c r="AG92" s="375">
        <v>1</v>
      </c>
      <c r="AH92" s="375">
        <v>1</v>
      </c>
      <c r="AI92" s="375">
        <v>1</v>
      </c>
      <c r="AJ92" s="375">
        <v>1</v>
      </c>
      <c r="AK92" s="375">
        <f t="shared" si="30"/>
        <v>1</v>
      </c>
      <c r="AL92" s="375">
        <v>1</v>
      </c>
      <c r="AM92" s="375">
        <v>1</v>
      </c>
      <c r="AN92" s="375">
        <v>1</v>
      </c>
      <c r="AO92" s="375">
        <v>1</v>
      </c>
      <c r="AP92" s="375">
        <f t="shared" si="31"/>
        <v>1</v>
      </c>
      <c r="AQ92" s="375">
        <v>1</v>
      </c>
      <c r="AR92" s="375">
        <v>1</v>
      </c>
      <c r="AS92" s="375">
        <v>1</v>
      </c>
      <c r="AT92" s="375">
        <v>1</v>
      </c>
      <c r="AU92" s="375">
        <f t="shared" si="32"/>
        <v>1</v>
      </c>
      <c r="AV92" s="375">
        <v>1</v>
      </c>
      <c r="AW92" s="375">
        <v>1</v>
      </c>
      <c r="AX92" s="375">
        <v>1</v>
      </c>
      <c r="AY92" s="375">
        <v>1</v>
      </c>
      <c r="AZ92" s="375">
        <f t="shared" si="33"/>
        <v>1</v>
      </c>
      <c r="BA92" s="375">
        <v>1</v>
      </c>
      <c r="BB92" s="375">
        <v>1</v>
      </c>
      <c r="BC92" s="375">
        <v>1</v>
      </c>
      <c r="BD92" s="375">
        <v>1</v>
      </c>
      <c r="BE92" s="375">
        <f t="shared" si="34"/>
        <v>1</v>
      </c>
      <c r="BF92" s="375">
        <v>1</v>
      </c>
      <c r="BG92" s="375">
        <v>1</v>
      </c>
      <c r="BH92" s="375">
        <v>1</v>
      </c>
      <c r="BI92" s="375">
        <v>1</v>
      </c>
      <c r="BJ92" s="375">
        <f t="shared" si="35"/>
        <v>1</v>
      </c>
      <c r="BK92" s="375">
        <v>1</v>
      </c>
      <c r="BL92" s="375">
        <v>1</v>
      </c>
      <c r="BM92" s="375">
        <v>1</v>
      </c>
      <c r="BN92" s="375">
        <v>1</v>
      </c>
      <c r="BO92" s="375">
        <v>1</v>
      </c>
    </row>
    <row r="93" spans="2:67">
      <c r="B93" s="375" t="s">
        <v>403</v>
      </c>
      <c r="C93" s="375" t="s">
        <v>439</v>
      </c>
      <c r="D93" s="375" t="s">
        <v>450</v>
      </c>
      <c r="E93" s="375" t="s">
        <v>451</v>
      </c>
      <c r="F93" s="464">
        <v>1</v>
      </c>
      <c r="G93" s="375">
        <f t="shared" si="24"/>
        <v>1</v>
      </c>
      <c r="H93" s="375">
        <v>1</v>
      </c>
      <c r="I93" s="375">
        <v>1</v>
      </c>
      <c r="J93" s="375">
        <v>1</v>
      </c>
      <c r="K93" s="375">
        <v>1</v>
      </c>
      <c r="L93" s="375">
        <f t="shared" si="25"/>
        <v>1</v>
      </c>
      <c r="M93" s="375">
        <v>1</v>
      </c>
      <c r="N93" s="375">
        <v>1</v>
      </c>
      <c r="O93" s="375">
        <v>1</v>
      </c>
      <c r="P93" s="375">
        <v>1</v>
      </c>
      <c r="Q93" s="375">
        <f t="shared" si="26"/>
        <v>1</v>
      </c>
      <c r="R93" s="375">
        <v>1</v>
      </c>
      <c r="S93" s="375">
        <v>1</v>
      </c>
      <c r="T93" s="375">
        <v>1</v>
      </c>
      <c r="U93" s="375">
        <v>1</v>
      </c>
      <c r="V93" s="375">
        <f t="shared" si="27"/>
        <v>1</v>
      </c>
      <c r="W93" s="375">
        <v>1</v>
      </c>
      <c r="X93" s="375">
        <v>1</v>
      </c>
      <c r="Y93" s="375">
        <v>1</v>
      </c>
      <c r="Z93" s="375">
        <v>1</v>
      </c>
      <c r="AA93" s="375">
        <f t="shared" si="28"/>
        <v>1</v>
      </c>
      <c r="AB93" s="375">
        <v>1</v>
      </c>
      <c r="AC93" s="375">
        <v>1</v>
      </c>
      <c r="AD93" s="375">
        <v>1</v>
      </c>
      <c r="AE93" s="375">
        <v>1</v>
      </c>
      <c r="AF93" s="375">
        <f t="shared" si="29"/>
        <v>1</v>
      </c>
      <c r="AG93" s="375">
        <v>1</v>
      </c>
      <c r="AH93" s="375">
        <v>1</v>
      </c>
      <c r="AI93" s="375">
        <v>1</v>
      </c>
      <c r="AJ93" s="375">
        <v>1</v>
      </c>
      <c r="AK93" s="375">
        <f t="shared" si="30"/>
        <v>1</v>
      </c>
      <c r="AL93" s="375">
        <v>1</v>
      </c>
      <c r="AM93" s="375">
        <v>1</v>
      </c>
      <c r="AN93" s="375">
        <v>1</v>
      </c>
      <c r="AO93" s="375">
        <v>1</v>
      </c>
      <c r="AP93" s="375">
        <f t="shared" si="31"/>
        <v>1</v>
      </c>
      <c r="AQ93" s="375">
        <v>1</v>
      </c>
      <c r="AR93" s="375">
        <v>1</v>
      </c>
      <c r="AS93" s="375">
        <v>1</v>
      </c>
      <c r="AT93" s="375">
        <v>1</v>
      </c>
      <c r="AU93" s="375">
        <f t="shared" si="32"/>
        <v>1</v>
      </c>
      <c r="AV93" s="375">
        <v>1</v>
      </c>
      <c r="AW93" s="375">
        <v>1</v>
      </c>
      <c r="AX93" s="375">
        <v>1</v>
      </c>
      <c r="AY93" s="375">
        <v>1</v>
      </c>
      <c r="AZ93" s="375">
        <f t="shared" si="33"/>
        <v>1</v>
      </c>
      <c r="BA93" s="375">
        <v>1</v>
      </c>
      <c r="BB93" s="375">
        <v>1</v>
      </c>
      <c r="BC93" s="375">
        <v>1</v>
      </c>
      <c r="BD93" s="375">
        <v>1</v>
      </c>
      <c r="BE93" s="375">
        <f t="shared" si="34"/>
        <v>1</v>
      </c>
      <c r="BF93" s="375">
        <v>1</v>
      </c>
      <c r="BG93" s="375">
        <v>1</v>
      </c>
      <c r="BH93" s="375">
        <v>1</v>
      </c>
      <c r="BI93" s="375">
        <v>1</v>
      </c>
      <c r="BJ93" s="375">
        <f t="shared" si="35"/>
        <v>1</v>
      </c>
      <c r="BK93" s="375">
        <v>1</v>
      </c>
      <c r="BL93" s="375">
        <v>1</v>
      </c>
      <c r="BM93" s="375">
        <v>1</v>
      </c>
      <c r="BN93" s="375">
        <v>1</v>
      </c>
      <c r="BO93" s="375">
        <v>1</v>
      </c>
    </row>
    <row r="94" spans="2:67">
      <c r="B94" s="375" t="s">
        <v>403</v>
      </c>
      <c r="C94" s="375" t="s">
        <v>439</v>
      </c>
      <c r="D94" s="375" t="s">
        <v>452</v>
      </c>
      <c r="E94" s="375" t="s">
        <v>453</v>
      </c>
      <c r="F94" s="464">
        <v>1</v>
      </c>
      <c r="G94" s="375">
        <v>1</v>
      </c>
      <c r="H94" s="375">
        <v>1</v>
      </c>
      <c r="I94" s="375">
        <v>1</v>
      </c>
      <c r="J94" s="375">
        <v>1</v>
      </c>
      <c r="K94" s="375">
        <v>1</v>
      </c>
      <c r="L94" s="375">
        <v>1</v>
      </c>
      <c r="M94" s="375">
        <v>1</v>
      </c>
      <c r="N94" s="375">
        <v>1</v>
      </c>
      <c r="O94" s="375">
        <v>1</v>
      </c>
      <c r="P94" s="375">
        <v>1</v>
      </c>
      <c r="Q94" s="375">
        <v>1</v>
      </c>
      <c r="R94" s="375">
        <v>1</v>
      </c>
      <c r="S94" s="375">
        <v>1</v>
      </c>
      <c r="T94" s="375">
        <v>1</v>
      </c>
      <c r="U94" s="375">
        <v>1</v>
      </c>
      <c r="V94" s="375">
        <v>1</v>
      </c>
      <c r="W94" s="375">
        <v>1</v>
      </c>
      <c r="X94" s="375">
        <v>1</v>
      </c>
      <c r="Y94" s="375">
        <v>1</v>
      </c>
      <c r="Z94" s="375">
        <v>1</v>
      </c>
      <c r="AA94" s="375">
        <v>1</v>
      </c>
      <c r="AB94" s="375">
        <v>1</v>
      </c>
      <c r="AC94" s="375">
        <v>1</v>
      </c>
      <c r="AD94" s="375">
        <v>1</v>
      </c>
      <c r="AE94" s="375">
        <v>1</v>
      </c>
      <c r="AF94" s="375">
        <v>1</v>
      </c>
      <c r="AG94" s="375">
        <v>1</v>
      </c>
      <c r="AH94" s="375">
        <v>1</v>
      </c>
      <c r="AI94" s="375">
        <v>1</v>
      </c>
      <c r="AJ94" s="375">
        <v>1</v>
      </c>
      <c r="AK94" s="375">
        <v>1</v>
      </c>
      <c r="AL94" s="375">
        <v>1</v>
      </c>
      <c r="AM94" s="375">
        <v>1</v>
      </c>
      <c r="AN94" s="375">
        <v>1</v>
      </c>
      <c r="AO94" s="375">
        <v>1</v>
      </c>
      <c r="AP94" s="375">
        <v>1</v>
      </c>
      <c r="AQ94" s="375">
        <v>1</v>
      </c>
      <c r="AR94" s="375">
        <v>1</v>
      </c>
      <c r="AS94" s="375">
        <v>1</v>
      </c>
      <c r="AT94" s="375">
        <v>1</v>
      </c>
      <c r="AU94" s="375">
        <v>1</v>
      </c>
      <c r="AV94" s="375">
        <v>1</v>
      </c>
      <c r="AW94" s="375">
        <v>1</v>
      </c>
      <c r="AX94" s="375">
        <v>1</v>
      </c>
      <c r="AY94" s="375">
        <v>1</v>
      </c>
      <c r="AZ94" s="375">
        <v>1</v>
      </c>
      <c r="BA94" s="375">
        <v>1</v>
      </c>
      <c r="BB94" s="375">
        <v>1</v>
      </c>
      <c r="BC94" s="375">
        <v>1</v>
      </c>
      <c r="BD94" s="375">
        <v>1</v>
      </c>
      <c r="BE94" s="375">
        <v>1</v>
      </c>
      <c r="BF94" s="375">
        <v>1</v>
      </c>
      <c r="BG94" s="375">
        <v>1</v>
      </c>
      <c r="BH94" s="375">
        <v>1</v>
      </c>
      <c r="BI94" s="375">
        <v>1</v>
      </c>
      <c r="BJ94" s="375">
        <v>1</v>
      </c>
      <c r="BK94" s="375">
        <v>1</v>
      </c>
      <c r="BL94" s="375">
        <v>1</v>
      </c>
      <c r="BM94" s="375">
        <v>1</v>
      </c>
      <c r="BN94" s="375">
        <v>1</v>
      </c>
      <c r="BO94" s="375">
        <v>1</v>
      </c>
    </row>
    <row r="95" spans="2:67">
      <c r="B95" s="375" t="s">
        <v>403</v>
      </c>
      <c r="C95" s="375" t="s">
        <v>439</v>
      </c>
      <c r="D95" s="375" t="s">
        <v>446</v>
      </c>
      <c r="E95" s="375" t="s">
        <v>454</v>
      </c>
      <c r="F95" s="464">
        <v>1</v>
      </c>
      <c r="G95" s="375">
        <f>IF(H95+I95&gt;=1,1,0)</f>
        <v>1</v>
      </c>
      <c r="H95" s="375">
        <v>1</v>
      </c>
      <c r="I95" s="375">
        <v>1</v>
      </c>
      <c r="J95" s="375">
        <v>1</v>
      </c>
      <c r="K95" s="375">
        <v>1</v>
      </c>
      <c r="L95" s="375">
        <f>IF(M95+N95&gt;=1,1,0)</f>
        <v>1</v>
      </c>
      <c r="M95" s="375">
        <v>1</v>
      </c>
      <c r="N95" s="375">
        <v>1</v>
      </c>
      <c r="O95" s="375">
        <v>1</v>
      </c>
      <c r="P95" s="375">
        <v>1</v>
      </c>
      <c r="Q95" s="375">
        <f>IF(R95+S95&gt;=1,1,0)</f>
        <v>1</v>
      </c>
      <c r="R95" s="375">
        <v>1</v>
      </c>
      <c r="S95" s="375">
        <v>1</v>
      </c>
      <c r="T95" s="375">
        <v>1</v>
      </c>
      <c r="U95" s="375">
        <v>1</v>
      </c>
      <c r="V95" s="375">
        <f>IF(W95+X95&gt;=1,1,0)</f>
        <v>1</v>
      </c>
      <c r="W95" s="375">
        <v>1</v>
      </c>
      <c r="X95" s="375">
        <v>1</v>
      </c>
      <c r="Y95" s="375">
        <v>1</v>
      </c>
      <c r="Z95" s="375">
        <v>1</v>
      </c>
      <c r="AA95" s="375">
        <f>IF(AB95+AC95&gt;=1,1,0)</f>
        <v>1</v>
      </c>
      <c r="AB95" s="375">
        <v>1</v>
      </c>
      <c r="AC95" s="375">
        <v>1</v>
      </c>
      <c r="AD95" s="375">
        <v>1</v>
      </c>
      <c r="AE95" s="375">
        <v>1</v>
      </c>
      <c r="AF95" s="375">
        <f>IF(AG95+AH95&gt;=1,1,0)</f>
        <v>1</v>
      </c>
      <c r="AG95" s="375">
        <v>1</v>
      </c>
      <c r="AH95" s="375">
        <v>1</v>
      </c>
      <c r="AI95" s="375">
        <v>1</v>
      </c>
      <c r="AJ95" s="375">
        <v>1</v>
      </c>
      <c r="AK95" s="375">
        <f>IF(AL95+AM95&gt;=1,1,0)</f>
        <v>1</v>
      </c>
      <c r="AL95" s="375">
        <v>1</v>
      </c>
      <c r="AM95" s="375">
        <v>1</v>
      </c>
      <c r="AN95" s="375">
        <v>1</v>
      </c>
      <c r="AO95" s="375">
        <v>1</v>
      </c>
      <c r="AP95" s="375">
        <f>IF(AQ95+AR95&gt;=1,1,0)</f>
        <v>1</v>
      </c>
      <c r="AQ95" s="375">
        <v>1</v>
      </c>
      <c r="AR95" s="375">
        <v>1</v>
      </c>
      <c r="AS95" s="375">
        <v>1</v>
      </c>
      <c r="AT95" s="375">
        <v>1</v>
      </c>
      <c r="AU95" s="375">
        <f>IF(AV95+AW95&gt;=1,1,0)</f>
        <v>1</v>
      </c>
      <c r="AV95" s="375">
        <v>1</v>
      </c>
      <c r="AW95" s="375">
        <v>1</v>
      </c>
      <c r="AX95" s="375">
        <v>1</v>
      </c>
      <c r="AY95" s="375">
        <v>1</v>
      </c>
      <c r="AZ95" s="375">
        <f>IF(BA95+BB95&gt;=1,1,0)</f>
        <v>1</v>
      </c>
      <c r="BA95" s="375">
        <v>1</v>
      </c>
      <c r="BB95" s="375">
        <v>1</v>
      </c>
      <c r="BC95" s="375">
        <v>1</v>
      </c>
      <c r="BD95" s="375">
        <v>1</v>
      </c>
      <c r="BE95" s="375">
        <f>IF(BF95+BG95&gt;=1,1,0)</f>
        <v>1</v>
      </c>
      <c r="BF95" s="375">
        <v>1</v>
      </c>
      <c r="BG95" s="375">
        <v>1</v>
      </c>
      <c r="BH95" s="375">
        <v>1</v>
      </c>
      <c r="BI95" s="375">
        <v>1</v>
      </c>
      <c r="BJ95" s="375">
        <f>IF(BK95+BL95&gt;=1,1,0)</f>
        <v>1</v>
      </c>
      <c r="BK95" s="375">
        <v>1</v>
      </c>
      <c r="BL95" s="375">
        <v>1</v>
      </c>
      <c r="BM95" s="375">
        <v>1</v>
      </c>
      <c r="BN95" s="375">
        <v>1</v>
      </c>
      <c r="BO95" s="375">
        <v>1</v>
      </c>
    </row>
    <row r="96" spans="2:67">
      <c r="E96" s="193"/>
      <c r="F96" s="194"/>
      <c r="G96" s="168"/>
      <c r="H96" s="168"/>
      <c r="I96" s="168"/>
      <c r="J96" s="168"/>
      <c r="K96" s="168"/>
      <c r="L96" s="170"/>
      <c r="M96" s="170"/>
      <c r="N96" s="170"/>
      <c r="O96" s="170"/>
      <c r="P96" s="170"/>
      <c r="Q96" s="168"/>
      <c r="R96" s="168"/>
      <c r="S96" s="168"/>
      <c r="T96" s="168"/>
      <c r="U96" s="168"/>
      <c r="V96" s="170"/>
      <c r="W96" s="170"/>
      <c r="X96" s="170"/>
      <c r="Y96" s="170"/>
      <c r="Z96" s="170"/>
      <c r="AA96" s="168"/>
      <c r="AB96" s="168"/>
      <c r="AC96" s="168"/>
      <c r="AD96" s="168"/>
      <c r="AE96" s="168"/>
      <c r="AF96" s="170"/>
      <c r="AG96" s="170"/>
      <c r="AH96" s="170"/>
      <c r="AI96" s="170"/>
      <c r="AJ96" s="170"/>
      <c r="AK96" s="168"/>
      <c r="AL96" s="168"/>
      <c r="AM96" s="168"/>
      <c r="AN96" s="168"/>
      <c r="AO96" s="168"/>
      <c r="AP96" s="170"/>
      <c r="AQ96" s="170"/>
      <c r="AR96" s="170"/>
      <c r="AS96" s="170"/>
      <c r="AT96" s="170"/>
      <c r="AU96" s="168"/>
      <c r="AV96" s="168"/>
      <c r="AW96" s="168"/>
      <c r="AX96" s="168"/>
      <c r="AY96" s="168"/>
      <c r="AZ96" s="170"/>
      <c r="BA96" s="170"/>
      <c r="BB96" s="170"/>
      <c r="BC96" s="170"/>
      <c r="BD96" s="170"/>
      <c r="BE96" s="168"/>
      <c r="BF96" s="168"/>
      <c r="BG96" s="168"/>
      <c r="BH96" s="168"/>
      <c r="BI96" s="168"/>
      <c r="BJ96" s="170"/>
      <c r="BK96" s="170"/>
      <c r="BL96" s="170"/>
      <c r="BM96" s="170"/>
      <c r="BN96" s="170"/>
      <c r="BO96" s="195"/>
    </row>
    <row r="97" spans="5:67">
      <c r="F97" s="194"/>
      <c r="G97" s="168"/>
      <c r="H97" s="168"/>
      <c r="I97" s="168"/>
      <c r="J97" s="168"/>
      <c r="K97" s="168"/>
      <c r="L97" s="170"/>
      <c r="M97" s="170"/>
      <c r="N97" s="170"/>
      <c r="O97" s="170"/>
      <c r="P97" s="170"/>
      <c r="Q97" s="168"/>
      <c r="R97" s="168"/>
      <c r="S97" s="168"/>
      <c r="T97" s="168"/>
      <c r="U97" s="168"/>
      <c r="V97" s="170"/>
      <c r="W97" s="170"/>
      <c r="X97" s="170"/>
      <c r="Y97" s="170"/>
      <c r="Z97" s="170"/>
      <c r="AA97" s="168"/>
      <c r="AB97" s="168"/>
      <c r="AC97" s="168"/>
      <c r="AD97" s="168"/>
      <c r="AE97" s="168"/>
      <c r="AF97" s="170"/>
      <c r="AG97" s="170"/>
      <c r="AH97" s="170"/>
      <c r="AI97" s="170"/>
      <c r="AJ97" s="170"/>
      <c r="AK97" s="168"/>
      <c r="AL97" s="168"/>
      <c r="AM97" s="168"/>
      <c r="AN97" s="168"/>
      <c r="AO97" s="168"/>
      <c r="AP97" s="170"/>
      <c r="AQ97" s="170"/>
      <c r="AR97" s="170"/>
      <c r="AS97" s="170"/>
      <c r="AT97" s="170"/>
      <c r="AU97" s="168"/>
      <c r="AV97" s="168"/>
      <c r="AW97" s="168"/>
      <c r="AX97" s="168"/>
      <c r="AY97" s="168"/>
      <c r="AZ97" s="170"/>
      <c r="BA97" s="170"/>
      <c r="BB97" s="170"/>
      <c r="BC97" s="170"/>
      <c r="BD97" s="170"/>
      <c r="BE97" s="168"/>
      <c r="BF97" s="168"/>
      <c r="BG97" s="168"/>
      <c r="BH97" s="168"/>
      <c r="BI97" s="168"/>
      <c r="BJ97" s="170"/>
      <c r="BK97" s="170"/>
      <c r="BL97" s="170"/>
      <c r="BM97" s="170"/>
      <c r="BN97" s="170"/>
      <c r="BO97" s="195"/>
    </row>
    <row r="98" spans="5:67">
      <c r="F98" s="194"/>
      <c r="G98" s="168"/>
      <c r="H98" s="168"/>
      <c r="I98" s="168"/>
      <c r="J98" s="168"/>
      <c r="K98" s="168"/>
      <c r="L98" s="170"/>
      <c r="M98" s="170"/>
      <c r="N98" s="170"/>
      <c r="O98" s="170"/>
      <c r="P98" s="170"/>
      <c r="Q98" s="168"/>
      <c r="R98" s="168"/>
      <c r="S98" s="168"/>
      <c r="T98" s="168"/>
      <c r="U98" s="168"/>
      <c r="V98" s="170"/>
      <c r="W98" s="170"/>
      <c r="X98" s="170"/>
      <c r="Y98" s="170"/>
      <c r="Z98" s="170"/>
      <c r="AA98" s="168"/>
      <c r="AB98" s="168"/>
      <c r="AC98" s="168"/>
      <c r="AD98" s="168"/>
      <c r="AE98" s="168"/>
      <c r="AF98" s="170"/>
      <c r="AG98" s="170"/>
      <c r="AH98" s="170"/>
      <c r="AI98" s="170"/>
      <c r="AJ98" s="170"/>
      <c r="AK98" s="168"/>
      <c r="AL98" s="168"/>
      <c r="AM98" s="168"/>
      <c r="AN98" s="168"/>
      <c r="AO98" s="168"/>
      <c r="AP98" s="170"/>
      <c r="AQ98" s="170"/>
      <c r="AR98" s="170"/>
      <c r="AS98" s="170"/>
      <c r="AT98" s="170"/>
      <c r="AU98" s="168"/>
      <c r="AV98" s="168"/>
      <c r="AW98" s="168"/>
      <c r="AX98" s="168"/>
      <c r="AY98" s="168"/>
      <c r="AZ98" s="170"/>
      <c r="BA98" s="170"/>
      <c r="BB98" s="170"/>
      <c r="BC98" s="170"/>
      <c r="BD98" s="170"/>
      <c r="BE98" s="168"/>
      <c r="BF98" s="168"/>
      <c r="BG98" s="168"/>
      <c r="BH98" s="168"/>
      <c r="BI98" s="168"/>
      <c r="BJ98" s="170"/>
      <c r="BK98" s="170"/>
      <c r="BL98" s="170"/>
      <c r="BM98" s="170"/>
      <c r="BN98" s="170"/>
      <c r="BO98" s="195"/>
    </row>
    <row r="99" spans="5:67">
      <c r="E99" s="193"/>
      <c r="F99" s="194"/>
      <c r="G99" s="168"/>
      <c r="H99" s="168"/>
      <c r="I99" s="168"/>
      <c r="J99" s="168"/>
      <c r="K99" s="168"/>
      <c r="L99" s="170"/>
      <c r="M99" s="170"/>
      <c r="N99" s="170"/>
      <c r="O99" s="170"/>
      <c r="P99" s="170"/>
      <c r="Q99" s="168"/>
      <c r="R99" s="168"/>
      <c r="S99" s="168"/>
      <c r="T99" s="168"/>
      <c r="U99" s="168"/>
      <c r="V99" s="170"/>
      <c r="W99" s="170"/>
      <c r="X99" s="170"/>
      <c r="Y99" s="170"/>
      <c r="Z99" s="170"/>
      <c r="AA99" s="168"/>
      <c r="AB99" s="168"/>
      <c r="AC99" s="168"/>
      <c r="AD99" s="168"/>
      <c r="AE99" s="168"/>
      <c r="AF99" s="170"/>
      <c r="AG99" s="170"/>
      <c r="AH99" s="170"/>
      <c r="AI99" s="170"/>
      <c r="AJ99" s="170"/>
      <c r="AK99" s="168"/>
      <c r="AL99" s="168"/>
      <c r="AM99" s="168"/>
      <c r="AN99" s="168"/>
      <c r="AO99" s="168"/>
      <c r="AP99" s="170"/>
      <c r="AQ99" s="170"/>
      <c r="AR99" s="170"/>
      <c r="AS99" s="170"/>
      <c r="AT99" s="170"/>
      <c r="AU99" s="168"/>
      <c r="AV99" s="168"/>
      <c r="AW99" s="168"/>
      <c r="AX99" s="168"/>
      <c r="AY99" s="168"/>
      <c r="AZ99" s="170"/>
      <c r="BA99" s="170"/>
      <c r="BB99" s="170"/>
      <c r="BC99" s="170"/>
      <c r="BD99" s="170"/>
      <c r="BE99" s="168"/>
      <c r="BF99" s="168"/>
      <c r="BG99" s="168"/>
      <c r="BH99" s="168"/>
      <c r="BI99" s="168"/>
      <c r="BJ99" s="170"/>
      <c r="BK99" s="170"/>
      <c r="BL99" s="170"/>
      <c r="BM99" s="170"/>
      <c r="BN99" s="170"/>
      <c r="BO99" s="195"/>
    </row>
    <row r="100" spans="5:67">
      <c r="E100" s="193"/>
      <c r="F100" s="194"/>
      <c r="G100" s="168"/>
      <c r="H100" s="168"/>
      <c r="I100" s="168"/>
      <c r="J100" s="168"/>
      <c r="K100" s="168"/>
      <c r="L100" s="170"/>
      <c r="M100" s="170"/>
      <c r="N100" s="170"/>
      <c r="O100" s="170"/>
      <c r="P100" s="170"/>
      <c r="Q100" s="168"/>
      <c r="R100" s="168"/>
      <c r="S100" s="168"/>
      <c r="T100" s="168"/>
      <c r="U100" s="168"/>
      <c r="V100" s="170"/>
      <c r="W100" s="170"/>
      <c r="X100" s="170"/>
      <c r="Y100" s="170"/>
      <c r="Z100" s="170"/>
      <c r="AA100" s="168"/>
      <c r="AB100" s="168"/>
      <c r="AC100" s="168"/>
      <c r="AD100" s="168"/>
      <c r="AE100" s="168"/>
      <c r="AF100" s="170"/>
      <c r="AG100" s="170"/>
      <c r="AH100" s="170"/>
      <c r="AI100" s="170"/>
      <c r="AJ100" s="170"/>
      <c r="AK100" s="168"/>
      <c r="AL100" s="168"/>
      <c r="AM100" s="168"/>
      <c r="AN100" s="168"/>
      <c r="AO100" s="168"/>
      <c r="AP100" s="170"/>
      <c r="AQ100" s="170"/>
      <c r="AR100" s="170"/>
      <c r="AS100" s="170"/>
      <c r="AT100" s="170"/>
      <c r="AU100" s="168"/>
      <c r="AV100" s="168"/>
      <c r="AW100" s="168"/>
      <c r="AX100" s="168"/>
      <c r="AY100" s="168"/>
      <c r="AZ100" s="170"/>
      <c r="BA100" s="170"/>
      <c r="BB100" s="170"/>
      <c r="BC100" s="170"/>
      <c r="BD100" s="170"/>
      <c r="BE100" s="168"/>
      <c r="BF100" s="168"/>
      <c r="BG100" s="168"/>
      <c r="BH100" s="168"/>
      <c r="BI100" s="168"/>
      <c r="BJ100" s="170"/>
      <c r="BK100" s="170"/>
      <c r="BL100" s="170"/>
      <c r="BM100" s="170"/>
      <c r="BN100" s="170"/>
      <c r="BO100" s="195"/>
    </row>
    <row r="101" spans="5:67">
      <c r="F101" s="194"/>
      <c r="G101" s="168"/>
      <c r="H101" s="168"/>
      <c r="I101" s="168"/>
      <c r="J101" s="168"/>
      <c r="K101" s="168"/>
      <c r="L101" s="170"/>
      <c r="M101" s="170"/>
      <c r="N101" s="170"/>
      <c r="O101" s="170"/>
      <c r="P101" s="170"/>
      <c r="Q101" s="168"/>
      <c r="R101" s="168"/>
      <c r="S101" s="168"/>
      <c r="T101" s="168"/>
      <c r="U101" s="168"/>
      <c r="V101" s="170"/>
      <c r="W101" s="170"/>
      <c r="X101" s="170"/>
      <c r="Y101" s="170"/>
      <c r="Z101" s="170"/>
      <c r="AA101" s="168"/>
      <c r="AB101" s="168"/>
      <c r="AC101" s="168"/>
      <c r="AD101" s="168"/>
      <c r="AE101" s="168"/>
      <c r="AF101" s="170"/>
      <c r="AG101" s="170"/>
      <c r="AH101" s="170"/>
      <c r="AI101" s="170"/>
      <c r="AJ101" s="170"/>
      <c r="AK101" s="168"/>
      <c r="AL101" s="168"/>
      <c r="AM101" s="168"/>
      <c r="AN101" s="168"/>
      <c r="AO101" s="168"/>
      <c r="AP101" s="170"/>
      <c r="AQ101" s="170"/>
      <c r="AR101" s="170"/>
      <c r="AS101" s="170"/>
      <c r="AT101" s="170"/>
      <c r="AU101" s="168"/>
      <c r="AV101" s="168"/>
      <c r="AW101" s="168"/>
      <c r="AX101" s="168"/>
      <c r="AY101" s="168"/>
      <c r="AZ101" s="170"/>
      <c r="BA101" s="170"/>
      <c r="BB101" s="170"/>
      <c r="BC101" s="170"/>
      <c r="BD101" s="170"/>
      <c r="BE101" s="168"/>
      <c r="BF101" s="168"/>
      <c r="BG101" s="168"/>
      <c r="BH101" s="168"/>
      <c r="BI101" s="168"/>
      <c r="BJ101" s="170"/>
      <c r="BK101" s="170"/>
      <c r="BL101" s="170"/>
      <c r="BM101" s="170"/>
      <c r="BN101" s="170"/>
      <c r="BO101" s="195"/>
    </row>
    <row r="102" spans="5:67">
      <c r="F102" s="194"/>
      <c r="G102" s="168"/>
      <c r="H102" s="168"/>
      <c r="I102" s="168"/>
      <c r="J102" s="168"/>
      <c r="K102" s="168"/>
      <c r="L102" s="170"/>
      <c r="M102" s="170"/>
      <c r="N102" s="170"/>
      <c r="O102" s="170"/>
      <c r="P102" s="170"/>
      <c r="Q102" s="168"/>
      <c r="R102" s="168"/>
      <c r="S102" s="168"/>
      <c r="T102" s="168"/>
      <c r="U102" s="168"/>
      <c r="V102" s="170"/>
      <c r="W102" s="170"/>
      <c r="X102" s="170"/>
      <c r="Y102" s="170"/>
      <c r="Z102" s="170"/>
      <c r="AA102" s="168"/>
      <c r="AB102" s="168"/>
      <c r="AC102" s="168"/>
      <c r="AD102" s="168"/>
      <c r="AE102" s="168"/>
      <c r="AF102" s="170"/>
      <c r="AG102" s="170"/>
      <c r="AH102" s="170"/>
      <c r="AI102" s="170"/>
      <c r="AJ102" s="170"/>
      <c r="AK102" s="168"/>
      <c r="AL102" s="168"/>
      <c r="AM102" s="168"/>
      <c r="AN102" s="168"/>
      <c r="AO102" s="168"/>
      <c r="AP102" s="170"/>
      <c r="AQ102" s="170"/>
      <c r="AR102" s="170"/>
      <c r="AS102" s="170"/>
      <c r="AT102" s="170"/>
      <c r="AU102" s="168"/>
      <c r="AV102" s="168"/>
      <c r="AW102" s="168"/>
      <c r="AX102" s="168"/>
      <c r="AY102" s="168"/>
      <c r="AZ102" s="170"/>
      <c r="BA102" s="170"/>
      <c r="BB102" s="170"/>
      <c r="BC102" s="170"/>
      <c r="BD102" s="170"/>
      <c r="BE102" s="168"/>
      <c r="BF102" s="168"/>
      <c r="BG102" s="168"/>
      <c r="BH102" s="168"/>
      <c r="BI102" s="168"/>
      <c r="BJ102" s="170"/>
      <c r="BK102" s="170"/>
      <c r="BL102" s="170"/>
      <c r="BM102" s="170"/>
      <c r="BN102" s="170"/>
      <c r="BO102" s="195"/>
    </row>
    <row r="103" spans="5:67">
      <c r="E103" s="193"/>
      <c r="F103" s="194"/>
      <c r="G103" s="168"/>
      <c r="H103" s="168"/>
      <c r="I103" s="168"/>
      <c r="J103" s="168"/>
      <c r="K103" s="168"/>
      <c r="L103" s="170"/>
      <c r="M103" s="170"/>
      <c r="N103" s="170"/>
      <c r="O103" s="170"/>
      <c r="P103" s="170"/>
      <c r="Q103" s="168"/>
      <c r="R103" s="168"/>
      <c r="S103" s="168"/>
      <c r="T103" s="168"/>
      <c r="U103" s="168"/>
      <c r="V103" s="170"/>
      <c r="W103" s="170"/>
      <c r="X103" s="170"/>
      <c r="Y103" s="170"/>
      <c r="Z103" s="170"/>
      <c r="AA103" s="168"/>
      <c r="AB103" s="168"/>
      <c r="AC103" s="168"/>
      <c r="AD103" s="168"/>
      <c r="AE103" s="168"/>
      <c r="AF103" s="170"/>
      <c r="AG103" s="170"/>
      <c r="AH103" s="170"/>
      <c r="AI103" s="170"/>
      <c r="AJ103" s="170"/>
      <c r="AK103" s="168"/>
      <c r="AL103" s="168"/>
      <c r="AM103" s="168"/>
      <c r="AN103" s="168"/>
      <c r="AO103" s="168"/>
      <c r="AP103" s="170"/>
      <c r="AQ103" s="170"/>
      <c r="AR103" s="170"/>
      <c r="AS103" s="170"/>
      <c r="AT103" s="170"/>
      <c r="AU103" s="168"/>
      <c r="AV103" s="168"/>
      <c r="AW103" s="168"/>
      <c r="AX103" s="168"/>
      <c r="AY103" s="168"/>
      <c r="AZ103" s="170"/>
      <c r="BA103" s="170"/>
      <c r="BB103" s="170"/>
      <c r="BC103" s="170"/>
      <c r="BD103" s="170"/>
      <c r="BE103" s="168"/>
      <c r="BF103" s="168"/>
      <c r="BG103" s="168"/>
      <c r="BH103" s="168"/>
      <c r="BI103" s="168"/>
      <c r="BJ103" s="170"/>
      <c r="BK103" s="170"/>
      <c r="BL103" s="170"/>
      <c r="BM103" s="170"/>
      <c r="BN103" s="170"/>
      <c r="BO103" s="195"/>
    </row>
    <row r="104" spans="5:67">
      <c r="F104" s="194"/>
      <c r="G104" s="168"/>
      <c r="H104" s="168"/>
      <c r="I104" s="168"/>
      <c r="J104" s="168"/>
      <c r="K104" s="168"/>
      <c r="L104" s="170"/>
      <c r="M104" s="170"/>
      <c r="N104" s="170"/>
      <c r="O104" s="170"/>
      <c r="P104" s="170"/>
      <c r="Q104" s="168"/>
      <c r="R104" s="168"/>
      <c r="S104" s="168"/>
      <c r="T104" s="168"/>
      <c r="U104" s="168"/>
      <c r="V104" s="170"/>
      <c r="W104" s="170"/>
      <c r="X104" s="170"/>
      <c r="Y104" s="170"/>
      <c r="Z104" s="170"/>
      <c r="AA104" s="168"/>
      <c r="AB104" s="168"/>
      <c r="AC104" s="168"/>
      <c r="AD104" s="168"/>
      <c r="AE104" s="168"/>
      <c r="AF104" s="170"/>
      <c r="AG104" s="170"/>
      <c r="AH104" s="170"/>
      <c r="AI104" s="170"/>
      <c r="AJ104" s="170"/>
      <c r="AK104" s="168"/>
      <c r="AL104" s="168"/>
      <c r="AM104" s="168"/>
      <c r="AN104" s="168"/>
      <c r="AO104" s="168"/>
      <c r="AP104" s="170"/>
      <c r="AQ104" s="170"/>
      <c r="AR104" s="170"/>
      <c r="AS104" s="170"/>
      <c r="AT104" s="170"/>
      <c r="AU104" s="168"/>
      <c r="AV104" s="168"/>
      <c r="AW104" s="168"/>
      <c r="AX104" s="168"/>
      <c r="AY104" s="168"/>
      <c r="AZ104" s="170"/>
      <c r="BA104" s="170"/>
      <c r="BB104" s="170"/>
      <c r="BC104" s="170"/>
      <c r="BD104" s="170"/>
      <c r="BE104" s="168"/>
      <c r="BF104" s="168"/>
      <c r="BG104" s="168"/>
      <c r="BH104" s="168"/>
      <c r="BI104" s="168"/>
      <c r="BJ104" s="170"/>
      <c r="BK104" s="170"/>
      <c r="BL104" s="170"/>
      <c r="BM104" s="170"/>
      <c r="BN104" s="170"/>
      <c r="BO104" s="195"/>
    </row>
    <row r="105" spans="5:67">
      <c r="F105" s="194"/>
      <c r="G105" s="168"/>
      <c r="H105" s="168"/>
      <c r="I105" s="168"/>
      <c r="J105" s="168"/>
      <c r="K105" s="168"/>
      <c r="L105" s="170"/>
      <c r="M105" s="170"/>
      <c r="N105" s="170"/>
      <c r="O105" s="170"/>
      <c r="P105" s="170"/>
      <c r="Q105" s="168"/>
      <c r="R105" s="168"/>
      <c r="S105" s="168"/>
      <c r="T105" s="168"/>
      <c r="U105" s="168"/>
      <c r="V105" s="170"/>
      <c r="W105" s="170"/>
      <c r="X105" s="170"/>
      <c r="Y105" s="170"/>
      <c r="Z105" s="170"/>
      <c r="AA105" s="168"/>
      <c r="AB105" s="168"/>
      <c r="AC105" s="168"/>
      <c r="AD105" s="168"/>
      <c r="AE105" s="168"/>
      <c r="AF105" s="170"/>
      <c r="AG105" s="170"/>
      <c r="AH105" s="170"/>
      <c r="AI105" s="170"/>
      <c r="AJ105" s="170"/>
      <c r="AK105" s="168"/>
      <c r="AL105" s="168"/>
      <c r="AM105" s="168"/>
      <c r="AN105" s="168"/>
      <c r="AO105" s="168"/>
      <c r="AP105" s="170"/>
      <c r="AQ105" s="170"/>
      <c r="AR105" s="170"/>
      <c r="AS105" s="170"/>
      <c r="AT105" s="170"/>
      <c r="AU105" s="168"/>
      <c r="AV105" s="168"/>
      <c r="AW105" s="168"/>
      <c r="AX105" s="168"/>
      <c r="AY105" s="168"/>
      <c r="AZ105" s="170"/>
      <c r="BA105" s="170"/>
      <c r="BB105" s="170"/>
      <c r="BC105" s="170"/>
      <c r="BD105" s="170"/>
      <c r="BE105" s="168"/>
      <c r="BF105" s="168"/>
      <c r="BG105" s="168"/>
      <c r="BH105" s="168"/>
      <c r="BI105" s="168"/>
      <c r="BJ105" s="170"/>
      <c r="BK105" s="170"/>
      <c r="BL105" s="170"/>
      <c r="BM105" s="170"/>
      <c r="BN105" s="170"/>
      <c r="BO105" s="195"/>
    </row>
    <row r="106" spans="5:67">
      <c r="F106" s="194"/>
      <c r="G106" s="168"/>
      <c r="H106" s="168"/>
      <c r="I106" s="168"/>
      <c r="J106" s="168"/>
      <c r="K106" s="168"/>
      <c r="L106" s="170"/>
      <c r="M106" s="170"/>
      <c r="N106" s="170"/>
      <c r="O106" s="170"/>
      <c r="P106" s="170"/>
      <c r="Q106" s="168"/>
      <c r="R106" s="168"/>
      <c r="S106" s="168"/>
      <c r="T106" s="168"/>
      <c r="U106" s="168"/>
      <c r="V106" s="170"/>
      <c r="W106" s="170"/>
      <c r="X106" s="170"/>
      <c r="Y106" s="170"/>
      <c r="Z106" s="170"/>
      <c r="AA106" s="168"/>
      <c r="AB106" s="168"/>
      <c r="AC106" s="168"/>
      <c r="AD106" s="168"/>
      <c r="AE106" s="168"/>
      <c r="AF106" s="170"/>
      <c r="AG106" s="170"/>
      <c r="AH106" s="170"/>
      <c r="AI106" s="170"/>
      <c r="AJ106" s="170"/>
      <c r="AK106" s="168"/>
      <c r="AL106" s="168"/>
      <c r="AM106" s="168"/>
      <c r="AN106" s="168"/>
      <c r="AO106" s="168"/>
      <c r="AP106" s="170"/>
      <c r="AQ106" s="170"/>
      <c r="AR106" s="170"/>
      <c r="AS106" s="170"/>
      <c r="AT106" s="170"/>
      <c r="AU106" s="168"/>
      <c r="AV106" s="168"/>
      <c r="AW106" s="168"/>
      <c r="AX106" s="168"/>
      <c r="AY106" s="168"/>
      <c r="AZ106" s="170"/>
      <c r="BA106" s="170"/>
      <c r="BB106" s="170"/>
      <c r="BC106" s="170"/>
      <c r="BD106" s="170"/>
      <c r="BE106" s="168"/>
      <c r="BF106" s="168"/>
      <c r="BG106" s="168"/>
      <c r="BH106" s="168"/>
      <c r="BI106" s="168"/>
      <c r="BJ106" s="170"/>
      <c r="BK106" s="170"/>
      <c r="BL106" s="170"/>
      <c r="BM106" s="170"/>
      <c r="BN106" s="170"/>
      <c r="BO106" s="195"/>
    </row>
    <row r="107" spans="5:67">
      <c r="E107" s="193"/>
      <c r="F107" s="194"/>
      <c r="G107" s="168"/>
      <c r="H107" s="168"/>
      <c r="I107" s="168"/>
      <c r="J107" s="168"/>
      <c r="K107" s="168"/>
      <c r="L107" s="170"/>
      <c r="M107" s="170"/>
      <c r="N107" s="170"/>
      <c r="O107" s="170"/>
      <c r="P107" s="170"/>
      <c r="Q107" s="168"/>
      <c r="R107" s="168"/>
      <c r="S107" s="168"/>
      <c r="T107" s="168"/>
      <c r="U107" s="168"/>
      <c r="V107" s="170"/>
      <c r="W107" s="170"/>
      <c r="X107" s="170"/>
      <c r="Y107" s="170"/>
      <c r="Z107" s="170"/>
      <c r="AA107" s="168"/>
      <c r="AB107" s="168"/>
      <c r="AC107" s="168"/>
      <c r="AD107" s="168"/>
      <c r="AE107" s="168"/>
      <c r="AF107" s="170"/>
      <c r="AG107" s="170"/>
      <c r="AH107" s="170"/>
      <c r="AI107" s="170"/>
      <c r="AJ107" s="170"/>
      <c r="AK107" s="168"/>
      <c r="AL107" s="168"/>
      <c r="AM107" s="168"/>
      <c r="AN107" s="168"/>
      <c r="AO107" s="168"/>
      <c r="AP107" s="170"/>
      <c r="AQ107" s="170"/>
      <c r="AR107" s="170"/>
      <c r="AS107" s="170"/>
      <c r="AT107" s="170"/>
      <c r="AU107" s="168"/>
      <c r="AV107" s="168"/>
      <c r="AW107" s="168"/>
      <c r="AX107" s="168"/>
      <c r="AY107" s="168"/>
      <c r="AZ107" s="170"/>
      <c r="BA107" s="170"/>
      <c r="BB107" s="170"/>
      <c r="BC107" s="170"/>
      <c r="BD107" s="170"/>
      <c r="BE107" s="168"/>
      <c r="BF107" s="168"/>
      <c r="BG107" s="168"/>
      <c r="BH107" s="168"/>
      <c r="BI107" s="168"/>
      <c r="BJ107" s="170"/>
      <c r="BK107" s="170"/>
      <c r="BL107" s="170"/>
      <c r="BM107" s="170"/>
      <c r="BN107" s="170"/>
      <c r="BO107" s="195"/>
    </row>
    <row r="108" spans="5:67">
      <c r="E108" s="193"/>
      <c r="F108" s="194"/>
      <c r="G108" s="168"/>
      <c r="H108" s="168"/>
      <c r="I108" s="168"/>
      <c r="J108" s="168"/>
      <c r="K108" s="168"/>
      <c r="L108" s="170"/>
      <c r="M108" s="170"/>
      <c r="N108" s="170"/>
      <c r="O108" s="170"/>
      <c r="P108" s="170"/>
      <c r="Q108" s="168"/>
      <c r="R108" s="168"/>
      <c r="S108" s="168"/>
      <c r="T108" s="168"/>
      <c r="U108" s="168"/>
      <c r="V108" s="170"/>
      <c r="W108" s="170"/>
      <c r="X108" s="170"/>
      <c r="Y108" s="170"/>
      <c r="Z108" s="170"/>
      <c r="AA108" s="168"/>
      <c r="AB108" s="168"/>
      <c r="AC108" s="168"/>
      <c r="AD108" s="168"/>
      <c r="AE108" s="168"/>
      <c r="AF108" s="170"/>
      <c r="AG108" s="170"/>
      <c r="AH108" s="170"/>
      <c r="AI108" s="170"/>
      <c r="AJ108" s="170"/>
      <c r="AK108" s="168"/>
      <c r="AL108" s="168"/>
      <c r="AM108" s="168"/>
      <c r="AN108" s="168"/>
      <c r="AO108" s="168"/>
      <c r="AP108" s="170"/>
      <c r="AQ108" s="170"/>
      <c r="AR108" s="170"/>
      <c r="AS108" s="170"/>
      <c r="AT108" s="170"/>
      <c r="AU108" s="168"/>
      <c r="AV108" s="168"/>
      <c r="AW108" s="168"/>
      <c r="AX108" s="168"/>
      <c r="AY108" s="168"/>
      <c r="AZ108" s="170"/>
      <c r="BA108" s="170"/>
      <c r="BB108" s="170"/>
      <c r="BC108" s="170"/>
      <c r="BD108" s="170"/>
      <c r="BE108" s="168"/>
      <c r="BF108" s="168"/>
      <c r="BG108" s="168"/>
      <c r="BH108" s="168"/>
      <c r="BI108" s="168"/>
      <c r="BJ108" s="170"/>
      <c r="BK108" s="170"/>
      <c r="BL108" s="170"/>
      <c r="BM108" s="170"/>
      <c r="BN108" s="170"/>
      <c r="BO108" s="195"/>
    </row>
    <row r="109" spans="5:67">
      <c r="E109" s="193"/>
      <c r="F109" s="194"/>
      <c r="G109" s="168"/>
      <c r="H109" s="168"/>
      <c r="I109" s="168"/>
      <c r="J109" s="168"/>
      <c r="K109" s="168"/>
      <c r="L109" s="170"/>
      <c r="M109" s="170"/>
      <c r="N109" s="170"/>
      <c r="O109" s="170"/>
      <c r="P109" s="170"/>
      <c r="Q109" s="168"/>
      <c r="R109" s="168"/>
      <c r="S109" s="168"/>
      <c r="T109" s="168"/>
      <c r="U109" s="168"/>
      <c r="V109" s="170"/>
      <c r="W109" s="170"/>
      <c r="X109" s="170"/>
      <c r="Y109" s="170"/>
      <c r="Z109" s="170"/>
      <c r="AA109" s="168"/>
      <c r="AB109" s="168"/>
      <c r="AC109" s="168"/>
      <c r="AD109" s="168"/>
      <c r="AE109" s="168"/>
      <c r="AF109" s="170"/>
      <c r="AG109" s="170"/>
      <c r="AH109" s="170"/>
      <c r="AI109" s="170"/>
      <c r="AJ109" s="170"/>
      <c r="AK109" s="168"/>
      <c r="AL109" s="168"/>
      <c r="AM109" s="168"/>
      <c r="AN109" s="168"/>
      <c r="AO109" s="168"/>
      <c r="AP109" s="170"/>
      <c r="AQ109" s="170"/>
      <c r="AR109" s="170"/>
      <c r="AS109" s="170"/>
      <c r="AT109" s="170"/>
      <c r="AU109" s="168"/>
      <c r="AV109" s="168"/>
      <c r="AW109" s="168"/>
      <c r="AX109" s="168"/>
      <c r="AY109" s="168"/>
      <c r="AZ109" s="170"/>
      <c r="BA109" s="170"/>
      <c r="BB109" s="170"/>
      <c r="BC109" s="170"/>
      <c r="BD109" s="170"/>
      <c r="BE109" s="168"/>
      <c r="BF109" s="168"/>
      <c r="BG109" s="168"/>
      <c r="BH109" s="168"/>
      <c r="BI109" s="168"/>
      <c r="BJ109" s="170"/>
      <c r="BK109" s="170"/>
      <c r="BL109" s="170"/>
      <c r="BM109" s="170"/>
      <c r="BN109" s="170"/>
      <c r="BO109" s="195"/>
    </row>
    <row r="110" spans="5:67">
      <c r="F110" s="194"/>
      <c r="G110" s="168"/>
      <c r="H110" s="168"/>
      <c r="I110" s="168"/>
      <c r="J110" s="168"/>
      <c r="K110" s="168"/>
      <c r="L110" s="170"/>
      <c r="M110" s="170"/>
      <c r="N110" s="170"/>
      <c r="O110" s="170"/>
      <c r="P110" s="170"/>
      <c r="Q110" s="168"/>
      <c r="R110" s="168"/>
      <c r="S110" s="168"/>
      <c r="T110" s="168"/>
      <c r="U110" s="168"/>
      <c r="V110" s="170"/>
      <c r="W110" s="170"/>
      <c r="X110" s="170"/>
      <c r="Y110" s="170"/>
      <c r="Z110" s="170"/>
      <c r="AA110" s="168"/>
      <c r="AB110" s="168"/>
      <c r="AC110" s="168"/>
      <c r="AD110" s="168"/>
      <c r="AE110" s="168"/>
      <c r="AF110" s="170"/>
      <c r="AG110" s="170"/>
      <c r="AH110" s="170"/>
      <c r="AI110" s="170"/>
      <c r="AJ110" s="170"/>
      <c r="AK110" s="168"/>
      <c r="AL110" s="168"/>
      <c r="AM110" s="168"/>
      <c r="AN110" s="168"/>
      <c r="AO110" s="168"/>
      <c r="AP110" s="170"/>
      <c r="AQ110" s="170"/>
      <c r="AR110" s="170"/>
      <c r="AS110" s="170"/>
      <c r="AT110" s="170"/>
      <c r="AU110" s="168"/>
      <c r="AV110" s="168"/>
      <c r="AW110" s="168"/>
      <c r="AX110" s="168"/>
      <c r="AY110" s="168"/>
      <c r="AZ110" s="170"/>
      <c r="BA110" s="170"/>
      <c r="BB110" s="170"/>
      <c r="BC110" s="170"/>
      <c r="BD110" s="170"/>
      <c r="BE110" s="168"/>
      <c r="BF110" s="168"/>
      <c r="BG110" s="168"/>
      <c r="BH110" s="168"/>
      <c r="BI110" s="168"/>
      <c r="BJ110" s="170"/>
      <c r="BK110" s="170"/>
      <c r="BL110" s="170"/>
      <c r="BM110" s="170"/>
      <c r="BN110" s="170"/>
      <c r="BO110" s="195"/>
    </row>
    <row r="111" spans="5:67">
      <c r="E111" s="193"/>
      <c r="F111" s="194"/>
      <c r="G111" s="168"/>
      <c r="H111" s="168"/>
      <c r="I111" s="168"/>
      <c r="J111" s="168"/>
      <c r="K111" s="168"/>
      <c r="L111" s="170"/>
      <c r="M111" s="170"/>
      <c r="N111" s="170"/>
      <c r="O111" s="170"/>
      <c r="P111" s="170"/>
      <c r="Q111" s="168"/>
      <c r="R111" s="168"/>
      <c r="S111" s="168"/>
      <c r="T111" s="168"/>
      <c r="U111" s="168"/>
      <c r="V111" s="170"/>
      <c r="W111" s="170"/>
      <c r="X111" s="170"/>
      <c r="Y111" s="170"/>
      <c r="Z111" s="170"/>
      <c r="AA111" s="168"/>
      <c r="AB111" s="168"/>
      <c r="AC111" s="168"/>
      <c r="AD111" s="168"/>
      <c r="AE111" s="168"/>
      <c r="AF111" s="170"/>
      <c r="AG111" s="170"/>
      <c r="AH111" s="170"/>
      <c r="AI111" s="170"/>
      <c r="AJ111" s="170"/>
      <c r="AK111" s="168"/>
      <c r="AL111" s="168"/>
      <c r="AM111" s="168"/>
      <c r="AN111" s="168"/>
      <c r="AO111" s="168"/>
      <c r="AP111" s="170"/>
      <c r="AQ111" s="170"/>
      <c r="AR111" s="170"/>
      <c r="AS111" s="170"/>
      <c r="AT111" s="170"/>
      <c r="AU111" s="168"/>
      <c r="AV111" s="168"/>
      <c r="AW111" s="168"/>
      <c r="AX111" s="168"/>
      <c r="AY111" s="168"/>
      <c r="AZ111" s="170"/>
      <c r="BA111" s="170"/>
      <c r="BB111" s="170"/>
      <c r="BC111" s="170"/>
      <c r="BD111" s="170"/>
      <c r="BE111" s="168"/>
      <c r="BF111" s="168"/>
      <c r="BG111" s="168"/>
      <c r="BH111" s="168"/>
      <c r="BI111" s="168"/>
      <c r="BJ111" s="170"/>
      <c r="BK111" s="170"/>
      <c r="BL111" s="170"/>
      <c r="BM111" s="170"/>
      <c r="BN111" s="170"/>
      <c r="BO111" s="195"/>
    </row>
    <row r="112" spans="5:67">
      <c r="E112" s="193"/>
      <c r="F112" s="194"/>
      <c r="G112" s="168"/>
      <c r="H112" s="168"/>
      <c r="I112" s="168"/>
      <c r="J112" s="168"/>
      <c r="K112" s="168"/>
      <c r="L112" s="170"/>
      <c r="M112" s="170"/>
      <c r="N112" s="170"/>
      <c r="O112" s="170"/>
      <c r="P112" s="170"/>
      <c r="Q112" s="168"/>
      <c r="R112" s="168"/>
      <c r="S112" s="168"/>
      <c r="T112" s="168"/>
      <c r="U112" s="168"/>
      <c r="V112" s="170"/>
      <c r="W112" s="170"/>
      <c r="X112" s="170"/>
      <c r="Y112" s="170"/>
      <c r="Z112" s="170"/>
      <c r="AA112" s="168"/>
      <c r="AB112" s="168"/>
      <c r="AC112" s="168"/>
      <c r="AD112" s="168"/>
      <c r="AE112" s="168"/>
      <c r="AF112" s="170"/>
      <c r="AG112" s="170"/>
      <c r="AH112" s="170"/>
      <c r="AI112" s="170"/>
      <c r="AJ112" s="170"/>
      <c r="AK112" s="168"/>
      <c r="AL112" s="168"/>
      <c r="AM112" s="168"/>
      <c r="AN112" s="168"/>
      <c r="AO112" s="168"/>
      <c r="AP112" s="170"/>
      <c r="AQ112" s="170"/>
      <c r="AR112" s="170"/>
      <c r="AS112" s="170"/>
      <c r="AT112" s="170"/>
      <c r="AU112" s="168"/>
      <c r="AV112" s="168"/>
      <c r="AW112" s="168"/>
      <c r="AX112" s="168"/>
      <c r="AY112" s="168"/>
      <c r="AZ112" s="170"/>
      <c r="BA112" s="170"/>
      <c r="BB112" s="170"/>
      <c r="BC112" s="170"/>
      <c r="BD112" s="170"/>
      <c r="BE112" s="168"/>
      <c r="BF112" s="168"/>
      <c r="BG112" s="168"/>
      <c r="BH112" s="168"/>
      <c r="BI112" s="168"/>
      <c r="BJ112" s="170"/>
      <c r="BK112" s="170"/>
      <c r="BL112" s="170"/>
      <c r="BM112" s="170"/>
      <c r="BN112" s="170"/>
      <c r="BO112" s="195"/>
    </row>
    <row r="113" spans="5:67">
      <c r="E113" s="193"/>
      <c r="F113" s="194"/>
      <c r="G113" s="168"/>
      <c r="H113" s="168"/>
      <c r="I113" s="168"/>
      <c r="J113" s="168"/>
      <c r="K113" s="168"/>
      <c r="L113" s="170"/>
      <c r="M113" s="170"/>
      <c r="N113" s="170"/>
      <c r="O113" s="170"/>
      <c r="P113" s="170"/>
      <c r="Q113" s="168"/>
      <c r="R113" s="168"/>
      <c r="S113" s="168"/>
      <c r="T113" s="168"/>
      <c r="U113" s="168"/>
      <c r="V113" s="170"/>
      <c r="W113" s="170"/>
      <c r="X113" s="170"/>
      <c r="Y113" s="170"/>
      <c r="Z113" s="170"/>
      <c r="AA113" s="168"/>
      <c r="AB113" s="168"/>
      <c r="AC113" s="168"/>
      <c r="AD113" s="168"/>
      <c r="AE113" s="168"/>
      <c r="AF113" s="170"/>
      <c r="AG113" s="170"/>
      <c r="AH113" s="170"/>
      <c r="AI113" s="170"/>
      <c r="AJ113" s="170"/>
      <c r="AK113" s="168"/>
      <c r="AL113" s="168"/>
      <c r="AM113" s="168"/>
      <c r="AN113" s="168"/>
      <c r="AO113" s="168"/>
      <c r="AP113" s="170"/>
      <c r="AQ113" s="170"/>
      <c r="AR113" s="170"/>
      <c r="AS113" s="170"/>
      <c r="AT113" s="170"/>
      <c r="AU113" s="168"/>
      <c r="AV113" s="168"/>
      <c r="AW113" s="168"/>
      <c r="AX113" s="168"/>
      <c r="AY113" s="168"/>
      <c r="AZ113" s="170"/>
      <c r="BA113" s="170"/>
      <c r="BB113" s="170"/>
      <c r="BC113" s="170"/>
      <c r="BD113" s="170"/>
      <c r="BE113" s="168"/>
      <c r="BF113" s="168"/>
      <c r="BG113" s="168"/>
      <c r="BH113" s="168"/>
      <c r="BI113" s="168"/>
      <c r="BJ113" s="170"/>
      <c r="BK113" s="170"/>
      <c r="BL113" s="170"/>
      <c r="BM113" s="170"/>
      <c r="BN113" s="170"/>
      <c r="BO113" s="195"/>
    </row>
    <row r="114" spans="5:67">
      <c r="F114" s="194"/>
      <c r="G114" s="168"/>
      <c r="H114" s="168"/>
      <c r="I114" s="168"/>
      <c r="J114" s="168"/>
      <c r="K114" s="168"/>
      <c r="L114" s="170"/>
      <c r="M114" s="170"/>
      <c r="N114" s="170"/>
      <c r="O114" s="170"/>
      <c r="P114" s="170"/>
      <c r="Q114" s="168"/>
      <c r="R114" s="168"/>
      <c r="S114" s="168"/>
      <c r="T114" s="168"/>
      <c r="U114" s="168"/>
      <c r="V114" s="170"/>
      <c r="W114" s="170"/>
      <c r="X114" s="170"/>
      <c r="Y114" s="170"/>
      <c r="Z114" s="170"/>
      <c r="AA114" s="168"/>
      <c r="AB114" s="168"/>
      <c r="AC114" s="168"/>
      <c r="AD114" s="168"/>
      <c r="AE114" s="168"/>
      <c r="AF114" s="170"/>
      <c r="AG114" s="170"/>
      <c r="AH114" s="170"/>
      <c r="AI114" s="170"/>
      <c r="AJ114" s="170"/>
      <c r="AK114" s="168"/>
      <c r="AL114" s="168"/>
      <c r="AM114" s="168"/>
      <c r="AN114" s="168"/>
      <c r="AO114" s="168"/>
      <c r="AP114" s="170"/>
      <c r="AQ114" s="170"/>
      <c r="AR114" s="170"/>
      <c r="AS114" s="170"/>
      <c r="AT114" s="170"/>
      <c r="AU114" s="168"/>
      <c r="AV114" s="168"/>
      <c r="AW114" s="168"/>
      <c r="AX114" s="168"/>
      <c r="AY114" s="168"/>
      <c r="AZ114" s="170"/>
      <c r="BA114" s="170"/>
      <c r="BB114" s="170"/>
      <c r="BC114" s="170"/>
      <c r="BD114" s="170"/>
      <c r="BE114" s="168"/>
      <c r="BF114" s="168"/>
      <c r="BG114" s="168"/>
      <c r="BH114" s="168"/>
      <c r="BI114" s="168"/>
      <c r="BJ114" s="170"/>
      <c r="BK114" s="170"/>
      <c r="BL114" s="170"/>
      <c r="BM114" s="170"/>
      <c r="BN114" s="170"/>
      <c r="BO114" s="195"/>
    </row>
    <row r="115" spans="5:67">
      <c r="E115" s="193"/>
      <c r="F115" s="194"/>
      <c r="G115" s="168"/>
      <c r="H115" s="168"/>
      <c r="I115" s="168"/>
      <c r="J115" s="168"/>
      <c r="K115" s="168"/>
      <c r="L115" s="170"/>
      <c r="M115" s="170"/>
      <c r="N115" s="170"/>
      <c r="O115" s="170"/>
      <c r="P115" s="170"/>
      <c r="Q115" s="168"/>
      <c r="R115" s="168"/>
      <c r="S115" s="168"/>
      <c r="T115" s="168"/>
      <c r="U115" s="168"/>
      <c r="V115" s="170"/>
      <c r="W115" s="170"/>
      <c r="X115" s="170"/>
      <c r="Y115" s="170"/>
      <c r="Z115" s="170"/>
      <c r="AA115" s="168"/>
      <c r="AB115" s="168"/>
      <c r="AC115" s="168"/>
      <c r="AD115" s="168"/>
      <c r="AE115" s="168"/>
      <c r="AF115" s="170"/>
      <c r="AG115" s="170"/>
      <c r="AH115" s="170"/>
      <c r="AI115" s="170"/>
      <c r="AJ115" s="170"/>
      <c r="AK115" s="168"/>
      <c r="AL115" s="168"/>
      <c r="AM115" s="168"/>
      <c r="AN115" s="168"/>
      <c r="AO115" s="168"/>
      <c r="AP115" s="170"/>
      <c r="AQ115" s="170"/>
      <c r="AR115" s="170"/>
      <c r="AS115" s="170"/>
      <c r="AT115" s="170"/>
      <c r="AU115" s="168"/>
      <c r="AV115" s="168"/>
      <c r="AW115" s="168"/>
      <c r="AX115" s="168"/>
      <c r="AY115" s="168"/>
      <c r="AZ115" s="170"/>
      <c r="BA115" s="170"/>
      <c r="BB115" s="170"/>
      <c r="BC115" s="170"/>
      <c r="BD115" s="170"/>
      <c r="BE115" s="168"/>
      <c r="BF115" s="168"/>
      <c r="BG115" s="168"/>
      <c r="BH115" s="168"/>
      <c r="BI115" s="168"/>
      <c r="BJ115" s="170"/>
      <c r="BK115" s="170"/>
      <c r="BL115" s="170"/>
      <c r="BM115" s="170"/>
      <c r="BN115" s="170"/>
      <c r="BO115" s="195"/>
    </row>
    <row r="116" spans="5:67">
      <c r="E116" s="193"/>
      <c r="F116" s="194"/>
      <c r="G116" s="168"/>
      <c r="H116" s="168"/>
      <c r="I116" s="168"/>
      <c r="J116" s="168"/>
      <c r="K116" s="168"/>
      <c r="L116" s="170"/>
      <c r="M116" s="170"/>
      <c r="N116" s="170"/>
      <c r="O116" s="170"/>
      <c r="P116" s="170"/>
      <c r="Q116" s="168"/>
      <c r="R116" s="168"/>
      <c r="S116" s="168"/>
      <c r="T116" s="168"/>
      <c r="U116" s="168"/>
      <c r="V116" s="170"/>
      <c r="W116" s="170"/>
      <c r="X116" s="170"/>
      <c r="Y116" s="170"/>
      <c r="Z116" s="170"/>
      <c r="AA116" s="168"/>
      <c r="AB116" s="168"/>
      <c r="AC116" s="168"/>
      <c r="AD116" s="168"/>
      <c r="AE116" s="168"/>
      <c r="AF116" s="170"/>
      <c r="AG116" s="170"/>
      <c r="AH116" s="170"/>
      <c r="AI116" s="170"/>
      <c r="AJ116" s="170"/>
      <c r="AK116" s="168"/>
      <c r="AL116" s="168"/>
      <c r="AM116" s="168"/>
      <c r="AN116" s="168"/>
      <c r="AO116" s="168"/>
      <c r="AP116" s="170"/>
      <c r="AQ116" s="170"/>
      <c r="AR116" s="170"/>
      <c r="AS116" s="170"/>
      <c r="AT116" s="170"/>
      <c r="AU116" s="168"/>
      <c r="AV116" s="168"/>
      <c r="AW116" s="168"/>
      <c r="AX116" s="168"/>
      <c r="AY116" s="168"/>
      <c r="AZ116" s="170"/>
      <c r="BA116" s="170"/>
      <c r="BB116" s="170"/>
      <c r="BC116" s="170"/>
      <c r="BD116" s="170"/>
      <c r="BE116" s="168"/>
      <c r="BF116" s="168"/>
      <c r="BG116" s="168"/>
      <c r="BH116" s="168"/>
      <c r="BI116" s="168"/>
      <c r="BJ116" s="170"/>
      <c r="BK116" s="170"/>
      <c r="BL116" s="170"/>
      <c r="BM116" s="170"/>
      <c r="BN116" s="170"/>
      <c r="BO116" s="195"/>
    </row>
    <row r="117" spans="5:67">
      <c r="E117" s="193"/>
      <c r="F117" s="194"/>
      <c r="G117" s="168"/>
      <c r="H117" s="168"/>
      <c r="I117" s="168"/>
      <c r="J117" s="168"/>
      <c r="K117" s="168"/>
      <c r="L117" s="170"/>
      <c r="M117" s="170"/>
      <c r="N117" s="170"/>
      <c r="O117" s="170"/>
      <c r="P117" s="170"/>
      <c r="Q117" s="168"/>
      <c r="R117" s="168"/>
      <c r="S117" s="168"/>
      <c r="T117" s="168"/>
      <c r="U117" s="168"/>
      <c r="V117" s="170"/>
      <c r="W117" s="170"/>
      <c r="X117" s="170"/>
      <c r="Y117" s="170"/>
      <c r="Z117" s="170"/>
      <c r="AA117" s="168"/>
      <c r="AB117" s="168"/>
      <c r="AC117" s="168"/>
      <c r="AD117" s="168"/>
      <c r="AE117" s="168"/>
      <c r="AF117" s="170"/>
      <c r="AG117" s="170"/>
      <c r="AH117" s="170"/>
      <c r="AI117" s="170"/>
      <c r="AJ117" s="170"/>
      <c r="AK117" s="168"/>
      <c r="AL117" s="168"/>
      <c r="AM117" s="168"/>
      <c r="AN117" s="168"/>
      <c r="AO117" s="168"/>
      <c r="AP117" s="170"/>
      <c r="AQ117" s="170"/>
      <c r="AR117" s="170"/>
      <c r="AS117" s="170"/>
      <c r="AT117" s="170"/>
      <c r="AU117" s="168"/>
      <c r="AV117" s="168"/>
      <c r="AW117" s="168"/>
      <c r="AX117" s="168"/>
      <c r="AY117" s="168"/>
      <c r="AZ117" s="170"/>
      <c r="BA117" s="170"/>
      <c r="BB117" s="170"/>
      <c r="BC117" s="170"/>
      <c r="BD117" s="170"/>
      <c r="BE117" s="168"/>
      <c r="BF117" s="168"/>
      <c r="BG117" s="168"/>
      <c r="BH117" s="168"/>
      <c r="BI117" s="168"/>
      <c r="BJ117" s="170"/>
      <c r="BK117" s="170"/>
      <c r="BL117" s="170"/>
      <c r="BM117" s="170"/>
      <c r="BN117" s="170"/>
      <c r="BO117" s="195"/>
    </row>
    <row r="118" spans="5:67">
      <c r="F118" s="194"/>
      <c r="G118" s="168"/>
      <c r="H118" s="168"/>
      <c r="I118" s="168"/>
      <c r="J118" s="168"/>
      <c r="K118" s="168"/>
      <c r="L118" s="170"/>
      <c r="M118" s="170"/>
      <c r="N118" s="170"/>
      <c r="O118" s="170"/>
      <c r="P118" s="170"/>
      <c r="Q118" s="168"/>
      <c r="R118" s="168"/>
      <c r="S118" s="168"/>
      <c r="T118" s="168"/>
      <c r="U118" s="168"/>
      <c r="V118" s="170"/>
      <c r="W118" s="170"/>
      <c r="X118" s="170"/>
      <c r="Y118" s="170"/>
      <c r="Z118" s="170"/>
      <c r="AA118" s="168"/>
      <c r="AB118" s="168"/>
      <c r="AC118" s="168"/>
      <c r="AD118" s="168"/>
      <c r="AE118" s="168"/>
      <c r="AF118" s="170"/>
      <c r="AG118" s="170"/>
      <c r="AH118" s="170"/>
      <c r="AI118" s="170"/>
      <c r="AJ118" s="170"/>
      <c r="AK118" s="168"/>
      <c r="AL118" s="168"/>
      <c r="AM118" s="168"/>
      <c r="AN118" s="168"/>
      <c r="AO118" s="168"/>
      <c r="AP118" s="170"/>
      <c r="AQ118" s="170"/>
      <c r="AR118" s="170"/>
      <c r="AS118" s="170"/>
      <c r="AT118" s="170"/>
      <c r="AU118" s="168"/>
      <c r="AV118" s="168"/>
      <c r="AW118" s="168"/>
      <c r="AX118" s="168"/>
      <c r="AY118" s="168"/>
      <c r="AZ118" s="170"/>
      <c r="BA118" s="170"/>
      <c r="BB118" s="170"/>
      <c r="BC118" s="170"/>
      <c r="BD118" s="170"/>
      <c r="BE118" s="168"/>
      <c r="BF118" s="168"/>
      <c r="BG118" s="168"/>
      <c r="BH118" s="168"/>
      <c r="BI118" s="168"/>
      <c r="BJ118" s="170"/>
      <c r="BK118" s="170"/>
      <c r="BL118" s="170"/>
      <c r="BM118" s="170"/>
      <c r="BN118" s="170"/>
      <c r="BO118" s="195"/>
    </row>
    <row r="119" spans="5:67">
      <c r="E119" s="193"/>
      <c r="F119" s="194"/>
      <c r="G119" s="168"/>
      <c r="H119" s="168"/>
      <c r="I119" s="168"/>
      <c r="J119" s="168"/>
      <c r="K119" s="168"/>
      <c r="L119" s="170"/>
      <c r="M119" s="170"/>
      <c r="N119" s="170"/>
      <c r="O119" s="170"/>
      <c r="P119" s="170"/>
      <c r="Q119" s="168"/>
      <c r="R119" s="168"/>
      <c r="S119" s="168"/>
      <c r="T119" s="168"/>
      <c r="U119" s="168"/>
      <c r="V119" s="170"/>
      <c r="W119" s="170"/>
      <c r="X119" s="170"/>
      <c r="Y119" s="170"/>
      <c r="Z119" s="170"/>
      <c r="AA119" s="168"/>
      <c r="AB119" s="168"/>
      <c r="AC119" s="168"/>
      <c r="AD119" s="168"/>
      <c r="AE119" s="168"/>
      <c r="AF119" s="170"/>
      <c r="AG119" s="170"/>
      <c r="AH119" s="170"/>
      <c r="AI119" s="170"/>
      <c r="AJ119" s="170"/>
      <c r="AK119" s="168"/>
      <c r="AL119" s="168"/>
      <c r="AM119" s="168"/>
      <c r="AN119" s="168"/>
      <c r="AO119" s="168"/>
      <c r="AP119" s="170"/>
      <c r="AQ119" s="170"/>
      <c r="AR119" s="170"/>
      <c r="AS119" s="170"/>
      <c r="AT119" s="170"/>
      <c r="AU119" s="168"/>
      <c r="AV119" s="168"/>
      <c r="AW119" s="168"/>
      <c r="AX119" s="168"/>
      <c r="AY119" s="168"/>
      <c r="AZ119" s="170"/>
      <c r="BA119" s="170"/>
      <c r="BB119" s="170"/>
      <c r="BC119" s="170"/>
      <c r="BD119" s="170"/>
      <c r="BE119" s="168"/>
      <c r="BF119" s="168"/>
      <c r="BG119" s="168"/>
      <c r="BH119" s="168"/>
      <c r="BI119" s="168"/>
      <c r="BJ119" s="170"/>
      <c r="BK119" s="170"/>
      <c r="BL119" s="170"/>
      <c r="BM119" s="170"/>
      <c r="BN119" s="170"/>
      <c r="BO119" s="195"/>
    </row>
    <row r="120" spans="5:67">
      <c r="F120" s="194"/>
      <c r="G120" s="168"/>
      <c r="H120" s="168"/>
      <c r="I120" s="168"/>
      <c r="J120" s="168"/>
      <c r="K120" s="168"/>
      <c r="L120" s="170"/>
      <c r="M120" s="170"/>
      <c r="N120" s="170"/>
      <c r="O120" s="170"/>
      <c r="P120" s="170"/>
      <c r="Q120" s="168"/>
      <c r="R120" s="168"/>
      <c r="S120" s="168"/>
      <c r="T120" s="168"/>
      <c r="U120" s="168"/>
      <c r="V120" s="170"/>
      <c r="W120" s="170"/>
      <c r="X120" s="170"/>
      <c r="Y120" s="170"/>
      <c r="Z120" s="170"/>
      <c r="AA120" s="168"/>
      <c r="AB120" s="168"/>
      <c r="AC120" s="168"/>
      <c r="AD120" s="168"/>
      <c r="AE120" s="168"/>
      <c r="AF120" s="170"/>
      <c r="AG120" s="170"/>
      <c r="AH120" s="170"/>
      <c r="AI120" s="170"/>
      <c r="AJ120" s="170"/>
      <c r="AK120" s="168"/>
      <c r="AL120" s="168"/>
      <c r="AM120" s="168"/>
      <c r="AN120" s="168"/>
      <c r="AO120" s="168"/>
      <c r="AP120" s="170"/>
      <c r="AQ120" s="170"/>
      <c r="AR120" s="170"/>
      <c r="AS120" s="170"/>
      <c r="AT120" s="170"/>
      <c r="AU120" s="168"/>
      <c r="AV120" s="168"/>
      <c r="AW120" s="168"/>
      <c r="AX120" s="168"/>
      <c r="AY120" s="168"/>
      <c r="AZ120" s="170"/>
      <c r="BA120" s="170"/>
      <c r="BB120" s="170"/>
      <c r="BC120" s="170"/>
      <c r="BD120" s="170"/>
      <c r="BE120" s="168"/>
      <c r="BF120" s="168"/>
      <c r="BG120" s="168"/>
      <c r="BH120" s="168"/>
      <c r="BI120" s="168"/>
      <c r="BJ120" s="170"/>
      <c r="BK120" s="170"/>
      <c r="BL120" s="170"/>
      <c r="BM120" s="170"/>
      <c r="BN120" s="170"/>
      <c r="BO120" s="195"/>
    </row>
    <row r="121" spans="5:67">
      <c r="E121" s="193"/>
      <c r="F121" s="194"/>
      <c r="G121" s="168"/>
      <c r="H121" s="168"/>
      <c r="I121" s="168"/>
      <c r="J121" s="168"/>
      <c r="K121" s="168"/>
      <c r="L121" s="170"/>
      <c r="M121" s="170"/>
      <c r="N121" s="170"/>
      <c r="O121" s="170"/>
      <c r="P121" s="170"/>
      <c r="Q121" s="168"/>
      <c r="R121" s="168"/>
      <c r="S121" s="168"/>
      <c r="T121" s="168"/>
      <c r="U121" s="168"/>
      <c r="V121" s="170"/>
      <c r="W121" s="170"/>
      <c r="X121" s="170"/>
      <c r="Y121" s="170"/>
      <c r="Z121" s="170"/>
      <c r="AA121" s="168"/>
      <c r="AB121" s="168"/>
      <c r="AC121" s="168"/>
      <c r="AD121" s="168"/>
      <c r="AE121" s="168"/>
      <c r="AF121" s="170"/>
      <c r="AG121" s="170"/>
      <c r="AH121" s="170"/>
      <c r="AI121" s="170"/>
      <c r="AJ121" s="170"/>
      <c r="AK121" s="168"/>
      <c r="AL121" s="168"/>
      <c r="AM121" s="168"/>
      <c r="AN121" s="168"/>
      <c r="AO121" s="168"/>
      <c r="AP121" s="170"/>
      <c r="AQ121" s="170"/>
      <c r="AR121" s="170"/>
      <c r="AS121" s="170"/>
      <c r="AT121" s="170"/>
      <c r="AU121" s="168"/>
      <c r="AV121" s="168"/>
      <c r="AW121" s="168"/>
      <c r="AX121" s="168"/>
      <c r="AY121" s="168"/>
      <c r="AZ121" s="170"/>
      <c r="BA121" s="170"/>
      <c r="BB121" s="170"/>
      <c r="BC121" s="170"/>
      <c r="BD121" s="170"/>
      <c r="BE121" s="168"/>
      <c r="BF121" s="168"/>
      <c r="BG121" s="168"/>
      <c r="BH121" s="168"/>
      <c r="BI121" s="168"/>
      <c r="BJ121" s="170"/>
      <c r="BK121" s="170"/>
      <c r="BL121" s="170"/>
      <c r="BM121" s="170"/>
      <c r="BN121" s="170"/>
      <c r="BO121" s="195"/>
    </row>
    <row r="122" spans="5:67">
      <c r="E122" s="193"/>
      <c r="F122" s="194"/>
      <c r="G122" s="168"/>
      <c r="H122" s="168"/>
      <c r="I122" s="168"/>
      <c r="J122" s="168"/>
      <c r="K122" s="168"/>
      <c r="L122" s="170"/>
      <c r="M122" s="170"/>
      <c r="N122" s="170"/>
      <c r="O122" s="170"/>
      <c r="P122" s="170"/>
      <c r="Q122" s="168"/>
      <c r="R122" s="168"/>
      <c r="S122" s="168"/>
      <c r="T122" s="168"/>
      <c r="U122" s="168"/>
      <c r="V122" s="170"/>
      <c r="W122" s="170"/>
      <c r="X122" s="170"/>
      <c r="Y122" s="170"/>
      <c r="Z122" s="170"/>
      <c r="AA122" s="168"/>
      <c r="AB122" s="168"/>
      <c r="AC122" s="168"/>
      <c r="AD122" s="168"/>
      <c r="AE122" s="168"/>
      <c r="AF122" s="170"/>
      <c r="AG122" s="170"/>
      <c r="AH122" s="170"/>
      <c r="AI122" s="170"/>
      <c r="AJ122" s="170"/>
      <c r="AK122" s="168"/>
      <c r="AL122" s="168"/>
      <c r="AM122" s="168"/>
      <c r="AN122" s="168"/>
      <c r="AO122" s="168"/>
      <c r="AP122" s="170"/>
      <c r="AQ122" s="170"/>
      <c r="AR122" s="170"/>
      <c r="AS122" s="170"/>
      <c r="AT122" s="170"/>
      <c r="AU122" s="168"/>
      <c r="AV122" s="168"/>
      <c r="AW122" s="168"/>
      <c r="AX122" s="168"/>
      <c r="AY122" s="168"/>
      <c r="AZ122" s="170"/>
      <c r="BA122" s="170"/>
      <c r="BB122" s="170"/>
      <c r="BC122" s="170"/>
      <c r="BD122" s="170"/>
      <c r="BE122" s="168"/>
      <c r="BF122" s="168"/>
      <c r="BG122" s="168"/>
      <c r="BH122" s="168"/>
      <c r="BI122" s="168"/>
      <c r="BJ122" s="170"/>
      <c r="BK122" s="170"/>
      <c r="BL122" s="170"/>
      <c r="BM122" s="170"/>
      <c r="BN122" s="170"/>
      <c r="BO122" s="195"/>
    </row>
    <row r="123" spans="5:67">
      <c r="E123" s="193"/>
      <c r="F123" s="194"/>
      <c r="G123" s="168"/>
      <c r="H123" s="168"/>
      <c r="I123" s="168"/>
      <c r="J123" s="168"/>
      <c r="K123" s="168"/>
      <c r="L123" s="170"/>
      <c r="M123" s="170"/>
      <c r="N123" s="170"/>
      <c r="O123" s="170"/>
      <c r="P123" s="170"/>
      <c r="Q123" s="168"/>
      <c r="R123" s="168"/>
      <c r="S123" s="168"/>
      <c r="T123" s="168"/>
      <c r="U123" s="168"/>
      <c r="V123" s="170"/>
      <c r="W123" s="170"/>
      <c r="X123" s="170"/>
      <c r="Y123" s="170"/>
      <c r="Z123" s="170"/>
      <c r="AA123" s="168"/>
      <c r="AB123" s="168"/>
      <c r="AC123" s="168"/>
      <c r="AD123" s="168"/>
      <c r="AE123" s="168"/>
      <c r="AF123" s="170"/>
      <c r="AG123" s="170"/>
      <c r="AH123" s="170"/>
      <c r="AI123" s="170"/>
      <c r="AJ123" s="170"/>
      <c r="AK123" s="168"/>
      <c r="AL123" s="168"/>
      <c r="AM123" s="168"/>
      <c r="AN123" s="168"/>
      <c r="AO123" s="168"/>
      <c r="AP123" s="170"/>
      <c r="AQ123" s="170"/>
      <c r="AR123" s="170"/>
      <c r="AS123" s="170"/>
      <c r="AT123" s="170"/>
      <c r="AU123" s="168"/>
      <c r="AV123" s="168"/>
      <c r="AW123" s="168"/>
      <c r="AX123" s="168"/>
      <c r="AY123" s="168"/>
      <c r="AZ123" s="170"/>
      <c r="BA123" s="170"/>
      <c r="BB123" s="170"/>
      <c r="BC123" s="170"/>
      <c r="BD123" s="170"/>
      <c r="BE123" s="168"/>
      <c r="BF123" s="168"/>
      <c r="BG123" s="168"/>
      <c r="BH123" s="168"/>
      <c r="BI123" s="168"/>
      <c r="BJ123" s="170"/>
      <c r="BK123" s="170"/>
      <c r="BL123" s="170"/>
      <c r="BM123" s="170"/>
      <c r="BN123" s="170"/>
      <c r="BO123" s="195"/>
    </row>
    <row r="124" spans="5:67">
      <c r="F124" s="194"/>
      <c r="G124" s="168"/>
      <c r="H124" s="168"/>
      <c r="I124" s="168"/>
      <c r="J124" s="168"/>
      <c r="K124" s="168"/>
      <c r="L124" s="170"/>
      <c r="M124" s="170"/>
      <c r="N124" s="170"/>
      <c r="O124" s="170"/>
      <c r="P124" s="170"/>
      <c r="Q124" s="168"/>
      <c r="R124" s="168"/>
      <c r="S124" s="168"/>
      <c r="T124" s="168"/>
      <c r="U124" s="168"/>
      <c r="V124" s="170"/>
      <c r="W124" s="170"/>
      <c r="X124" s="170"/>
      <c r="Y124" s="170"/>
      <c r="Z124" s="170"/>
      <c r="AA124" s="168"/>
      <c r="AB124" s="168"/>
      <c r="AC124" s="168"/>
      <c r="AD124" s="168"/>
      <c r="AE124" s="168"/>
      <c r="AF124" s="170"/>
      <c r="AG124" s="170"/>
      <c r="AH124" s="170"/>
      <c r="AI124" s="170"/>
      <c r="AJ124" s="170"/>
      <c r="AK124" s="168"/>
      <c r="AL124" s="168"/>
      <c r="AM124" s="168"/>
      <c r="AN124" s="168"/>
      <c r="AO124" s="168"/>
      <c r="AP124" s="170"/>
      <c r="AQ124" s="170"/>
      <c r="AR124" s="170"/>
      <c r="AS124" s="170"/>
      <c r="AT124" s="170"/>
      <c r="AU124" s="168"/>
      <c r="AV124" s="168"/>
      <c r="AW124" s="168"/>
      <c r="AX124" s="168"/>
      <c r="AY124" s="168"/>
      <c r="AZ124" s="170"/>
      <c r="BA124" s="170"/>
      <c r="BB124" s="170"/>
      <c r="BC124" s="170"/>
      <c r="BD124" s="170"/>
      <c r="BE124" s="168"/>
      <c r="BF124" s="168"/>
      <c r="BG124" s="168"/>
      <c r="BH124" s="168"/>
      <c r="BI124" s="168"/>
      <c r="BJ124" s="170"/>
      <c r="BK124" s="170"/>
      <c r="BL124" s="170"/>
      <c r="BM124" s="170"/>
      <c r="BN124" s="170"/>
      <c r="BO124" s="195"/>
    </row>
    <row r="125" spans="5:67">
      <c r="E125" s="193"/>
      <c r="F125" s="194"/>
      <c r="G125" s="168"/>
      <c r="H125" s="168"/>
      <c r="I125" s="168"/>
      <c r="J125" s="168"/>
      <c r="K125" s="168"/>
      <c r="L125" s="170"/>
      <c r="M125" s="170"/>
      <c r="N125" s="170"/>
      <c r="O125" s="170"/>
      <c r="P125" s="170"/>
      <c r="Q125" s="168"/>
      <c r="R125" s="168"/>
      <c r="S125" s="168"/>
      <c r="T125" s="168"/>
      <c r="U125" s="168"/>
      <c r="V125" s="170"/>
      <c r="W125" s="170"/>
      <c r="X125" s="170"/>
      <c r="Y125" s="170"/>
      <c r="Z125" s="170"/>
      <c r="AA125" s="168"/>
      <c r="AB125" s="168"/>
      <c r="AC125" s="168"/>
      <c r="AD125" s="168"/>
      <c r="AE125" s="168"/>
      <c r="AF125" s="170"/>
      <c r="AG125" s="170"/>
      <c r="AH125" s="170"/>
      <c r="AI125" s="170"/>
      <c r="AJ125" s="170"/>
      <c r="AK125" s="168"/>
      <c r="AL125" s="168"/>
      <c r="AM125" s="168"/>
      <c r="AN125" s="168"/>
      <c r="AO125" s="168"/>
      <c r="AP125" s="170"/>
      <c r="AQ125" s="170"/>
      <c r="AR125" s="170"/>
      <c r="AS125" s="170"/>
      <c r="AT125" s="170"/>
      <c r="AU125" s="168"/>
      <c r="AV125" s="168"/>
      <c r="AW125" s="168"/>
      <c r="AX125" s="168"/>
      <c r="AY125" s="168"/>
      <c r="AZ125" s="170"/>
      <c r="BA125" s="170"/>
      <c r="BB125" s="170"/>
      <c r="BC125" s="170"/>
      <c r="BD125" s="170"/>
      <c r="BE125" s="168"/>
      <c r="BF125" s="168"/>
      <c r="BG125" s="168"/>
      <c r="BH125" s="168"/>
      <c r="BI125" s="168"/>
      <c r="BJ125" s="170"/>
      <c r="BK125" s="170"/>
      <c r="BL125" s="170"/>
      <c r="BM125" s="170"/>
      <c r="BN125" s="170"/>
      <c r="BO125" s="195"/>
    </row>
    <row r="126" spans="5:67">
      <c r="E126" s="193"/>
      <c r="F126" s="194"/>
      <c r="G126" s="168"/>
      <c r="H126" s="168"/>
      <c r="I126" s="168"/>
      <c r="J126" s="168"/>
      <c r="K126" s="168"/>
      <c r="L126" s="170"/>
      <c r="M126" s="170"/>
      <c r="N126" s="170"/>
      <c r="O126" s="170"/>
      <c r="P126" s="170"/>
      <c r="Q126" s="168"/>
      <c r="R126" s="168"/>
      <c r="S126" s="168"/>
      <c r="T126" s="168"/>
      <c r="U126" s="168"/>
      <c r="V126" s="170"/>
      <c r="W126" s="170"/>
      <c r="X126" s="170"/>
      <c r="Y126" s="170"/>
      <c r="Z126" s="170"/>
      <c r="AA126" s="168"/>
      <c r="AB126" s="168"/>
      <c r="AC126" s="168"/>
      <c r="AD126" s="168"/>
      <c r="AE126" s="168"/>
      <c r="AF126" s="170"/>
      <c r="AG126" s="170"/>
      <c r="AH126" s="170"/>
      <c r="AI126" s="170"/>
      <c r="AJ126" s="170"/>
      <c r="AK126" s="168"/>
      <c r="AL126" s="168"/>
      <c r="AM126" s="168"/>
      <c r="AN126" s="168"/>
      <c r="AO126" s="168"/>
      <c r="AP126" s="170"/>
      <c r="AQ126" s="170"/>
      <c r="AR126" s="170"/>
      <c r="AS126" s="170"/>
      <c r="AT126" s="170"/>
      <c r="AU126" s="168"/>
      <c r="AV126" s="168"/>
      <c r="AW126" s="168"/>
      <c r="AX126" s="168"/>
      <c r="AY126" s="168"/>
      <c r="AZ126" s="170"/>
      <c r="BA126" s="170"/>
      <c r="BB126" s="170"/>
      <c r="BC126" s="170"/>
      <c r="BD126" s="170"/>
      <c r="BE126" s="168"/>
      <c r="BF126" s="168"/>
      <c r="BG126" s="168"/>
      <c r="BH126" s="168"/>
      <c r="BI126" s="168"/>
      <c r="BJ126" s="170"/>
      <c r="BK126" s="170"/>
      <c r="BL126" s="170"/>
      <c r="BM126" s="170"/>
      <c r="BN126" s="170"/>
      <c r="BO126" s="195"/>
    </row>
    <row r="127" spans="5:67">
      <c r="F127" s="194"/>
      <c r="G127" s="168"/>
      <c r="H127" s="168"/>
      <c r="I127" s="168"/>
      <c r="J127" s="168"/>
      <c r="K127" s="168"/>
      <c r="L127" s="170"/>
      <c r="M127" s="170"/>
      <c r="N127" s="170"/>
      <c r="O127" s="170"/>
      <c r="P127" s="170"/>
      <c r="Q127" s="168"/>
      <c r="R127" s="168"/>
      <c r="S127" s="168"/>
      <c r="T127" s="168"/>
      <c r="U127" s="168"/>
      <c r="V127" s="170"/>
      <c r="W127" s="170"/>
      <c r="X127" s="170"/>
      <c r="Y127" s="170"/>
      <c r="Z127" s="170"/>
      <c r="AA127" s="168"/>
      <c r="AB127" s="168"/>
      <c r="AC127" s="168"/>
      <c r="AD127" s="168"/>
      <c r="AE127" s="168"/>
      <c r="AF127" s="170"/>
      <c r="AG127" s="170"/>
      <c r="AH127" s="170"/>
      <c r="AI127" s="170"/>
      <c r="AJ127" s="170"/>
      <c r="AK127" s="168"/>
      <c r="AL127" s="168"/>
      <c r="AM127" s="168"/>
      <c r="AN127" s="168"/>
      <c r="AO127" s="168"/>
      <c r="AP127" s="170"/>
      <c r="AQ127" s="170"/>
      <c r="AR127" s="170"/>
      <c r="AS127" s="170"/>
      <c r="AT127" s="170"/>
      <c r="AU127" s="168"/>
      <c r="AV127" s="168"/>
      <c r="AW127" s="168"/>
      <c r="AX127" s="168"/>
      <c r="AY127" s="168"/>
      <c r="AZ127" s="170"/>
      <c r="BA127" s="170"/>
      <c r="BB127" s="170"/>
      <c r="BC127" s="170"/>
      <c r="BD127" s="170"/>
      <c r="BE127" s="168"/>
      <c r="BF127" s="168"/>
      <c r="BG127" s="168"/>
      <c r="BH127" s="168"/>
      <c r="BI127" s="168"/>
      <c r="BJ127" s="170"/>
      <c r="BK127" s="170"/>
      <c r="BL127" s="170"/>
      <c r="BM127" s="170"/>
      <c r="BN127" s="170"/>
      <c r="BO127" s="195"/>
    </row>
    <row r="128" spans="5:67">
      <c r="F128" s="194"/>
      <c r="G128" s="168"/>
      <c r="H128" s="168"/>
      <c r="I128" s="168"/>
      <c r="J128" s="168"/>
      <c r="K128" s="168"/>
      <c r="L128" s="170"/>
      <c r="M128" s="170"/>
      <c r="N128" s="170"/>
      <c r="O128" s="170"/>
      <c r="P128" s="170"/>
      <c r="Q128" s="168"/>
      <c r="R128" s="168"/>
      <c r="S128" s="168"/>
      <c r="T128" s="168"/>
      <c r="U128" s="168"/>
      <c r="V128" s="170"/>
      <c r="W128" s="170"/>
      <c r="X128" s="170"/>
      <c r="Y128" s="170"/>
      <c r="Z128" s="170"/>
      <c r="AA128" s="168"/>
      <c r="AB128" s="168"/>
      <c r="AC128" s="168"/>
      <c r="AD128" s="168"/>
      <c r="AE128" s="168"/>
      <c r="AF128" s="170"/>
      <c r="AG128" s="170"/>
      <c r="AH128" s="170"/>
      <c r="AI128" s="170"/>
      <c r="AJ128" s="170"/>
      <c r="AK128" s="168"/>
      <c r="AL128" s="168"/>
      <c r="AM128" s="168"/>
      <c r="AN128" s="168"/>
      <c r="AO128" s="168"/>
      <c r="AP128" s="170"/>
      <c r="AQ128" s="170"/>
      <c r="AR128" s="170"/>
      <c r="AS128" s="170"/>
      <c r="AT128" s="170"/>
      <c r="AU128" s="168"/>
      <c r="AV128" s="168"/>
      <c r="AW128" s="168"/>
      <c r="AX128" s="168"/>
      <c r="AY128" s="168"/>
      <c r="AZ128" s="170"/>
      <c r="BA128" s="170"/>
      <c r="BB128" s="170"/>
      <c r="BC128" s="170"/>
      <c r="BD128" s="170"/>
      <c r="BE128" s="168"/>
      <c r="BF128" s="168"/>
      <c r="BG128" s="168"/>
      <c r="BH128" s="168"/>
      <c r="BI128" s="168"/>
      <c r="BJ128" s="170"/>
      <c r="BK128" s="170"/>
      <c r="BL128" s="170"/>
      <c r="BM128" s="170"/>
      <c r="BN128" s="170"/>
      <c r="BO128" s="195"/>
    </row>
    <row r="129" spans="5:67">
      <c r="E129" s="193"/>
      <c r="F129" s="194"/>
      <c r="G129" s="168"/>
      <c r="H129" s="168"/>
      <c r="I129" s="168"/>
      <c r="J129" s="168"/>
      <c r="K129" s="168"/>
      <c r="L129" s="170"/>
      <c r="M129" s="170"/>
      <c r="N129" s="170"/>
      <c r="O129" s="170"/>
      <c r="P129" s="170"/>
      <c r="Q129" s="168"/>
      <c r="R129" s="168"/>
      <c r="S129" s="168"/>
      <c r="T129" s="168"/>
      <c r="U129" s="168"/>
      <c r="V129" s="170"/>
      <c r="W129" s="170"/>
      <c r="X129" s="170"/>
      <c r="Y129" s="170"/>
      <c r="Z129" s="170"/>
      <c r="AA129" s="168"/>
      <c r="AB129" s="168"/>
      <c r="AC129" s="168"/>
      <c r="AD129" s="168"/>
      <c r="AE129" s="168"/>
      <c r="AF129" s="170"/>
      <c r="AG129" s="170"/>
      <c r="AH129" s="170"/>
      <c r="AI129" s="170"/>
      <c r="AJ129" s="170"/>
      <c r="AK129" s="168"/>
      <c r="AL129" s="168"/>
      <c r="AM129" s="168"/>
      <c r="AN129" s="168"/>
      <c r="AO129" s="168"/>
      <c r="AP129" s="170"/>
      <c r="AQ129" s="170"/>
      <c r="AR129" s="170"/>
      <c r="AS129" s="170"/>
      <c r="AT129" s="170"/>
      <c r="AU129" s="168"/>
      <c r="AV129" s="168"/>
      <c r="AW129" s="168"/>
      <c r="AX129" s="168"/>
      <c r="AY129" s="168"/>
      <c r="AZ129" s="170"/>
      <c r="BA129" s="170"/>
      <c r="BB129" s="170"/>
      <c r="BC129" s="170"/>
      <c r="BD129" s="170"/>
      <c r="BE129" s="168"/>
      <c r="BF129" s="168"/>
      <c r="BG129" s="168"/>
      <c r="BH129" s="168"/>
      <c r="BI129" s="168"/>
      <c r="BJ129" s="170"/>
      <c r="BK129" s="170"/>
      <c r="BL129" s="170"/>
      <c r="BM129" s="170"/>
      <c r="BN129" s="170"/>
      <c r="BO129" s="195"/>
    </row>
    <row r="130" spans="5:67">
      <c r="F130" s="194"/>
      <c r="G130" s="168"/>
      <c r="H130" s="168"/>
      <c r="I130" s="168"/>
      <c r="J130" s="168"/>
      <c r="K130" s="168"/>
      <c r="L130" s="170"/>
      <c r="M130" s="170"/>
      <c r="N130" s="170"/>
      <c r="O130" s="170"/>
      <c r="P130" s="170"/>
      <c r="Q130" s="168"/>
      <c r="R130" s="168"/>
      <c r="S130" s="168"/>
      <c r="T130" s="168"/>
      <c r="U130" s="168"/>
      <c r="V130" s="170"/>
      <c r="W130" s="170"/>
      <c r="X130" s="170"/>
      <c r="Y130" s="170"/>
      <c r="Z130" s="170"/>
      <c r="AA130" s="168"/>
      <c r="AB130" s="168"/>
      <c r="AC130" s="168"/>
      <c r="AD130" s="168"/>
      <c r="AE130" s="168"/>
      <c r="AF130" s="170"/>
      <c r="AG130" s="170"/>
      <c r="AH130" s="170"/>
      <c r="AI130" s="170"/>
      <c r="AJ130" s="170"/>
      <c r="AK130" s="168"/>
      <c r="AL130" s="168"/>
      <c r="AM130" s="168"/>
      <c r="AN130" s="168"/>
      <c r="AO130" s="168"/>
      <c r="AP130" s="170"/>
      <c r="AQ130" s="170"/>
      <c r="AR130" s="170"/>
      <c r="AS130" s="170"/>
      <c r="AT130" s="170"/>
      <c r="AU130" s="168"/>
      <c r="AV130" s="168"/>
      <c r="AW130" s="168"/>
      <c r="AX130" s="168"/>
      <c r="AY130" s="168"/>
      <c r="AZ130" s="170"/>
      <c r="BA130" s="170"/>
      <c r="BB130" s="170"/>
      <c r="BC130" s="170"/>
      <c r="BD130" s="170"/>
      <c r="BE130" s="168"/>
      <c r="BF130" s="168"/>
      <c r="BG130" s="168"/>
      <c r="BH130" s="168"/>
      <c r="BI130" s="168"/>
      <c r="BJ130" s="170"/>
      <c r="BK130" s="170"/>
      <c r="BL130" s="170"/>
      <c r="BM130" s="170"/>
      <c r="BN130" s="170"/>
      <c r="BO130" s="195"/>
    </row>
  </sheetData>
  <mergeCells count="13">
    <mergeCell ref="F6:F8"/>
    <mergeCell ref="G6:K6"/>
    <mergeCell ref="L6:P6"/>
    <mergeCell ref="Q6:U6"/>
    <mergeCell ref="V6:Z6"/>
    <mergeCell ref="BE6:BI6"/>
    <mergeCell ref="BJ6:BN6"/>
    <mergeCell ref="AA6:AE6"/>
    <mergeCell ref="AF6:AJ6"/>
    <mergeCell ref="AK6:AO6"/>
    <mergeCell ref="AP6:AT6"/>
    <mergeCell ref="AU6:AY6"/>
    <mergeCell ref="AZ6:BD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DBE0C-8BCD-2044-92FE-977326DE2D22}">
  <dimension ref="A1:T56"/>
  <sheetViews>
    <sheetView topLeftCell="A21" workbookViewId="0">
      <selection activeCell="B40" sqref="B40:T56"/>
    </sheetView>
  </sheetViews>
  <sheetFormatPr baseColWidth="10" defaultRowHeight="16"/>
  <sheetData>
    <row r="1" spans="1:20" ht="18">
      <c r="A1" s="81"/>
      <c r="B1" s="81"/>
      <c r="C1" s="82"/>
      <c r="D1" s="82"/>
      <c r="E1" s="82"/>
      <c r="F1" s="83"/>
      <c r="G1" s="227" t="s">
        <v>185</v>
      </c>
      <c r="H1" s="228" t="s">
        <v>186</v>
      </c>
      <c r="I1" s="228"/>
      <c r="J1" s="228"/>
      <c r="K1" s="228" t="s">
        <v>187</v>
      </c>
      <c r="L1" s="228"/>
      <c r="M1" s="228"/>
      <c r="N1" s="228" t="s">
        <v>188</v>
      </c>
      <c r="O1" s="228"/>
      <c r="P1" s="228"/>
      <c r="Q1" s="228" t="s">
        <v>189</v>
      </c>
      <c r="R1" s="228"/>
      <c r="S1" s="228"/>
      <c r="T1" s="84"/>
    </row>
    <row r="2" spans="1:20" ht="18">
      <c r="A2" s="46"/>
      <c r="B2" s="46"/>
      <c r="C2" s="46"/>
      <c r="D2" s="46"/>
      <c r="E2" s="46"/>
      <c r="F2" s="47"/>
      <c r="G2" s="227"/>
      <c r="H2" s="85"/>
      <c r="I2" s="85"/>
      <c r="J2" s="85"/>
      <c r="K2" s="85"/>
      <c r="L2" s="85"/>
      <c r="M2" s="85"/>
      <c r="N2" s="85"/>
      <c r="O2" s="85"/>
      <c r="P2" s="85"/>
      <c r="Q2" s="85"/>
      <c r="R2" s="85"/>
      <c r="S2" s="85"/>
      <c r="T2" s="86"/>
    </row>
    <row r="3" spans="1:20" ht="323">
      <c r="A3" s="87" t="s">
        <v>190</v>
      </c>
      <c r="B3" s="88" t="s">
        <v>7</v>
      </c>
      <c r="C3" s="88" t="s">
        <v>8</v>
      </c>
      <c r="D3" s="88" t="s">
        <v>9</v>
      </c>
      <c r="E3" s="88" t="s">
        <v>191</v>
      </c>
      <c r="F3" s="89" t="s">
        <v>192</v>
      </c>
      <c r="G3" s="227"/>
      <c r="H3" s="90" t="s">
        <v>193</v>
      </c>
      <c r="I3" s="90" t="s">
        <v>124</v>
      </c>
      <c r="J3" s="90" t="s">
        <v>194</v>
      </c>
      <c r="K3" s="90" t="s">
        <v>193</v>
      </c>
      <c r="L3" s="90" t="s">
        <v>124</v>
      </c>
      <c r="M3" s="90" t="s">
        <v>194</v>
      </c>
      <c r="N3" s="90" t="s">
        <v>193</v>
      </c>
      <c r="O3" s="90" t="s">
        <v>124</v>
      </c>
      <c r="P3" s="90" t="s">
        <v>194</v>
      </c>
      <c r="Q3" s="90" t="s">
        <v>193</v>
      </c>
      <c r="R3" s="90" t="s">
        <v>124</v>
      </c>
      <c r="S3" s="90" t="s">
        <v>194</v>
      </c>
      <c r="T3" s="90" t="s">
        <v>128</v>
      </c>
    </row>
    <row r="4" spans="1:20">
      <c r="A4" s="46">
        <v>1</v>
      </c>
      <c r="B4" s="46" t="s">
        <v>16</v>
      </c>
      <c r="C4" s="46" t="s">
        <v>31</v>
      </c>
      <c r="D4" s="46" t="s">
        <v>130</v>
      </c>
      <c r="E4" s="74" t="s">
        <v>131</v>
      </c>
      <c r="F4" s="91">
        <v>2</v>
      </c>
      <c r="G4" s="92">
        <v>1</v>
      </c>
      <c r="H4" s="93">
        <f t="shared" ref="H4:H9" si="0">IF(I4+J4&gt;=2,1,0)</f>
        <v>0</v>
      </c>
      <c r="I4" s="50">
        <v>0</v>
      </c>
      <c r="J4" s="50">
        <v>0</v>
      </c>
      <c r="K4" s="93">
        <f t="shared" ref="K4:K15" si="1">IF(L4+M4&gt;=2,1,0)</f>
        <v>1</v>
      </c>
      <c r="L4" s="50">
        <v>1</v>
      </c>
      <c r="M4" s="50">
        <v>1</v>
      </c>
      <c r="N4" s="93">
        <f t="shared" ref="N4:N15" si="2">IF(O4+P4&gt;=2,1,0)</f>
        <v>1</v>
      </c>
      <c r="O4" s="94">
        <v>1</v>
      </c>
      <c r="P4" s="94">
        <v>1</v>
      </c>
      <c r="Q4" s="93">
        <f t="shared" ref="Q4:Q15" si="3">IF(R4+S4&gt;=2,1,0)</f>
        <v>1</v>
      </c>
      <c r="R4" s="94">
        <v>1</v>
      </c>
      <c r="S4" s="94">
        <v>1</v>
      </c>
      <c r="T4" s="95">
        <v>1</v>
      </c>
    </row>
    <row r="5" spans="1:20">
      <c r="A5" s="46">
        <v>2</v>
      </c>
      <c r="B5" s="46" t="s">
        <v>16</v>
      </c>
      <c r="C5" s="46" t="s">
        <v>31</v>
      </c>
      <c r="D5" s="46" t="s">
        <v>110</v>
      </c>
      <c r="E5" s="74" t="s">
        <v>132</v>
      </c>
      <c r="F5" s="91">
        <v>2</v>
      </c>
      <c r="G5" s="92">
        <v>1</v>
      </c>
      <c r="H5" s="93">
        <f t="shared" si="0"/>
        <v>0</v>
      </c>
      <c r="I5" s="50">
        <v>0</v>
      </c>
      <c r="J5" s="50">
        <v>0</v>
      </c>
      <c r="K5" s="93">
        <f t="shared" si="1"/>
        <v>1</v>
      </c>
      <c r="L5" s="50">
        <v>1</v>
      </c>
      <c r="M5" s="50">
        <v>1</v>
      </c>
      <c r="N5" s="93">
        <f t="shared" si="2"/>
        <v>1</v>
      </c>
      <c r="O5" s="94">
        <v>1</v>
      </c>
      <c r="P5" s="94">
        <v>1</v>
      </c>
      <c r="Q5" s="93">
        <f t="shared" si="3"/>
        <v>1</v>
      </c>
      <c r="R5" s="94">
        <v>1</v>
      </c>
      <c r="S5" s="94">
        <v>1</v>
      </c>
      <c r="T5" s="95">
        <v>1</v>
      </c>
    </row>
    <row r="6" spans="1:20">
      <c r="A6" s="46">
        <v>3</v>
      </c>
      <c r="B6" s="46" t="s">
        <v>16</v>
      </c>
      <c r="C6" s="46" t="s">
        <v>31</v>
      </c>
      <c r="D6" s="46" t="s">
        <v>130</v>
      </c>
      <c r="E6" s="74" t="s">
        <v>133</v>
      </c>
      <c r="F6" s="91">
        <v>2</v>
      </c>
      <c r="G6" s="92">
        <v>1</v>
      </c>
      <c r="H6" s="93">
        <f t="shared" si="0"/>
        <v>0</v>
      </c>
      <c r="I6" s="50">
        <v>0</v>
      </c>
      <c r="J6" s="50">
        <v>0</v>
      </c>
      <c r="K6" s="93">
        <f t="shared" si="1"/>
        <v>1</v>
      </c>
      <c r="L6" s="50">
        <v>1</v>
      </c>
      <c r="M6" s="50">
        <v>1</v>
      </c>
      <c r="N6" s="93">
        <f t="shared" si="2"/>
        <v>1</v>
      </c>
      <c r="O6" s="94">
        <v>1</v>
      </c>
      <c r="P6" s="94">
        <v>1</v>
      </c>
      <c r="Q6" s="93">
        <f t="shared" si="3"/>
        <v>1</v>
      </c>
      <c r="R6" s="94">
        <v>1</v>
      </c>
      <c r="S6" s="94">
        <v>1</v>
      </c>
      <c r="T6" s="95">
        <v>1</v>
      </c>
    </row>
    <row r="7" spans="1:20">
      <c r="A7" s="75">
        <v>4</v>
      </c>
      <c r="B7" s="75" t="s">
        <v>16</v>
      </c>
      <c r="C7" s="75" t="s">
        <v>31</v>
      </c>
      <c r="D7" s="96" t="s">
        <v>32</v>
      </c>
      <c r="E7" s="76" t="s">
        <v>136</v>
      </c>
      <c r="F7" s="97">
        <v>3</v>
      </c>
      <c r="G7" s="98">
        <v>1</v>
      </c>
      <c r="H7" s="99">
        <f t="shared" si="0"/>
        <v>0</v>
      </c>
      <c r="I7" s="50">
        <v>0</v>
      </c>
      <c r="J7" s="50">
        <v>0</v>
      </c>
      <c r="K7" s="99">
        <f t="shared" si="1"/>
        <v>1</v>
      </c>
      <c r="L7" s="78">
        <v>1</v>
      </c>
      <c r="M7" s="78">
        <v>1</v>
      </c>
      <c r="N7" s="99">
        <f t="shared" si="2"/>
        <v>1</v>
      </c>
      <c r="O7" s="100">
        <v>1</v>
      </c>
      <c r="P7" s="100">
        <v>1</v>
      </c>
      <c r="Q7" s="99">
        <f t="shared" si="3"/>
        <v>1</v>
      </c>
      <c r="R7" s="100">
        <v>1</v>
      </c>
      <c r="S7" s="100">
        <v>1</v>
      </c>
      <c r="T7" s="101">
        <v>1</v>
      </c>
    </row>
    <row r="8" spans="1:20">
      <c r="A8" s="46">
        <v>5</v>
      </c>
      <c r="B8" s="46" t="s">
        <v>16</v>
      </c>
      <c r="C8" s="46" t="s">
        <v>38</v>
      </c>
      <c r="D8" s="46" t="s">
        <v>137</v>
      </c>
      <c r="E8" s="74" t="s">
        <v>138</v>
      </c>
      <c r="F8" s="91">
        <v>2</v>
      </c>
      <c r="G8" s="92">
        <v>1</v>
      </c>
      <c r="H8" s="93">
        <f t="shared" si="0"/>
        <v>0</v>
      </c>
      <c r="I8" s="50">
        <v>0</v>
      </c>
      <c r="J8" s="50">
        <v>0</v>
      </c>
      <c r="K8" s="93">
        <f t="shared" si="1"/>
        <v>1</v>
      </c>
      <c r="L8" s="50">
        <v>1</v>
      </c>
      <c r="M8" s="50">
        <v>1</v>
      </c>
      <c r="N8" s="93">
        <f t="shared" si="2"/>
        <v>1</v>
      </c>
      <c r="O8" s="94">
        <v>1</v>
      </c>
      <c r="P8" s="94">
        <v>1</v>
      </c>
      <c r="Q8" s="93">
        <f t="shared" si="3"/>
        <v>1</v>
      </c>
      <c r="R8" s="94">
        <v>1</v>
      </c>
      <c r="S8" s="94">
        <v>1</v>
      </c>
      <c r="T8" s="95">
        <v>1</v>
      </c>
    </row>
    <row r="9" spans="1:20">
      <c r="A9" s="46">
        <v>6</v>
      </c>
      <c r="B9" s="46" t="s">
        <v>16</v>
      </c>
      <c r="C9" s="46" t="s">
        <v>38</v>
      </c>
      <c r="D9" s="46" t="s">
        <v>139</v>
      </c>
      <c r="E9" s="74" t="s">
        <v>141</v>
      </c>
      <c r="F9" s="91">
        <v>3</v>
      </c>
      <c r="G9" s="92">
        <v>1</v>
      </c>
      <c r="H9" s="93">
        <f t="shared" si="0"/>
        <v>0</v>
      </c>
      <c r="I9" s="50">
        <v>0</v>
      </c>
      <c r="J9" s="50">
        <v>0</v>
      </c>
      <c r="K9" s="93">
        <f t="shared" si="1"/>
        <v>1</v>
      </c>
      <c r="L9" s="50">
        <v>1</v>
      </c>
      <c r="M9" s="50">
        <v>1</v>
      </c>
      <c r="N9" s="93">
        <f t="shared" si="2"/>
        <v>1</v>
      </c>
      <c r="O9" s="94">
        <v>1</v>
      </c>
      <c r="P9" s="94">
        <v>1</v>
      </c>
      <c r="Q9" s="93">
        <f t="shared" si="3"/>
        <v>1</v>
      </c>
      <c r="R9" s="94">
        <v>1</v>
      </c>
      <c r="S9" s="94">
        <v>1</v>
      </c>
      <c r="T9" s="95">
        <v>1</v>
      </c>
    </row>
    <row r="10" spans="1:20">
      <c r="A10" s="46">
        <v>7</v>
      </c>
      <c r="B10" s="46" t="s">
        <v>16</v>
      </c>
      <c r="C10" s="46" t="s">
        <v>38</v>
      </c>
      <c r="D10" s="46" t="s">
        <v>142</v>
      </c>
      <c r="E10" s="74" t="s">
        <v>143</v>
      </c>
      <c r="F10" s="91">
        <v>3</v>
      </c>
      <c r="G10" s="92">
        <v>1</v>
      </c>
      <c r="H10" s="93">
        <f>IF(I10+J10&gt;=2,1,0)</f>
        <v>0</v>
      </c>
      <c r="I10" s="50">
        <v>0</v>
      </c>
      <c r="J10" s="50">
        <v>0</v>
      </c>
      <c r="K10" s="93">
        <f t="shared" si="1"/>
        <v>1</v>
      </c>
      <c r="L10" s="50">
        <v>1</v>
      </c>
      <c r="M10" s="50">
        <v>1</v>
      </c>
      <c r="N10" s="93">
        <f t="shared" si="2"/>
        <v>1</v>
      </c>
      <c r="O10" s="94">
        <v>1</v>
      </c>
      <c r="P10" s="94">
        <v>1</v>
      </c>
      <c r="Q10" s="93">
        <f t="shared" si="3"/>
        <v>1</v>
      </c>
      <c r="R10" s="94">
        <v>1</v>
      </c>
      <c r="S10" s="94">
        <v>1</v>
      </c>
      <c r="T10" s="95">
        <v>1</v>
      </c>
    </row>
    <row r="11" spans="1:20">
      <c r="A11" s="46">
        <v>8</v>
      </c>
      <c r="B11" s="46" t="s">
        <v>16</v>
      </c>
      <c r="C11" s="46" t="s">
        <v>38</v>
      </c>
      <c r="D11" s="46" t="s">
        <v>144</v>
      </c>
      <c r="E11" s="74" t="s">
        <v>145</v>
      </c>
      <c r="F11" s="91">
        <v>3</v>
      </c>
      <c r="G11" s="92">
        <v>1</v>
      </c>
      <c r="H11" s="93">
        <f>IF(I11+J11&gt;=2,1,0)</f>
        <v>0</v>
      </c>
      <c r="I11" s="50">
        <v>0</v>
      </c>
      <c r="J11" s="50">
        <v>0</v>
      </c>
      <c r="K11" s="93">
        <f t="shared" si="1"/>
        <v>1</v>
      </c>
      <c r="L11" s="50">
        <v>1</v>
      </c>
      <c r="M11" s="50">
        <v>1</v>
      </c>
      <c r="N11" s="93">
        <f t="shared" si="2"/>
        <v>1</v>
      </c>
      <c r="O11" s="94">
        <v>1</v>
      </c>
      <c r="P11" s="94">
        <v>1</v>
      </c>
      <c r="Q11" s="93">
        <f t="shared" si="3"/>
        <v>1</v>
      </c>
      <c r="R11" s="94">
        <v>1</v>
      </c>
      <c r="S11" s="94">
        <v>1</v>
      </c>
      <c r="T11" s="95">
        <v>1</v>
      </c>
    </row>
    <row r="12" spans="1:20">
      <c r="A12" s="46">
        <v>9</v>
      </c>
      <c r="B12" s="46" t="s">
        <v>16</v>
      </c>
      <c r="C12" s="46" t="s">
        <v>38</v>
      </c>
      <c r="D12" s="46" t="s">
        <v>146</v>
      </c>
      <c r="E12" s="74" t="s">
        <v>147</v>
      </c>
      <c r="F12" s="91">
        <v>2</v>
      </c>
      <c r="G12" s="92">
        <v>1</v>
      </c>
      <c r="H12" s="93">
        <f>IF(I12+J12&gt;=2,1,0)</f>
        <v>0</v>
      </c>
      <c r="I12" s="50">
        <v>0</v>
      </c>
      <c r="J12" s="50">
        <v>0</v>
      </c>
      <c r="K12" s="93">
        <f t="shared" si="1"/>
        <v>1</v>
      </c>
      <c r="L12" s="50">
        <v>1</v>
      </c>
      <c r="M12" s="50">
        <v>1</v>
      </c>
      <c r="N12" s="93">
        <f t="shared" si="2"/>
        <v>1</v>
      </c>
      <c r="O12" s="94">
        <v>1</v>
      </c>
      <c r="P12" s="94">
        <v>1</v>
      </c>
      <c r="Q12" s="93">
        <f t="shared" si="3"/>
        <v>1</v>
      </c>
      <c r="R12" s="94">
        <v>1</v>
      </c>
      <c r="S12" s="94">
        <v>1</v>
      </c>
      <c r="T12" s="95">
        <v>1</v>
      </c>
    </row>
    <row r="13" spans="1:20">
      <c r="A13" s="46">
        <v>10</v>
      </c>
      <c r="B13" s="46" t="s">
        <v>16</v>
      </c>
      <c r="C13" s="46" t="s">
        <v>38</v>
      </c>
      <c r="D13" s="46" t="s">
        <v>144</v>
      </c>
      <c r="E13" s="74" t="s">
        <v>150</v>
      </c>
      <c r="F13" s="91">
        <v>3</v>
      </c>
      <c r="G13" s="92">
        <v>1</v>
      </c>
      <c r="H13" s="93">
        <f t="shared" ref="H13:H22" si="4">IF(I13+J13&gt;=2,1,0)</f>
        <v>0</v>
      </c>
      <c r="I13" s="50">
        <v>0</v>
      </c>
      <c r="J13" s="50">
        <v>0</v>
      </c>
      <c r="K13" s="93">
        <f t="shared" si="1"/>
        <v>1</v>
      </c>
      <c r="L13" s="50">
        <v>1</v>
      </c>
      <c r="M13" s="50">
        <v>1</v>
      </c>
      <c r="N13" s="93">
        <f t="shared" si="2"/>
        <v>1</v>
      </c>
      <c r="O13" s="94">
        <v>1</v>
      </c>
      <c r="P13" s="94">
        <v>1</v>
      </c>
      <c r="Q13" s="93">
        <f t="shared" si="3"/>
        <v>1</v>
      </c>
      <c r="R13" s="94">
        <v>1</v>
      </c>
      <c r="S13" s="94">
        <v>1</v>
      </c>
      <c r="T13" s="95">
        <v>1</v>
      </c>
    </row>
    <row r="14" spans="1:20">
      <c r="A14" s="46">
        <v>11</v>
      </c>
      <c r="B14" s="46" t="s">
        <v>153</v>
      </c>
      <c r="C14" s="46" t="s">
        <v>154</v>
      </c>
      <c r="D14" s="46" t="s">
        <v>137</v>
      </c>
      <c r="E14" s="74" t="s">
        <v>151</v>
      </c>
      <c r="F14" s="91">
        <v>3</v>
      </c>
      <c r="G14" s="92">
        <v>1</v>
      </c>
      <c r="H14" s="93">
        <f t="shared" si="4"/>
        <v>0</v>
      </c>
      <c r="I14" s="50">
        <v>0</v>
      </c>
      <c r="J14" s="50">
        <v>0</v>
      </c>
      <c r="K14" s="93">
        <f t="shared" si="1"/>
        <v>1</v>
      </c>
      <c r="L14" s="50">
        <v>1</v>
      </c>
      <c r="M14" s="50">
        <v>1</v>
      </c>
      <c r="N14" s="93">
        <f t="shared" si="2"/>
        <v>1</v>
      </c>
      <c r="O14" s="94">
        <v>1</v>
      </c>
      <c r="P14" s="94">
        <v>1</v>
      </c>
      <c r="Q14" s="93">
        <f t="shared" si="3"/>
        <v>1</v>
      </c>
      <c r="R14" s="94">
        <v>1</v>
      </c>
      <c r="S14" s="94">
        <v>1</v>
      </c>
      <c r="T14" s="95">
        <v>1</v>
      </c>
    </row>
    <row r="15" spans="1:20">
      <c r="A15" s="75">
        <v>12</v>
      </c>
      <c r="B15" s="102" t="s">
        <v>157</v>
      </c>
      <c r="C15" s="102" t="s">
        <v>158</v>
      </c>
      <c r="D15" s="102" t="s">
        <v>155</v>
      </c>
      <c r="E15" s="102" t="s">
        <v>159</v>
      </c>
      <c r="F15" s="103">
        <v>2</v>
      </c>
      <c r="G15" s="98">
        <v>1</v>
      </c>
      <c r="H15" s="99">
        <f t="shared" si="4"/>
        <v>1</v>
      </c>
      <c r="I15" s="50">
        <v>1</v>
      </c>
      <c r="J15" s="50">
        <v>1</v>
      </c>
      <c r="K15" s="99">
        <f t="shared" si="1"/>
        <v>1</v>
      </c>
      <c r="L15" s="78">
        <v>1</v>
      </c>
      <c r="M15" s="78">
        <v>1</v>
      </c>
      <c r="N15" s="99">
        <f t="shared" si="2"/>
        <v>1</v>
      </c>
      <c r="O15" s="100">
        <v>1</v>
      </c>
      <c r="P15" s="100">
        <v>1</v>
      </c>
      <c r="Q15" s="99">
        <f t="shared" si="3"/>
        <v>1</v>
      </c>
      <c r="R15" s="100">
        <v>1</v>
      </c>
      <c r="S15" s="100">
        <v>1</v>
      </c>
      <c r="T15" s="101">
        <v>1</v>
      </c>
    </row>
    <row r="16" spans="1:20">
      <c r="A16" s="46">
        <v>13</v>
      </c>
      <c r="B16" s="46" t="s">
        <v>16</v>
      </c>
      <c r="C16" s="46" t="s">
        <v>160</v>
      </c>
      <c r="D16" s="46" t="s">
        <v>161</v>
      </c>
      <c r="E16" s="74" t="s">
        <v>162</v>
      </c>
      <c r="F16" s="91">
        <v>2</v>
      </c>
      <c r="G16" s="92">
        <v>1</v>
      </c>
      <c r="H16" s="93">
        <v>0</v>
      </c>
      <c r="I16" s="50">
        <v>0</v>
      </c>
      <c r="J16" s="50">
        <v>0</v>
      </c>
      <c r="K16" s="93">
        <f>IF(L16+M16&gt;=2,1,0)</f>
        <v>1</v>
      </c>
      <c r="L16" s="50">
        <v>1</v>
      </c>
      <c r="M16" s="50">
        <v>1</v>
      </c>
      <c r="N16" s="93">
        <f>IF(O16+P16&gt;=2,1,0)</f>
        <v>1</v>
      </c>
      <c r="O16" s="94">
        <v>1</v>
      </c>
      <c r="P16" s="94">
        <v>1</v>
      </c>
      <c r="Q16" s="93">
        <f>IF(R16+S16&gt;=2,1,0)</f>
        <v>1</v>
      </c>
      <c r="R16" s="94">
        <v>1</v>
      </c>
      <c r="S16" s="94">
        <v>1</v>
      </c>
      <c r="T16" s="95">
        <v>1</v>
      </c>
    </row>
    <row r="17" spans="1:20">
      <c r="A17" s="46">
        <v>14</v>
      </c>
      <c r="B17" s="46" t="s">
        <v>16</v>
      </c>
      <c r="C17" s="46" t="s">
        <v>160</v>
      </c>
      <c r="D17" s="46" t="s">
        <v>161</v>
      </c>
      <c r="E17" s="74" t="s">
        <v>163</v>
      </c>
      <c r="F17" s="91">
        <v>3</v>
      </c>
      <c r="G17" s="92">
        <v>1</v>
      </c>
      <c r="H17" s="93">
        <f>IF(I17+J17&gt;=2,1,0)</f>
        <v>0</v>
      </c>
      <c r="I17" s="50">
        <v>0</v>
      </c>
      <c r="J17" s="50">
        <v>0</v>
      </c>
      <c r="K17" s="93">
        <f>IF(L17+M17&gt;=2,1,0)</f>
        <v>1</v>
      </c>
      <c r="L17" s="50">
        <v>1</v>
      </c>
      <c r="M17" s="50">
        <v>1</v>
      </c>
      <c r="N17" s="93">
        <f>IF(O17+P17&gt;=2,1,0)</f>
        <v>1</v>
      </c>
      <c r="O17" s="94">
        <v>1</v>
      </c>
      <c r="P17" s="94">
        <v>1</v>
      </c>
      <c r="Q17" s="93">
        <f>IF(R17+S17&gt;=2,1,0)</f>
        <v>1</v>
      </c>
      <c r="R17" s="94">
        <v>1</v>
      </c>
      <c r="S17" s="94">
        <v>1</v>
      </c>
      <c r="T17" s="95">
        <v>1</v>
      </c>
    </row>
    <row r="18" spans="1:20">
      <c r="A18" s="46">
        <v>15</v>
      </c>
      <c r="B18" s="46" t="s">
        <v>16</v>
      </c>
      <c r="C18" s="46" t="s">
        <v>160</v>
      </c>
      <c r="D18" s="46" t="s">
        <v>167</v>
      </c>
      <c r="E18" s="74" t="s">
        <v>169</v>
      </c>
      <c r="F18" s="91">
        <v>3</v>
      </c>
      <c r="G18" s="92">
        <v>1</v>
      </c>
      <c r="H18" s="93">
        <f t="shared" si="4"/>
        <v>0</v>
      </c>
      <c r="I18" s="50">
        <v>0</v>
      </c>
      <c r="J18" s="50">
        <v>0</v>
      </c>
      <c r="K18" s="93">
        <f t="shared" ref="K18:K39" si="5">IF(L18+M18&gt;=2,1,0)</f>
        <v>1</v>
      </c>
      <c r="L18" s="50">
        <v>1</v>
      </c>
      <c r="M18" s="50">
        <v>1</v>
      </c>
      <c r="N18" s="93">
        <f t="shared" ref="N18:N39" si="6">IF(O18+P18&gt;=2,1,0)</f>
        <v>1</v>
      </c>
      <c r="O18" s="94">
        <v>1</v>
      </c>
      <c r="P18" s="94">
        <v>1</v>
      </c>
      <c r="Q18" s="93">
        <f t="shared" ref="Q18:Q39" si="7">IF(R18+S18&gt;=2,1,0)</f>
        <v>1</v>
      </c>
      <c r="R18" s="94">
        <v>1</v>
      </c>
      <c r="S18" s="94">
        <v>1</v>
      </c>
      <c r="T18" s="95">
        <v>1</v>
      </c>
    </row>
    <row r="19" spans="1:20">
      <c r="A19" s="46">
        <v>16</v>
      </c>
      <c r="B19" s="46" t="s">
        <v>16</v>
      </c>
      <c r="C19" s="46" t="s">
        <v>160</v>
      </c>
      <c r="D19" s="46" t="s">
        <v>170</v>
      </c>
      <c r="E19" s="74" t="s">
        <v>171</v>
      </c>
      <c r="F19" s="91">
        <v>3</v>
      </c>
      <c r="G19" s="92">
        <v>1</v>
      </c>
      <c r="H19" s="93">
        <f t="shared" si="4"/>
        <v>0</v>
      </c>
      <c r="I19" s="50">
        <v>0</v>
      </c>
      <c r="J19" s="50">
        <v>0</v>
      </c>
      <c r="K19" s="93">
        <f t="shared" si="5"/>
        <v>1</v>
      </c>
      <c r="L19" s="50">
        <v>1</v>
      </c>
      <c r="M19" s="50">
        <v>1</v>
      </c>
      <c r="N19" s="93">
        <f t="shared" si="6"/>
        <v>1</v>
      </c>
      <c r="O19" s="94">
        <v>1</v>
      </c>
      <c r="P19" s="94">
        <v>1</v>
      </c>
      <c r="Q19" s="93">
        <f t="shared" si="7"/>
        <v>1</v>
      </c>
      <c r="R19" s="94">
        <v>1</v>
      </c>
      <c r="S19" s="94">
        <v>1</v>
      </c>
      <c r="T19" s="95">
        <v>1</v>
      </c>
    </row>
    <row r="20" spans="1:20">
      <c r="A20" s="46">
        <v>17</v>
      </c>
      <c r="B20" s="46" t="s">
        <v>16</v>
      </c>
      <c r="C20" s="46" t="s">
        <v>172</v>
      </c>
      <c r="D20" s="46" t="s">
        <v>175</v>
      </c>
      <c r="E20" s="74" t="s">
        <v>176</v>
      </c>
      <c r="F20" s="91">
        <v>2</v>
      </c>
      <c r="G20" s="92">
        <v>1</v>
      </c>
      <c r="H20" s="93">
        <f t="shared" si="4"/>
        <v>0</v>
      </c>
      <c r="I20" s="50">
        <v>0</v>
      </c>
      <c r="J20" s="50">
        <v>0</v>
      </c>
      <c r="K20" s="93">
        <f t="shared" si="5"/>
        <v>1</v>
      </c>
      <c r="L20" s="50">
        <v>1</v>
      </c>
      <c r="M20" s="50">
        <v>1</v>
      </c>
      <c r="N20" s="93">
        <f t="shared" si="6"/>
        <v>1</v>
      </c>
      <c r="O20" s="94">
        <v>1</v>
      </c>
      <c r="P20" s="94">
        <v>1</v>
      </c>
      <c r="Q20" s="93">
        <f t="shared" si="7"/>
        <v>1</v>
      </c>
      <c r="R20" s="94">
        <v>1</v>
      </c>
      <c r="S20" s="94">
        <v>1</v>
      </c>
      <c r="T20" s="95">
        <v>1</v>
      </c>
    </row>
    <row r="21" spans="1:20">
      <c r="A21" s="46">
        <v>18</v>
      </c>
      <c r="B21" s="46" t="s">
        <v>16</v>
      </c>
      <c r="C21" s="46" t="s">
        <v>172</v>
      </c>
      <c r="D21" s="46" t="s">
        <v>177</v>
      </c>
      <c r="E21" s="74" t="s">
        <v>178</v>
      </c>
      <c r="F21" s="91">
        <v>2</v>
      </c>
      <c r="G21" s="92">
        <v>1</v>
      </c>
      <c r="H21" s="93">
        <f t="shared" si="4"/>
        <v>0</v>
      </c>
      <c r="I21" s="50">
        <v>0</v>
      </c>
      <c r="J21" s="50">
        <v>0</v>
      </c>
      <c r="K21" s="93">
        <f t="shared" si="5"/>
        <v>1</v>
      </c>
      <c r="L21" s="50">
        <v>1</v>
      </c>
      <c r="M21" s="50">
        <v>1</v>
      </c>
      <c r="N21" s="93">
        <f t="shared" si="6"/>
        <v>1</v>
      </c>
      <c r="O21" s="94">
        <v>1</v>
      </c>
      <c r="P21" s="94">
        <v>1</v>
      </c>
      <c r="Q21" s="93">
        <f t="shared" si="7"/>
        <v>1</v>
      </c>
      <c r="R21" s="94">
        <v>1</v>
      </c>
      <c r="S21" s="94">
        <v>1</v>
      </c>
      <c r="T21" s="95">
        <v>1</v>
      </c>
    </row>
    <row r="22" spans="1:20">
      <c r="A22" s="46">
        <v>19</v>
      </c>
      <c r="B22" s="46" t="s">
        <v>16</v>
      </c>
      <c r="C22" s="46" t="s">
        <v>172</v>
      </c>
      <c r="D22" s="46" t="s">
        <v>179</v>
      </c>
      <c r="E22" s="74" t="s">
        <v>180</v>
      </c>
      <c r="F22" s="91">
        <v>3</v>
      </c>
      <c r="G22" s="92">
        <v>1</v>
      </c>
      <c r="H22" s="93">
        <f t="shared" si="4"/>
        <v>0</v>
      </c>
      <c r="I22" s="50">
        <v>0</v>
      </c>
      <c r="J22" s="50">
        <v>0</v>
      </c>
      <c r="K22" s="93">
        <f t="shared" si="5"/>
        <v>1</v>
      </c>
      <c r="L22" s="50">
        <v>1</v>
      </c>
      <c r="M22" s="50">
        <v>1</v>
      </c>
      <c r="N22" s="93">
        <f t="shared" si="6"/>
        <v>1</v>
      </c>
      <c r="O22" s="94">
        <v>1</v>
      </c>
      <c r="P22" s="94">
        <v>1</v>
      </c>
      <c r="Q22" s="93">
        <f t="shared" si="7"/>
        <v>1</v>
      </c>
      <c r="R22" s="94">
        <v>1</v>
      </c>
      <c r="S22" s="94">
        <v>1</v>
      </c>
      <c r="T22" s="95">
        <v>1</v>
      </c>
    </row>
    <row r="23" spans="1:20">
      <c r="A23" s="46">
        <v>20</v>
      </c>
      <c r="B23" s="46" t="s">
        <v>16</v>
      </c>
      <c r="C23" s="46" t="s">
        <v>172</v>
      </c>
      <c r="D23" s="46" t="s">
        <v>177</v>
      </c>
      <c r="E23" s="74" t="s">
        <v>182</v>
      </c>
      <c r="F23" s="91">
        <v>3</v>
      </c>
      <c r="G23" s="92">
        <v>1</v>
      </c>
      <c r="H23" s="93">
        <f>IF(I23+J23&gt;=2,1,0)</f>
        <v>0</v>
      </c>
      <c r="I23" s="50">
        <v>0</v>
      </c>
      <c r="J23" s="50">
        <v>0</v>
      </c>
      <c r="K23" s="93">
        <f t="shared" si="5"/>
        <v>1</v>
      </c>
      <c r="L23" s="50">
        <v>1</v>
      </c>
      <c r="M23" s="50">
        <v>1</v>
      </c>
      <c r="N23" s="93">
        <f t="shared" si="6"/>
        <v>1</v>
      </c>
      <c r="O23" s="94">
        <v>1</v>
      </c>
      <c r="P23" s="94">
        <v>1</v>
      </c>
      <c r="Q23" s="93">
        <f t="shared" si="7"/>
        <v>1</v>
      </c>
      <c r="R23" s="94">
        <v>1</v>
      </c>
      <c r="S23" s="94">
        <v>1</v>
      </c>
      <c r="T23" s="95">
        <v>1</v>
      </c>
    </row>
    <row r="24" spans="1:20">
      <c r="A24" s="46">
        <v>21</v>
      </c>
      <c r="B24" s="46" t="s">
        <v>16</v>
      </c>
      <c r="C24" s="46" t="s">
        <v>172</v>
      </c>
      <c r="D24" s="46" t="s">
        <v>173</v>
      </c>
      <c r="E24" s="74" t="s">
        <v>183</v>
      </c>
      <c r="F24" s="91">
        <v>3</v>
      </c>
      <c r="G24" s="92">
        <v>1</v>
      </c>
      <c r="H24" s="93">
        <f>IF(I24+J24&gt;=2,1,0)</f>
        <v>0</v>
      </c>
      <c r="I24" s="50">
        <v>0</v>
      </c>
      <c r="J24" s="50">
        <v>0</v>
      </c>
      <c r="K24" s="93">
        <f t="shared" si="5"/>
        <v>1</v>
      </c>
      <c r="L24" s="50">
        <v>1</v>
      </c>
      <c r="M24" s="50">
        <v>1</v>
      </c>
      <c r="N24" s="93">
        <f t="shared" si="6"/>
        <v>1</v>
      </c>
      <c r="O24" s="94">
        <v>1</v>
      </c>
      <c r="P24" s="94">
        <v>1</v>
      </c>
      <c r="Q24" s="93">
        <f t="shared" si="7"/>
        <v>1</v>
      </c>
      <c r="R24" s="94">
        <v>1</v>
      </c>
      <c r="S24" s="94">
        <v>1</v>
      </c>
      <c r="T24" s="95">
        <v>1</v>
      </c>
    </row>
    <row r="25" spans="1:20">
      <c r="A25" s="46">
        <v>22</v>
      </c>
      <c r="B25" s="46" t="s">
        <v>16</v>
      </c>
      <c r="C25" s="46" t="s">
        <v>172</v>
      </c>
      <c r="D25" s="46" t="s">
        <v>179</v>
      </c>
      <c r="E25" s="74" t="s">
        <v>184</v>
      </c>
      <c r="F25" s="91">
        <v>3</v>
      </c>
      <c r="G25" s="92">
        <v>1</v>
      </c>
      <c r="H25" s="93">
        <f>IF(I25+J25&gt;=2,1,0)</f>
        <v>0</v>
      </c>
      <c r="I25" s="50">
        <v>0</v>
      </c>
      <c r="J25" s="50">
        <v>0</v>
      </c>
      <c r="K25" s="93">
        <f t="shared" si="5"/>
        <v>1</v>
      </c>
      <c r="L25" s="50">
        <v>1</v>
      </c>
      <c r="M25" s="50">
        <v>1</v>
      </c>
      <c r="N25" s="93">
        <f t="shared" si="6"/>
        <v>1</v>
      </c>
      <c r="O25" s="94">
        <v>1</v>
      </c>
      <c r="P25" s="94">
        <v>1</v>
      </c>
      <c r="Q25" s="93">
        <f t="shared" si="7"/>
        <v>1</v>
      </c>
      <c r="R25" s="94">
        <v>1</v>
      </c>
      <c r="S25" s="94">
        <v>1</v>
      </c>
      <c r="T25" s="95">
        <v>1</v>
      </c>
    </row>
    <row r="26" spans="1:20">
      <c r="B26" t="s">
        <v>455</v>
      </c>
      <c r="C26" t="s">
        <v>456</v>
      </c>
      <c r="D26" s="41" t="s">
        <v>664</v>
      </c>
      <c r="E26" s="360" t="s">
        <v>665</v>
      </c>
      <c r="F26" s="361">
        <v>3</v>
      </c>
      <c r="G26" s="362">
        <f t="shared" ref="G26:G31" si="8">IF(H26+K26+N26+Q26&gt;=3,1,0)</f>
        <v>1</v>
      </c>
      <c r="H26" s="174">
        <f t="shared" ref="H26:H39" si="9">IF(I26+J26&gt;=2,1,0)</f>
        <v>1</v>
      </c>
      <c r="I26" s="168">
        <v>1</v>
      </c>
      <c r="J26" s="168">
        <v>1</v>
      </c>
      <c r="K26" s="174">
        <f t="shared" si="5"/>
        <v>1</v>
      </c>
      <c r="L26" s="168">
        <v>1</v>
      </c>
      <c r="M26" s="168">
        <v>1</v>
      </c>
      <c r="N26" s="174">
        <f t="shared" si="6"/>
        <v>1</v>
      </c>
      <c r="O26" s="35">
        <v>1</v>
      </c>
      <c r="P26" s="35">
        <v>1</v>
      </c>
      <c r="Q26" s="174">
        <f t="shared" si="7"/>
        <v>1</v>
      </c>
      <c r="R26" s="35">
        <v>1</v>
      </c>
      <c r="S26" s="35">
        <v>1</v>
      </c>
      <c r="T26" s="363">
        <v>1</v>
      </c>
    </row>
    <row r="27" spans="1:20">
      <c r="B27" t="s">
        <v>455</v>
      </c>
      <c r="C27" t="s">
        <v>456</v>
      </c>
      <c r="D27" s="41" t="s">
        <v>666</v>
      </c>
      <c r="E27" s="360" t="s">
        <v>667</v>
      </c>
      <c r="F27" s="361">
        <v>2</v>
      </c>
      <c r="G27" s="362">
        <f t="shared" si="8"/>
        <v>1</v>
      </c>
      <c r="H27" s="174">
        <f t="shared" si="9"/>
        <v>1</v>
      </c>
      <c r="I27" s="168">
        <v>1</v>
      </c>
      <c r="J27" s="168">
        <v>1</v>
      </c>
      <c r="K27" s="174">
        <f t="shared" si="5"/>
        <v>1</v>
      </c>
      <c r="L27" s="168">
        <v>1</v>
      </c>
      <c r="M27" s="168">
        <v>1</v>
      </c>
      <c r="N27" s="174">
        <f t="shared" si="6"/>
        <v>1</v>
      </c>
      <c r="O27" s="35">
        <v>1</v>
      </c>
      <c r="P27" s="35">
        <v>1</v>
      </c>
      <c r="Q27" s="174">
        <f t="shared" si="7"/>
        <v>1</v>
      </c>
      <c r="R27" s="35">
        <v>1</v>
      </c>
      <c r="S27" s="35">
        <v>1</v>
      </c>
      <c r="T27" s="363">
        <v>1</v>
      </c>
    </row>
    <row r="28" spans="1:20">
      <c r="B28" t="s">
        <v>455</v>
      </c>
      <c r="C28" t="s">
        <v>459</v>
      </c>
      <c r="D28" t="s">
        <v>460</v>
      </c>
      <c r="E28" s="364" t="s">
        <v>461</v>
      </c>
      <c r="F28" s="365">
        <v>2</v>
      </c>
      <c r="G28" s="362">
        <f t="shared" si="8"/>
        <v>1</v>
      </c>
      <c r="H28" s="174">
        <f t="shared" si="9"/>
        <v>1</v>
      </c>
      <c r="I28" s="168">
        <v>1</v>
      </c>
      <c r="J28" s="168">
        <v>1</v>
      </c>
      <c r="K28" s="174">
        <f t="shared" si="5"/>
        <v>0</v>
      </c>
      <c r="L28" s="168">
        <v>1</v>
      </c>
      <c r="M28" s="168">
        <v>0</v>
      </c>
      <c r="N28" s="174">
        <f t="shared" si="6"/>
        <v>1</v>
      </c>
      <c r="O28" s="35">
        <v>1</v>
      </c>
      <c r="P28" s="35">
        <v>1</v>
      </c>
      <c r="Q28" s="174">
        <f t="shared" si="7"/>
        <v>1</v>
      </c>
      <c r="R28" s="35">
        <v>1</v>
      </c>
      <c r="S28" s="35">
        <v>1</v>
      </c>
      <c r="T28" s="363">
        <v>1</v>
      </c>
    </row>
    <row r="29" spans="1:20">
      <c r="B29" t="s">
        <v>455</v>
      </c>
      <c r="C29" t="s">
        <v>459</v>
      </c>
      <c r="D29" t="s">
        <v>464</v>
      </c>
      <c r="E29" s="366" t="s">
        <v>669</v>
      </c>
      <c r="F29" s="365">
        <v>3</v>
      </c>
      <c r="G29" s="362">
        <f t="shared" si="8"/>
        <v>1</v>
      </c>
      <c r="H29" s="174">
        <f t="shared" si="9"/>
        <v>1</v>
      </c>
      <c r="I29" s="168">
        <v>1</v>
      </c>
      <c r="J29" s="168">
        <v>1</v>
      </c>
      <c r="K29" s="174">
        <f t="shared" si="5"/>
        <v>1</v>
      </c>
      <c r="L29" s="168">
        <v>1</v>
      </c>
      <c r="M29" s="168">
        <v>1</v>
      </c>
      <c r="N29" s="174">
        <f t="shared" si="6"/>
        <v>1</v>
      </c>
      <c r="O29" s="35">
        <v>1</v>
      </c>
      <c r="P29" s="35">
        <v>1</v>
      </c>
      <c r="Q29" s="174">
        <f t="shared" si="7"/>
        <v>1</v>
      </c>
      <c r="R29" s="35">
        <v>1</v>
      </c>
      <c r="S29" s="35">
        <v>1</v>
      </c>
      <c r="T29" s="363">
        <v>1</v>
      </c>
    </row>
    <row r="30" spans="1:20">
      <c r="B30" t="s">
        <v>455</v>
      </c>
      <c r="C30" t="s">
        <v>459</v>
      </c>
      <c r="D30" t="s">
        <v>466</v>
      </c>
      <c r="E30" s="364" t="s">
        <v>467</v>
      </c>
      <c r="F30" s="365">
        <v>3</v>
      </c>
      <c r="G30" s="362">
        <f t="shared" si="8"/>
        <v>1</v>
      </c>
      <c r="H30" s="174">
        <f t="shared" si="9"/>
        <v>1</v>
      </c>
      <c r="I30" s="168">
        <v>1</v>
      </c>
      <c r="J30" s="168">
        <v>1</v>
      </c>
      <c r="K30" s="174">
        <f t="shared" si="5"/>
        <v>1</v>
      </c>
      <c r="L30" s="168">
        <v>1</v>
      </c>
      <c r="M30" s="168">
        <v>1</v>
      </c>
      <c r="N30" s="174">
        <f t="shared" si="6"/>
        <v>1</v>
      </c>
      <c r="O30" s="35">
        <v>1</v>
      </c>
      <c r="P30" s="35">
        <v>1</v>
      </c>
      <c r="Q30" s="174">
        <f t="shared" si="7"/>
        <v>1</v>
      </c>
      <c r="R30" s="35">
        <v>1</v>
      </c>
      <c r="S30" s="35">
        <v>1</v>
      </c>
      <c r="T30" s="363">
        <v>1</v>
      </c>
    </row>
    <row r="31" spans="1:20">
      <c r="B31" t="s">
        <v>455</v>
      </c>
      <c r="C31" t="s">
        <v>459</v>
      </c>
      <c r="D31" t="s">
        <v>466</v>
      </c>
      <c r="E31" s="364" t="s">
        <v>468</v>
      </c>
      <c r="F31" s="365">
        <v>3</v>
      </c>
      <c r="G31" s="362">
        <f t="shared" si="8"/>
        <v>1</v>
      </c>
      <c r="H31" s="174">
        <f t="shared" si="9"/>
        <v>1</v>
      </c>
      <c r="I31" s="168">
        <v>1</v>
      </c>
      <c r="J31" s="168">
        <v>1</v>
      </c>
      <c r="K31" s="174">
        <f t="shared" si="5"/>
        <v>1</v>
      </c>
      <c r="L31" s="168">
        <v>1</v>
      </c>
      <c r="M31" s="168">
        <v>1</v>
      </c>
      <c r="N31" s="174">
        <f t="shared" si="6"/>
        <v>1</v>
      </c>
      <c r="O31" s="35">
        <v>1</v>
      </c>
      <c r="P31" s="35">
        <v>1</v>
      </c>
      <c r="Q31" s="174">
        <f t="shared" si="7"/>
        <v>1</v>
      </c>
      <c r="R31" s="35">
        <v>1</v>
      </c>
      <c r="S31" s="35">
        <v>1</v>
      </c>
      <c r="T31" s="363">
        <v>1</v>
      </c>
    </row>
    <row r="32" spans="1:20">
      <c r="B32" t="s">
        <v>455</v>
      </c>
      <c r="C32" t="s">
        <v>459</v>
      </c>
      <c r="D32" t="s">
        <v>464</v>
      </c>
      <c r="E32" s="364" t="s">
        <v>469</v>
      </c>
      <c r="F32" s="365">
        <v>2</v>
      </c>
      <c r="G32" s="362">
        <v>1</v>
      </c>
      <c r="H32" s="174">
        <f t="shared" si="9"/>
        <v>1</v>
      </c>
      <c r="I32" s="168">
        <v>1</v>
      </c>
      <c r="J32" s="168">
        <v>1</v>
      </c>
      <c r="K32" s="174">
        <f t="shared" si="5"/>
        <v>1</v>
      </c>
      <c r="L32" s="168">
        <v>1</v>
      </c>
      <c r="M32" s="168">
        <v>1</v>
      </c>
      <c r="N32" s="174">
        <f t="shared" si="6"/>
        <v>1</v>
      </c>
      <c r="O32" s="35">
        <v>1</v>
      </c>
      <c r="P32" s="35">
        <v>1</v>
      </c>
      <c r="Q32" s="174">
        <f t="shared" si="7"/>
        <v>1</v>
      </c>
      <c r="R32" s="35">
        <v>1</v>
      </c>
      <c r="S32" s="35">
        <v>1</v>
      </c>
      <c r="T32" s="363">
        <v>1</v>
      </c>
    </row>
    <row r="33" spans="1:20">
      <c r="A33" s="421">
        <v>47</v>
      </c>
      <c r="B33" s="420" t="s">
        <v>470</v>
      </c>
      <c r="C33" s="420" t="s">
        <v>471</v>
      </c>
      <c r="D33" s="420" t="s">
        <v>474</v>
      </c>
      <c r="E33" s="422" t="s">
        <v>475</v>
      </c>
      <c r="F33" s="452">
        <v>3</v>
      </c>
      <c r="G33" s="421">
        <f t="shared" ref="G33:G39" si="10">IF(H33+K33+N33+Q33&gt;=3,1,0)</f>
        <v>1</v>
      </c>
      <c r="H33" s="421">
        <f t="shared" si="9"/>
        <v>1</v>
      </c>
      <c r="I33" s="421">
        <v>1</v>
      </c>
      <c r="J33" s="421">
        <v>1</v>
      </c>
      <c r="K33" s="421">
        <f t="shared" si="5"/>
        <v>1</v>
      </c>
      <c r="L33" s="421">
        <v>1</v>
      </c>
      <c r="M33" s="421">
        <v>1</v>
      </c>
      <c r="N33" s="421">
        <f t="shared" si="6"/>
        <v>1</v>
      </c>
      <c r="O33" s="421">
        <v>1</v>
      </c>
      <c r="P33" s="421">
        <v>1</v>
      </c>
      <c r="Q33" s="421">
        <f t="shared" si="7"/>
        <v>1</v>
      </c>
      <c r="R33" s="421">
        <v>1</v>
      </c>
      <c r="S33" s="421">
        <v>1</v>
      </c>
      <c r="T33" s="453">
        <v>1</v>
      </c>
    </row>
    <row r="34" spans="1:20">
      <c r="A34" s="421">
        <v>48</v>
      </c>
      <c r="B34" s="420" t="s">
        <v>470</v>
      </c>
      <c r="C34" s="420" t="s">
        <v>471</v>
      </c>
      <c r="D34" s="420" t="s">
        <v>477</v>
      </c>
      <c r="E34" s="422" t="s">
        <v>478</v>
      </c>
      <c r="F34" s="452">
        <v>2</v>
      </c>
      <c r="G34" s="421">
        <f t="shared" si="10"/>
        <v>1</v>
      </c>
      <c r="H34" s="421">
        <f t="shared" si="9"/>
        <v>1</v>
      </c>
      <c r="I34" s="421">
        <v>1</v>
      </c>
      <c r="J34" s="421">
        <v>1</v>
      </c>
      <c r="K34" s="421">
        <f t="shared" si="5"/>
        <v>1</v>
      </c>
      <c r="L34" s="421">
        <v>1</v>
      </c>
      <c r="M34" s="421">
        <v>1</v>
      </c>
      <c r="N34" s="421">
        <f t="shared" si="6"/>
        <v>1</v>
      </c>
      <c r="O34" s="421">
        <v>1</v>
      </c>
      <c r="P34" s="421">
        <v>1</v>
      </c>
      <c r="Q34" s="421">
        <f t="shared" si="7"/>
        <v>1</v>
      </c>
      <c r="R34" s="421">
        <v>1</v>
      </c>
      <c r="S34" s="421">
        <v>1</v>
      </c>
      <c r="T34" s="453">
        <v>1</v>
      </c>
    </row>
    <row r="35" spans="1:20">
      <c r="A35" s="421">
        <v>49</v>
      </c>
      <c r="B35" s="420" t="s">
        <v>470</v>
      </c>
      <c r="C35" s="420" t="s">
        <v>479</v>
      </c>
      <c r="D35" s="454" t="s">
        <v>688</v>
      </c>
      <c r="E35" s="454" t="s">
        <v>772</v>
      </c>
      <c r="F35" s="455">
        <v>2</v>
      </c>
      <c r="G35" s="421">
        <f t="shared" si="10"/>
        <v>1</v>
      </c>
      <c r="H35" s="421">
        <f t="shared" si="9"/>
        <v>1</v>
      </c>
      <c r="I35" s="421">
        <v>1</v>
      </c>
      <c r="J35" s="421">
        <v>1</v>
      </c>
      <c r="K35" s="421">
        <f t="shared" si="5"/>
        <v>1</v>
      </c>
      <c r="L35" s="421">
        <v>1</v>
      </c>
      <c r="M35" s="421">
        <v>1</v>
      </c>
      <c r="N35" s="421">
        <f t="shared" si="6"/>
        <v>1</v>
      </c>
      <c r="O35" s="421">
        <v>1</v>
      </c>
      <c r="P35" s="421">
        <v>1</v>
      </c>
      <c r="Q35" s="421">
        <f t="shared" si="7"/>
        <v>1</v>
      </c>
      <c r="R35" s="421">
        <v>1</v>
      </c>
      <c r="S35" s="421">
        <v>1</v>
      </c>
      <c r="T35" s="453">
        <v>1</v>
      </c>
    </row>
    <row r="36" spans="1:20">
      <c r="A36" s="169">
        <v>50</v>
      </c>
      <c r="B36" s="298" t="s">
        <v>470</v>
      </c>
      <c r="C36" s="298" t="s">
        <v>479</v>
      </c>
      <c r="D36" s="298" t="s">
        <v>480</v>
      </c>
      <c r="E36" s="456" t="s">
        <v>481</v>
      </c>
      <c r="F36" s="457">
        <v>3</v>
      </c>
      <c r="G36" s="169">
        <f t="shared" si="10"/>
        <v>0</v>
      </c>
      <c r="H36" s="169">
        <f t="shared" si="9"/>
        <v>1</v>
      </c>
      <c r="I36" s="169">
        <v>1</v>
      </c>
      <c r="J36" s="169">
        <v>1</v>
      </c>
      <c r="K36" s="169">
        <f t="shared" si="5"/>
        <v>1</v>
      </c>
      <c r="L36" s="169">
        <v>1</v>
      </c>
      <c r="M36" s="169">
        <v>1</v>
      </c>
      <c r="N36" s="169">
        <v>0</v>
      </c>
      <c r="O36" s="169">
        <v>0</v>
      </c>
      <c r="P36" s="169">
        <v>0</v>
      </c>
      <c r="Q36" s="169">
        <v>0</v>
      </c>
      <c r="R36" s="169">
        <v>0</v>
      </c>
      <c r="S36" s="169">
        <v>0</v>
      </c>
      <c r="T36" s="458">
        <v>1</v>
      </c>
    </row>
    <row r="37" spans="1:20">
      <c r="A37" s="115">
        <v>51</v>
      </c>
      <c r="B37" t="s">
        <v>470</v>
      </c>
      <c r="C37" t="s">
        <v>479</v>
      </c>
      <c r="D37" t="s">
        <v>484</v>
      </c>
      <c r="E37" s="30" t="s">
        <v>485</v>
      </c>
      <c r="F37" s="438">
        <v>3</v>
      </c>
      <c r="G37" s="115">
        <f t="shared" si="10"/>
        <v>1</v>
      </c>
      <c r="H37" s="115">
        <v>0</v>
      </c>
      <c r="I37" s="115">
        <v>0</v>
      </c>
      <c r="J37" s="115">
        <v>0</v>
      </c>
      <c r="K37" s="115">
        <f t="shared" si="5"/>
        <v>1</v>
      </c>
      <c r="L37" s="115">
        <v>1</v>
      </c>
      <c r="M37" s="115">
        <v>1</v>
      </c>
      <c r="N37" s="115">
        <f t="shared" si="6"/>
        <v>1</v>
      </c>
      <c r="O37" s="115">
        <v>1</v>
      </c>
      <c r="P37" s="115">
        <v>1</v>
      </c>
      <c r="Q37" s="115">
        <f t="shared" si="7"/>
        <v>1</v>
      </c>
      <c r="R37" s="115">
        <v>1</v>
      </c>
      <c r="S37" s="115">
        <v>1</v>
      </c>
      <c r="T37" s="36">
        <v>1</v>
      </c>
    </row>
    <row r="38" spans="1:20">
      <c r="A38" s="115">
        <v>52</v>
      </c>
      <c r="B38" t="s">
        <v>470</v>
      </c>
      <c r="C38" t="s">
        <v>479</v>
      </c>
      <c r="D38" t="s">
        <v>486</v>
      </c>
      <c r="E38" s="30" t="s">
        <v>487</v>
      </c>
      <c r="F38" s="438">
        <v>3</v>
      </c>
      <c r="G38" s="115">
        <f t="shared" si="10"/>
        <v>1</v>
      </c>
      <c r="H38" s="115">
        <f t="shared" si="9"/>
        <v>1</v>
      </c>
      <c r="I38" s="115">
        <v>1</v>
      </c>
      <c r="J38" s="115">
        <v>1</v>
      </c>
      <c r="K38" s="115">
        <f t="shared" si="5"/>
        <v>1</v>
      </c>
      <c r="L38" s="115">
        <v>1</v>
      </c>
      <c r="M38" s="115">
        <v>1</v>
      </c>
      <c r="N38" s="115">
        <f t="shared" si="6"/>
        <v>1</v>
      </c>
      <c r="O38" s="115">
        <v>1</v>
      </c>
      <c r="P38" s="115">
        <v>1</v>
      </c>
      <c r="Q38" s="115">
        <f t="shared" si="7"/>
        <v>1</v>
      </c>
      <c r="R38" s="115">
        <v>1</v>
      </c>
      <c r="S38" s="115">
        <v>1</v>
      </c>
      <c r="T38" s="36">
        <v>1</v>
      </c>
    </row>
    <row r="39" spans="1:20">
      <c r="A39" s="115">
        <v>53</v>
      </c>
      <c r="B39" t="s">
        <v>470</v>
      </c>
      <c r="C39" t="s">
        <v>479</v>
      </c>
      <c r="D39" t="s">
        <v>490</v>
      </c>
      <c r="E39" s="30" t="s">
        <v>491</v>
      </c>
      <c r="F39" s="438">
        <v>3</v>
      </c>
      <c r="G39" s="115">
        <f t="shared" si="10"/>
        <v>1</v>
      </c>
      <c r="H39" s="115">
        <f t="shared" si="9"/>
        <v>1</v>
      </c>
      <c r="I39" s="115">
        <v>1</v>
      </c>
      <c r="J39" s="115">
        <v>1</v>
      </c>
      <c r="K39" s="115">
        <f t="shared" si="5"/>
        <v>1</v>
      </c>
      <c r="L39" s="115">
        <v>1</v>
      </c>
      <c r="M39" s="115">
        <v>1</v>
      </c>
      <c r="N39" s="115">
        <f t="shared" si="6"/>
        <v>1</v>
      </c>
      <c r="O39" s="115">
        <v>1</v>
      </c>
      <c r="P39" s="115">
        <v>1</v>
      </c>
      <c r="Q39" s="115">
        <f t="shared" si="7"/>
        <v>1</v>
      </c>
      <c r="R39" s="115">
        <v>1</v>
      </c>
      <c r="S39" s="115">
        <v>1</v>
      </c>
      <c r="T39" s="36">
        <v>1</v>
      </c>
    </row>
    <row r="40" spans="1:20">
      <c r="B40" s="375" t="s">
        <v>403</v>
      </c>
      <c r="C40" s="375" t="s">
        <v>404</v>
      </c>
      <c r="D40" s="375" t="s">
        <v>405</v>
      </c>
      <c r="E40" s="467" t="s">
        <v>406</v>
      </c>
      <c r="F40" s="400">
        <v>3</v>
      </c>
      <c r="G40" s="375">
        <v>1</v>
      </c>
      <c r="H40" s="375">
        <v>1</v>
      </c>
      <c r="I40" s="375">
        <v>1</v>
      </c>
      <c r="J40" s="375">
        <v>1</v>
      </c>
      <c r="K40" s="375">
        <v>1</v>
      </c>
      <c r="L40" s="375">
        <v>1</v>
      </c>
      <c r="M40" s="375">
        <v>1</v>
      </c>
      <c r="N40" s="375">
        <v>1</v>
      </c>
      <c r="O40" s="468">
        <v>1</v>
      </c>
      <c r="P40" s="468">
        <v>1</v>
      </c>
      <c r="Q40" s="375">
        <v>0</v>
      </c>
      <c r="R40" s="468">
        <v>0</v>
      </c>
      <c r="S40" s="468">
        <v>0</v>
      </c>
      <c r="T40" s="468">
        <v>1</v>
      </c>
    </row>
    <row r="41" spans="1:20">
      <c r="B41" s="375" t="s">
        <v>403</v>
      </c>
      <c r="C41" s="375" t="s">
        <v>404</v>
      </c>
      <c r="D41" s="375" t="s">
        <v>407</v>
      </c>
      <c r="E41" s="467" t="s">
        <v>408</v>
      </c>
      <c r="F41" s="400">
        <v>2</v>
      </c>
      <c r="G41" s="375">
        <v>1</v>
      </c>
      <c r="H41" s="375">
        <v>1</v>
      </c>
      <c r="I41" s="375">
        <v>1</v>
      </c>
      <c r="J41" s="375">
        <v>1</v>
      </c>
      <c r="K41" s="375">
        <v>1</v>
      </c>
      <c r="L41" s="375">
        <v>1</v>
      </c>
      <c r="M41" s="375">
        <v>1</v>
      </c>
      <c r="N41" s="375">
        <v>1</v>
      </c>
      <c r="O41" s="468">
        <v>1</v>
      </c>
      <c r="P41" s="468">
        <v>1</v>
      </c>
      <c r="Q41" s="375">
        <v>1</v>
      </c>
      <c r="R41" s="468">
        <v>1</v>
      </c>
      <c r="S41" s="468">
        <v>1</v>
      </c>
      <c r="T41" s="468">
        <v>1</v>
      </c>
    </row>
    <row r="42" spans="1:20">
      <c r="B42" s="375" t="s">
        <v>403</v>
      </c>
      <c r="C42" s="375" t="s">
        <v>404</v>
      </c>
      <c r="D42" s="375" t="s">
        <v>411</v>
      </c>
      <c r="E42" s="467" t="s">
        <v>412</v>
      </c>
      <c r="F42" s="400">
        <v>2</v>
      </c>
      <c r="G42" s="375">
        <v>1</v>
      </c>
      <c r="H42" s="375">
        <v>1</v>
      </c>
      <c r="I42" s="375">
        <v>1</v>
      </c>
      <c r="J42" s="375">
        <v>1</v>
      </c>
      <c r="K42" s="375">
        <v>1</v>
      </c>
      <c r="L42" s="375">
        <v>1</v>
      </c>
      <c r="M42" s="375">
        <v>1</v>
      </c>
      <c r="N42" s="375">
        <v>1</v>
      </c>
      <c r="O42" s="468">
        <v>1</v>
      </c>
      <c r="P42" s="468">
        <v>1</v>
      </c>
      <c r="Q42" s="375">
        <v>0</v>
      </c>
      <c r="R42" s="468">
        <v>0</v>
      </c>
      <c r="S42" s="468">
        <v>0</v>
      </c>
      <c r="T42" s="468">
        <v>1</v>
      </c>
    </row>
    <row r="43" spans="1:20">
      <c r="B43" s="375" t="s">
        <v>403</v>
      </c>
      <c r="C43" s="375" t="s">
        <v>404</v>
      </c>
      <c r="D43" s="375" t="s">
        <v>413</v>
      </c>
      <c r="E43" s="467" t="s">
        <v>414</v>
      </c>
      <c r="F43" s="400">
        <v>3</v>
      </c>
      <c r="G43" s="375">
        <f>IF(H43+K43+N43+Q43&gt;=3,1,0)</f>
        <v>1</v>
      </c>
      <c r="H43" s="375">
        <v>1</v>
      </c>
      <c r="I43" s="375">
        <v>1</v>
      </c>
      <c r="J43" s="375">
        <v>1</v>
      </c>
      <c r="K43" s="375">
        <v>1</v>
      </c>
      <c r="L43" s="375">
        <v>1</v>
      </c>
      <c r="M43" s="375">
        <v>1</v>
      </c>
      <c r="N43" s="375">
        <v>1</v>
      </c>
      <c r="O43" s="468">
        <v>1</v>
      </c>
      <c r="P43" s="468">
        <v>1</v>
      </c>
      <c r="Q43" s="375">
        <v>1</v>
      </c>
      <c r="R43" s="468">
        <v>1</v>
      </c>
      <c r="S43" s="468">
        <v>1</v>
      </c>
      <c r="T43" s="468">
        <v>1</v>
      </c>
    </row>
    <row r="44" spans="1:20">
      <c r="B44" s="375" t="s">
        <v>403</v>
      </c>
      <c r="C44" s="375" t="s">
        <v>404</v>
      </c>
      <c r="D44" s="375" t="s">
        <v>415</v>
      </c>
      <c r="E44" s="467" t="s">
        <v>416</v>
      </c>
      <c r="F44" s="400">
        <v>3</v>
      </c>
      <c r="G44" s="375">
        <v>1</v>
      </c>
      <c r="H44" s="375">
        <v>1</v>
      </c>
      <c r="I44" s="375">
        <v>1</v>
      </c>
      <c r="J44" s="375">
        <v>1</v>
      </c>
      <c r="K44" s="375">
        <v>1</v>
      </c>
      <c r="L44" s="375">
        <v>1</v>
      </c>
      <c r="M44" s="375">
        <v>1</v>
      </c>
      <c r="N44" s="375">
        <v>1</v>
      </c>
      <c r="O44" s="468">
        <v>1</v>
      </c>
      <c r="P44" s="468">
        <v>1</v>
      </c>
      <c r="Q44" s="375">
        <v>0</v>
      </c>
      <c r="R44" s="468">
        <v>0</v>
      </c>
      <c r="S44" s="468">
        <v>0</v>
      </c>
      <c r="T44" s="468">
        <v>1</v>
      </c>
    </row>
    <row r="45" spans="1:20">
      <c r="B45" s="375" t="s">
        <v>403</v>
      </c>
      <c r="C45" s="375" t="s">
        <v>417</v>
      </c>
      <c r="D45" s="375" t="s">
        <v>418</v>
      </c>
      <c r="E45" s="467" t="s">
        <v>419</v>
      </c>
      <c r="F45" s="400">
        <v>3</v>
      </c>
      <c r="G45" s="375">
        <v>1</v>
      </c>
      <c r="H45" s="375">
        <v>1</v>
      </c>
      <c r="I45" s="375">
        <v>1</v>
      </c>
      <c r="J45" s="375">
        <v>1</v>
      </c>
      <c r="K45" s="375">
        <v>1</v>
      </c>
      <c r="L45" s="375">
        <v>1</v>
      </c>
      <c r="M45" s="375">
        <v>1</v>
      </c>
      <c r="N45" s="375">
        <v>1</v>
      </c>
      <c r="O45" s="468">
        <v>1</v>
      </c>
      <c r="P45" s="468">
        <v>1</v>
      </c>
      <c r="Q45" s="375">
        <v>1</v>
      </c>
      <c r="R45" s="468">
        <v>1</v>
      </c>
      <c r="S45" s="468">
        <v>1</v>
      </c>
      <c r="T45" s="468">
        <v>1</v>
      </c>
    </row>
    <row r="46" spans="1:20">
      <c r="B46" s="375" t="s">
        <v>403</v>
      </c>
      <c r="C46" s="375" t="s">
        <v>417</v>
      </c>
      <c r="D46" s="375" t="s">
        <v>420</v>
      </c>
      <c r="E46" s="467" t="s">
        <v>421</v>
      </c>
      <c r="F46" s="400">
        <v>3</v>
      </c>
      <c r="G46" s="375">
        <v>1</v>
      </c>
      <c r="H46" s="375">
        <v>1</v>
      </c>
      <c r="I46" s="375">
        <v>1</v>
      </c>
      <c r="J46" s="375">
        <v>1</v>
      </c>
      <c r="K46" s="375">
        <v>1</v>
      </c>
      <c r="L46" s="375">
        <v>1</v>
      </c>
      <c r="M46" s="375">
        <v>1</v>
      </c>
      <c r="N46" s="375">
        <v>1</v>
      </c>
      <c r="O46" s="468">
        <v>1</v>
      </c>
      <c r="P46" s="468">
        <v>1</v>
      </c>
      <c r="Q46" s="375">
        <v>0</v>
      </c>
      <c r="R46" s="468">
        <v>0</v>
      </c>
      <c r="S46" s="468">
        <v>0</v>
      </c>
      <c r="T46" s="468">
        <v>1</v>
      </c>
    </row>
    <row r="47" spans="1:20">
      <c r="B47" s="375" t="s">
        <v>403</v>
      </c>
      <c r="C47" s="375" t="s">
        <v>417</v>
      </c>
      <c r="D47" s="375" t="s">
        <v>424</v>
      </c>
      <c r="E47" s="467" t="s">
        <v>425</v>
      </c>
      <c r="F47" s="400">
        <v>3</v>
      </c>
      <c r="G47" s="375">
        <v>1</v>
      </c>
      <c r="H47" s="375">
        <v>1</v>
      </c>
      <c r="I47" s="375">
        <v>1</v>
      </c>
      <c r="J47" s="375">
        <v>1</v>
      </c>
      <c r="K47" s="375">
        <v>1</v>
      </c>
      <c r="L47" s="375">
        <v>1</v>
      </c>
      <c r="M47" s="375">
        <v>1</v>
      </c>
      <c r="N47" s="375">
        <v>1</v>
      </c>
      <c r="O47" s="468">
        <v>1</v>
      </c>
      <c r="P47" s="468">
        <v>1</v>
      </c>
      <c r="Q47" s="375">
        <v>0</v>
      </c>
      <c r="R47" s="468">
        <v>0</v>
      </c>
      <c r="S47" s="468">
        <v>0</v>
      </c>
      <c r="T47" s="468">
        <v>1</v>
      </c>
    </row>
    <row r="48" spans="1:20">
      <c r="B48" s="375" t="s">
        <v>403</v>
      </c>
      <c r="C48" s="375" t="s">
        <v>417</v>
      </c>
      <c r="D48" s="375" t="s">
        <v>422</v>
      </c>
      <c r="E48" s="467" t="s">
        <v>426</v>
      </c>
      <c r="F48" s="400">
        <v>3</v>
      </c>
      <c r="G48" s="375">
        <f>IF(H48+K48+N48+Q48&gt;=3,1,0)</f>
        <v>1</v>
      </c>
      <c r="H48" s="375">
        <f>IF(I48+J48&gt;=2,1,0)</f>
        <v>1</v>
      </c>
      <c r="I48" s="375">
        <v>1</v>
      </c>
      <c r="J48" s="375">
        <v>1</v>
      </c>
      <c r="K48" s="375">
        <f>IF(L48+M48&gt;=2,1,0)</f>
        <v>1</v>
      </c>
      <c r="L48" s="375">
        <v>1</v>
      </c>
      <c r="M48" s="375">
        <v>1</v>
      </c>
      <c r="N48" s="375">
        <f>IF(O48+P48&gt;=2,1,0)</f>
        <v>1</v>
      </c>
      <c r="O48" s="468">
        <v>1</v>
      </c>
      <c r="P48" s="468">
        <v>1</v>
      </c>
      <c r="Q48" s="375">
        <f>IF(R48+S48&gt;=2,1,0)</f>
        <v>1</v>
      </c>
      <c r="R48" s="468">
        <v>1</v>
      </c>
      <c r="S48" s="468">
        <v>1</v>
      </c>
      <c r="T48" s="468">
        <v>1</v>
      </c>
    </row>
    <row r="49" spans="2:20">
      <c r="B49" s="375" t="s">
        <v>403</v>
      </c>
      <c r="C49" s="375" t="s">
        <v>417</v>
      </c>
      <c r="D49" s="375" t="s">
        <v>427</v>
      </c>
      <c r="E49" s="467" t="s">
        <v>428</v>
      </c>
      <c r="F49" s="400">
        <v>3</v>
      </c>
      <c r="G49" s="375">
        <f>IF(H49+K49+N49+Q49&gt;=3,1,0)</f>
        <v>1</v>
      </c>
      <c r="H49" s="375">
        <f>IF(I49+J49&gt;=2,1,0)</f>
        <v>1</v>
      </c>
      <c r="I49" s="375">
        <v>1</v>
      </c>
      <c r="J49" s="375">
        <v>1</v>
      </c>
      <c r="K49" s="375">
        <f>IF(L49+M49&gt;=2,1,0)</f>
        <v>1</v>
      </c>
      <c r="L49" s="375">
        <v>1</v>
      </c>
      <c r="M49" s="375">
        <v>1</v>
      </c>
      <c r="N49" s="375">
        <f>IF(O49+P49&gt;=2,1,0)</f>
        <v>1</v>
      </c>
      <c r="O49" s="468">
        <v>1</v>
      </c>
      <c r="P49" s="468">
        <v>1</v>
      </c>
      <c r="Q49" s="375">
        <f>IF(R49+S49&gt;=2,1,0)</f>
        <v>1</v>
      </c>
      <c r="R49" s="468">
        <v>1</v>
      </c>
      <c r="S49" s="468">
        <v>1</v>
      </c>
      <c r="T49" s="468">
        <v>1</v>
      </c>
    </row>
    <row r="50" spans="2:20" ht="17">
      <c r="B50" s="375" t="s">
        <v>403</v>
      </c>
      <c r="C50" s="465" t="s">
        <v>417</v>
      </c>
      <c r="D50" s="466" t="s">
        <v>796</v>
      </c>
      <c r="E50" s="469" t="s">
        <v>800</v>
      </c>
      <c r="F50" s="400">
        <v>2</v>
      </c>
      <c r="G50" s="375">
        <v>1</v>
      </c>
      <c r="H50" s="375">
        <v>1</v>
      </c>
      <c r="I50" s="375">
        <v>1</v>
      </c>
      <c r="J50" s="375">
        <v>1</v>
      </c>
      <c r="K50" s="375">
        <v>1</v>
      </c>
      <c r="L50" s="375">
        <v>1</v>
      </c>
      <c r="M50" s="375">
        <v>1</v>
      </c>
      <c r="N50" s="375">
        <v>1</v>
      </c>
      <c r="O50" s="468">
        <v>1</v>
      </c>
      <c r="P50" s="468">
        <v>1</v>
      </c>
      <c r="Q50" s="375">
        <v>1</v>
      </c>
      <c r="R50" s="468">
        <v>1</v>
      </c>
      <c r="S50" s="468">
        <v>1</v>
      </c>
      <c r="T50" s="468">
        <v>1</v>
      </c>
    </row>
    <row r="51" spans="2:20">
      <c r="B51" s="375" t="s">
        <v>403</v>
      </c>
      <c r="C51" s="375" t="s">
        <v>439</v>
      </c>
      <c r="D51" s="375" t="s">
        <v>440</v>
      </c>
      <c r="E51" s="467" t="s">
        <v>441</v>
      </c>
      <c r="F51" s="400">
        <v>2</v>
      </c>
      <c r="G51" s="375">
        <f>IF(H51+K51+N51+Q51&gt;=3,1,0)</f>
        <v>1</v>
      </c>
      <c r="H51" s="375">
        <f>IF(I51+J51&gt;=2,1,0)</f>
        <v>1</v>
      </c>
      <c r="I51" s="375">
        <v>1</v>
      </c>
      <c r="J51" s="375">
        <v>1</v>
      </c>
      <c r="K51" s="375">
        <f>IF(L51+M51&gt;=2,1,0)</f>
        <v>1</v>
      </c>
      <c r="L51" s="375">
        <v>1</v>
      </c>
      <c r="M51" s="375">
        <v>1</v>
      </c>
      <c r="N51" s="375">
        <f>IF(O51+P51&gt;=2,1,0)</f>
        <v>1</v>
      </c>
      <c r="O51" s="468">
        <v>1</v>
      </c>
      <c r="P51" s="468">
        <v>1</v>
      </c>
      <c r="Q51" s="375">
        <f>IF(R51+S51&gt;=2,1,0)</f>
        <v>1</v>
      </c>
      <c r="R51" s="468">
        <v>1</v>
      </c>
      <c r="S51" s="468">
        <v>1</v>
      </c>
      <c r="T51" s="468">
        <v>1</v>
      </c>
    </row>
    <row r="52" spans="2:20">
      <c r="B52" s="375" t="s">
        <v>403</v>
      </c>
      <c r="C52" s="375" t="s">
        <v>439</v>
      </c>
      <c r="D52" s="375" t="s">
        <v>444</v>
      </c>
      <c r="E52" s="467" t="s">
        <v>445</v>
      </c>
      <c r="F52" s="400">
        <v>2</v>
      </c>
      <c r="G52" s="375">
        <f>IF(H52+K52+N52+Q52&gt;=3,1,0)</f>
        <v>1</v>
      </c>
      <c r="H52" s="375">
        <f>IF(I52+J52&gt;=2,1,0)</f>
        <v>1</v>
      </c>
      <c r="I52" s="375">
        <v>1</v>
      </c>
      <c r="J52" s="375">
        <v>1</v>
      </c>
      <c r="K52" s="375">
        <f>IF(L52+M52&gt;=2,1,0)</f>
        <v>1</v>
      </c>
      <c r="L52" s="375">
        <v>1</v>
      </c>
      <c r="M52" s="375">
        <v>1</v>
      </c>
      <c r="N52" s="375">
        <f>IF(O52+P52&gt;=2,1,0)</f>
        <v>1</v>
      </c>
      <c r="O52" s="468">
        <v>1</v>
      </c>
      <c r="P52" s="468">
        <v>1</v>
      </c>
      <c r="Q52" s="375">
        <f>IF(R52+S52&gt;=2,1,0)</f>
        <v>1</v>
      </c>
      <c r="R52" s="468">
        <v>1</v>
      </c>
      <c r="S52" s="468">
        <v>1</v>
      </c>
      <c r="T52" s="468">
        <v>1</v>
      </c>
    </row>
    <row r="53" spans="2:20">
      <c r="B53" s="375" t="s">
        <v>403</v>
      </c>
      <c r="C53" s="375" t="s">
        <v>439</v>
      </c>
      <c r="D53" s="375" t="s">
        <v>446</v>
      </c>
      <c r="E53" s="467" t="s">
        <v>447</v>
      </c>
      <c r="F53" s="400">
        <v>3</v>
      </c>
      <c r="G53" s="375">
        <f>IF(H53+K53+N53+Q53&gt;=3,1,0)</f>
        <v>1</v>
      </c>
      <c r="H53" s="375">
        <f>IF(I53+J53&gt;=2,1,0)</f>
        <v>1</v>
      </c>
      <c r="I53" s="375">
        <v>1</v>
      </c>
      <c r="J53" s="375">
        <v>1</v>
      </c>
      <c r="K53" s="375">
        <f>IF(L53+M53&gt;=2,1,0)</f>
        <v>1</v>
      </c>
      <c r="L53" s="375">
        <v>1</v>
      </c>
      <c r="M53" s="375">
        <v>1</v>
      </c>
      <c r="N53" s="375">
        <f>IF(O53+P53&gt;=2,1,0)</f>
        <v>1</v>
      </c>
      <c r="O53" s="468">
        <v>1</v>
      </c>
      <c r="P53" s="468">
        <v>1</v>
      </c>
      <c r="Q53" s="375">
        <f>IF(R53+S53&gt;=2,1,0)</f>
        <v>1</v>
      </c>
      <c r="R53" s="468">
        <v>1</v>
      </c>
      <c r="S53" s="468">
        <v>1</v>
      </c>
      <c r="T53" s="468">
        <v>1</v>
      </c>
    </row>
    <row r="54" spans="2:20">
      <c r="B54" s="375" t="s">
        <v>403</v>
      </c>
      <c r="C54" s="375" t="s">
        <v>439</v>
      </c>
      <c r="D54" s="375" t="s">
        <v>444</v>
      </c>
      <c r="E54" s="467" t="s">
        <v>449</v>
      </c>
      <c r="F54" s="400">
        <v>3</v>
      </c>
      <c r="G54" s="375">
        <f>IF(H54+K54+N54+Q54&gt;=3,1,0)</f>
        <v>1</v>
      </c>
      <c r="H54" s="375">
        <f>IF(I54+J54&gt;=2,1,0)</f>
        <v>1</v>
      </c>
      <c r="I54" s="375">
        <v>1</v>
      </c>
      <c r="J54" s="375">
        <v>1</v>
      </c>
      <c r="K54" s="375">
        <f>IF(L54+M54&gt;=2,1,0)</f>
        <v>1</v>
      </c>
      <c r="L54" s="375">
        <v>1</v>
      </c>
      <c r="M54" s="375">
        <v>1</v>
      </c>
      <c r="N54" s="375">
        <f>IF(O54+P54&gt;=2,1,0)</f>
        <v>1</v>
      </c>
      <c r="O54" s="468">
        <v>1</v>
      </c>
      <c r="P54" s="468">
        <v>1</v>
      </c>
      <c r="Q54" s="375">
        <f>IF(R54+S54&gt;=2,1,0)</f>
        <v>1</v>
      </c>
      <c r="R54" s="468">
        <v>1</v>
      </c>
      <c r="S54" s="468">
        <v>1</v>
      </c>
      <c r="T54" s="468">
        <v>1</v>
      </c>
    </row>
    <row r="55" spans="2:20">
      <c r="B55" s="375" t="s">
        <v>403</v>
      </c>
      <c r="C55" s="375" t="s">
        <v>439</v>
      </c>
      <c r="D55" s="375" t="s">
        <v>452</v>
      </c>
      <c r="E55" s="467" t="s">
        <v>453</v>
      </c>
      <c r="F55" s="400">
        <v>3</v>
      </c>
      <c r="G55" s="375">
        <v>1</v>
      </c>
      <c r="H55" s="375">
        <v>1</v>
      </c>
      <c r="I55" s="375">
        <v>1</v>
      </c>
      <c r="J55" s="375">
        <v>1</v>
      </c>
      <c r="K55" s="375">
        <v>1</v>
      </c>
      <c r="L55" s="375">
        <v>1</v>
      </c>
      <c r="M55" s="375">
        <v>1</v>
      </c>
      <c r="N55" s="375">
        <v>1</v>
      </c>
      <c r="O55" s="468">
        <v>1</v>
      </c>
      <c r="P55" s="468">
        <v>1</v>
      </c>
      <c r="Q55" s="375">
        <v>1</v>
      </c>
      <c r="R55" s="468">
        <v>1</v>
      </c>
      <c r="S55" s="468">
        <v>1</v>
      </c>
      <c r="T55" s="468">
        <v>1</v>
      </c>
    </row>
    <row r="56" spans="2:20">
      <c r="B56" s="375" t="s">
        <v>403</v>
      </c>
      <c r="C56" s="375" t="s">
        <v>439</v>
      </c>
      <c r="D56" s="375" t="s">
        <v>446</v>
      </c>
      <c r="E56" s="467" t="s">
        <v>454</v>
      </c>
      <c r="F56" s="400">
        <v>2</v>
      </c>
      <c r="G56" s="375">
        <f>IF(H56+K56+N56+Q56&gt;=3,1,0)</f>
        <v>1</v>
      </c>
      <c r="H56" s="375">
        <f>IF(I56+J56&gt;=2,1,0)</f>
        <v>1</v>
      </c>
      <c r="I56" s="375">
        <v>1</v>
      </c>
      <c r="J56" s="375">
        <v>1</v>
      </c>
      <c r="K56" s="375">
        <f>IF(L56+M56&gt;=2,1,0)</f>
        <v>1</v>
      </c>
      <c r="L56" s="375">
        <v>1</v>
      </c>
      <c r="M56" s="375">
        <v>1</v>
      </c>
      <c r="N56" s="375">
        <f>IF(O56+P56&gt;=2,1,0)</f>
        <v>1</v>
      </c>
      <c r="O56" s="468">
        <v>1</v>
      </c>
      <c r="P56" s="468">
        <v>1</v>
      </c>
      <c r="Q56" s="375">
        <f>IF(R56+S56&gt;=2,1,0)</f>
        <v>1</v>
      </c>
      <c r="R56" s="468">
        <v>1</v>
      </c>
      <c r="S56" s="468">
        <v>1</v>
      </c>
      <c r="T56" s="468">
        <v>1</v>
      </c>
    </row>
  </sheetData>
  <mergeCells count="5">
    <mergeCell ref="G1:G3"/>
    <mergeCell ref="H1:J1"/>
    <mergeCell ref="K1:M1"/>
    <mergeCell ref="N1:P1"/>
    <mergeCell ref="Q1:S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3ED2E-4851-3649-BA00-591DB8862F5E}">
  <dimension ref="A1:AF71"/>
  <sheetViews>
    <sheetView topLeftCell="T40" workbookViewId="0">
      <selection activeCell="B65" sqref="B65:AD71"/>
    </sheetView>
  </sheetViews>
  <sheetFormatPr baseColWidth="10" defaultRowHeight="16"/>
  <sheetData>
    <row r="1" spans="1:32" ht="18">
      <c r="A1" s="43" t="s">
        <v>195</v>
      </c>
      <c r="B1" s="45"/>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row>
    <row r="2" spans="1:32" ht="18">
      <c r="A2" s="45"/>
      <c r="B2" s="45"/>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row>
    <row r="3" spans="1:32">
      <c r="A3" s="42"/>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row>
    <row r="4" spans="1:32">
      <c r="A4" s="230"/>
      <c r="B4" s="231" t="s">
        <v>7</v>
      </c>
      <c r="C4" s="231" t="s">
        <v>8</v>
      </c>
      <c r="D4" s="68"/>
      <c r="E4" s="221">
        <v>2021</v>
      </c>
      <c r="F4" s="222"/>
      <c r="G4" s="222"/>
      <c r="H4" s="222"/>
      <c r="I4" s="222"/>
      <c r="J4" s="222"/>
      <c r="K4" s="222"/>
      <c r="L4" s="222"/>
      <c r="M4" s="222"/>
      <c r="N4" s="222"/>
      <c r="O4" s="222"/>
      <c r="P4" s="222"/>
      <c r="Q4" s="222"/>
      <c r="R4" s="222"/>
      <c r="S4" s="233">
        <v>2022</v>
      </c>
      <c r="T4" s="233"/>
      <c r="U4" s="233"/>
      <c r="V4" s="233"/>
      <c r="W4" s="233"/>
      <c r="X4" s="233"/>
      <c r="Y4" s="233"/>
      <c r="Z4" s="233"/>
      <c r="AA4" s="233"/>
      <c r="AB4" s="233"/>
      <c r="AC4" s="6"/>
      <c r="AD4" s="6"/>
      <c r="AE4" s="1"/>
      <c r="AF4" s="1"/>
    </row>
    <row r="5" spans="1:32">
      <c r="A5" s="230"/>
      <c r="B5" s="231"/>
      <c r="C5" s="231"/>
      <c r="D5" s="105"/>
      <c r="E5" s="229" t="s">
        <v>71</v>
      </c>
      <c r="F5" s="229"/>
      <c r="G5" s="229" t="s">
        <v>72</v>
      </c>
      <c r="H5" s="229"/>
      <c r="I5" s="229" t="s">
        <v>73</v>
      </c>
      <c r="J5" s="229"/>
      <c r="K5" s="229" t="s">
        <v>74</v>
      </c>
      <c r="L5" s="229"/>
      <c r="M5" s="229" t="s">
        <v>75</v>
      </c>
      <c r="N5" s="229"/>
      <c r="O5" s="229" t="s">
        <v>76</v>
      </c>
      <c r="P5" s="229"/>
      <c r="Q5" s="229" t="s">
        <v>77</v>
      </c>
      <c r="R5" s="229"/>
      <c r="S5" s="229" t="s">
        <v>78</v>
      </c>
      <c r="T5" s="229"/>
      <c r="U5" s="229" t="s">
        <v>79</v>
      </c>
      <c r="V5" s="229"/>
      <c r="W5" s="229" t="s">
        <v>80</v>
      </c>
      <c r="X5" s="229"/>
      <c r="Y5" s="229" t="s">
        <v>81</v>
      </c>
      <c r="Z5" s="229"/>
      <c r="AA5" s="229" t="s">
        <v>82</v>
      </c>
      <c r="AB5" s="229"/>
      <c r="AC5" s="88"/>
      <c r="AD5" s="88"/>
      <c r="AE5" s="69"/>
      <c r="AF5" s="69"/>
    </row>
    <row r="6" spans="1:32" ht="70">
      <c r="A6" s="205"/>
      <c r="B6" s="232"/>
      <c r="C6" s="232"/>
      <c r="D6" s="106" t="s">
        <v>9</v>
      </c>
      <c r="E6" s="107" t="s">
        <v>196</v>
      </c>
      <c r="F6" s="107" t="s">
        <v>197</v>
      </c>
      <c r="G6" s="107" t="s">
        <v>196</v>
      </c>
      <c r="H6" s="107" t="s">
        <v>197</v>
      </c>
      <c r="I6" s="107" t="s">
        <v>196</v>
      </c>
      <c r="J6" s="107" t="s">
        <v>197</v>
      </c>
      <c r="K6" s="107" t="s">
        <v>196</v>
      </c>
      <c r="L6" s="107" t="s">
        <v>197</v>
      </c>
      <c r="M6" s="107" t="s">
        <v>196</v>
      </c>
      <c r="N6" s="107" t="s">
        <v>197</v>
      </c>
      <c r="O6" s="107" t="s">
        <v>196</v>
      </c>
      <c r="P6" s="107" t="s">
        <v>197</v>
      </c>
      <c r="Q6" s="107" t="s">
        <v>196</v>
      </c>
      <c r="R6" s="107" t="s">
        <v>197</v>
      </c>
      <c r="S6" s="108" t="s">
        <v>196</v>
      </c>
      <c r="T6" s="108" t="s">
        <v>197</v>
      </c>
      <c r="U6" s="108" t="s">
        <v>196</v>
      </c>
      <c r="V6" s="108" t="s">
        <v>197</v>
      </c>
      <c r="W6" s="108" t="s">
        <v>196</v>
      </c>
      <c r="X6" s="108" t="s">
        <v>197</v>
      </c>
      <c r="Y6" s="108" t="s">
        <v>196</v>
      </c>
      <c r="Z6" s="108" t="s">
        <v>197</v>
      </c>
      <c r="AA6" s="108" t="s">
        <v>196</v>
      </c>
      <c r="AB6" s="108" t="s">
        <v>197</v>
      </c>
      <c r="AC6" s="108" t="s">
        <v>198</v>
      </c>
      <c r="AD6" s="108" t="s">
        <v>199</v>
      </c>
      <c r="AE6" s="42" t="s">
        <v>200</v>
      </c>
      <c r="AF6" s="42" t="s">
        <v>201</v>
      </c>
    </row>
    <row r="7" spans="1:32">
      <c r="A7" s="53"/>
      <c r="B7" s="46" t="s">
        <v>16</v>
      </c>
      <c r="C7" s="46" t="s">
        <v>17</v>
      </c>
      <c r="D7" s="46" t="s">
        <v>202</v>
      </c>
      <c r="E7" s="50"/>
      <c r="F7" s="50"/>
      <c r="G7" s="93"/>
      <c r="H7" s="93"/>
      <c r="I7" s="50"/>
      <c r="J7" s="50"/>
      <c r="K7" s="93"/>
      <c r="L7" s="93"/>
      <c r="M7" s="50"/>
      <c r="N7" s="50"/>
      <c r="O7" s="93"/>
      <c r="P7" s="93"/>
      <c r="Q7" s="50"/>
      <c r="R7" s="50"/>
      <c r="S7" s="93"/>
      <c r="T7" s="93"/>
      <c r="U7" s="50"/>
      <c r="V7" s="50"/>
      <c r="W7" s="93"/>
      <c r="X7" s="93"/>
      <c r="Y7" s="50"/>
      <c r="Z7" s="50"/>
      <c r="AA7" s="93"/>
      <c r="AB7" s="93"/>
      <c r="AC7" s="46">
        <f>E7+G7+I7+K7+M7+O7+Q7+S7+U7+W7+Y7+AA7</f>
        <v>0</v>
      </c>
      <c r="AD7" s="46">
        <f>F7+H7+J7+L7+N7+P7+R7+T7+V7+X7+Z7+AB7</f>
        <v>0</v>
      </c>
      <c r="AE7" s="42"/>
      <c r="AF7" s="42"/>
    </row>
    <row r="8" spans="1:32">
      <c r="A8" s="53"/>
      <c r="B8" s="46" t="s">
        <v>16</v>
      </c>
      <c r="C8" s="46" t="s">
        <v>17</v>
      </c>
      <c r="D8" s="46" t="s">
        <v>18</v>
      </c>
      <c r="E8" s="50">
        <v>3</v>
      </c>
      <c r="F8" s="50">
        <v>6</v>
      </c>
      <c r="G8" s="93">
        <v>0</v>
      </c>
      <c r="H8" s="93">
        <v>2</v>
      </c>
      <c r="I8" s="50">
        <v>0</v>
      </c>
      <c r="J8" s="50">
        <v>3</v>
      </c>
      <c r="K8" s="93">
        <v>2</v>
      </c>
      <c r="L8" s="93">
        <v>2</v>
      </c>
      <c r="M8" s="50">
        <v>3</v>
      </c>
      <c r="N8" s="50">
        <v>0</v>
      </c>
      <c r="O8" s="93">
        <v>6</v>
      </c>
      <c r="P8" s="93">
        <v>5</v>
      </c>
      <c r="Q8" s="50">
        <v>4</v>
      </c>
      <c r="R8" s="50">
        <v>2</v>
      </c>
      <c r="S8" s="93">
        <v>1</v>
      </c>
      <c r="T8" s="93">
        <v>2</v>
      </c>
      <c r="U8" s="50">
        <v>1</v>
      </c>
      <c r="V8" s="50">
        <v>0</v>
      </c>
      <c r="W8" s="93">
        <v>5</v>
      </c>
      <c r="X8" s="93">
        <v>2</v>
      </c>
      <c r="Y8" s="50">
        <v>2</v>
      </c>
      <c r="Z8" s="50">
        <v>1</v>
      </c>
      <c r="AA8" s="93">
        <v>3</v>
      </c>
      <c r="AB8" s="93">
        <v>0</v>
      </c>
      <c r="AC8" s="46">
        <f>E8+G8+I8+K8+M8+O8+Q8+S8+U8+W8+Y8+AA8</f>
        <v>30</v>
      </c>
      <c r="AD8" s="46">
        <f>F8+H8+J8+L8+N8+P8+R8+T8+V8+X8+Z8+AB8</f>
        <v>25</v>
      </c>
      <c r="AE8" s="109">
        <v>34</v>
      </c>
      <c r="AF8" s="109">
        <v>22</v>
      </c>
    </row>
    <row r="9" spans="1:32">
      <c r="A9" s="53"/>
      <c r="B9" s="46" t="s">
        <v>16</v>
      </c>
      <c r="C9" s="46" t="s">
        <v>17</v>
      </c>
      <c r="D9" s="46" t="s">
        <v>203</v>
      </c>
      <c r="E9" s="50">
        <v>6</v>
      </c>
      <c r="F9" s="50">
        <v>0</v>
      </c>
      <c r="G9" s="93">
        <v>0</v>
      </c>
      <c r="H9" s="93">
        <v>2</v>
      </c>
      <c r="I9" s="50">
        <v>0</v>
      </c>
      <c r="J9" s="50">
        <v>6</v>
      </c>
      <c r="K9" s="93">
        <v>4</v>
      </c>
      <c r="L9" s="93">
        <v>4</v>
      </c>
      <c r="M9" s="50">
        <v>1</v>
      </c>
      <c r="N9" s="50">
        <v>3</v>
      </c>
      <c r="O9" s="93">
        <v>2</v>
      </c>
      <c r="P9" s="93">
        <v>7</v>
      </c>
      <c r="Q9" s="50">
        <v>12</v>
      </c>
      <c r="R9" s="50">
        <v>5</v>
      </c>
      <c r="S9" s="93">
        <v>0</v>
      </c>
      <c r="T9" s="93">
        <v>5</v>
      </c>
      <c r="U9" s="50">
        <v>0</v>
      </c>
      <c r="V9" s="50">
        <v>3</v>
      </c>
      <c r="W9" s="93">
        <v>1</v>
      </c>
      <c r="X9" s="93">
        <v>3</v>
      </c>
      <c r="Y9" s="50">
        <v>0</v>
      </c>
      <c r="Z9" s="50">
        <v>7</v>
      </c>
      <c r="AA9" s="93">
        <v>10</v>
      </c>
      <c r="AB9" s="93">
        <v>4</v>
      </c>
      <c r="AC9" s="46">
        <f t="shared" ref="AC9:AD18" si="0">E9+G9+I9+K9+M9+O9+Q9+S9+U9+W9+Y9+AA9</f>
        <v>36</v>
      </c>
      <c r="AD9" s="46">
        <f t="shared" si="0"/>
        <v>49</v>
      </c>
      <c r="AE9" s="109">
        <v>36</v>
      </c>
      <c r="AF9" s="109">
        <v>52</v>
      </c>
    </row>
    <row r="10" spans="1:32">
      <c r="A10" s="53"/>
      <c r="B10" s="46" t="s">
        <v>16</v>
      </c>
      <c r="C10" s="46" t="s">
        <v>17</v>
      </c>
      <c r="D10" s="46" t="s">
        <v>204</v>
      </c>
      <c r="E10" s="50">
        <v>2</v>
      </c>
      <c r="F10" s="50">
        <v>1</v>
      </c>
      <c r="G10" s="93">
        <v>0</v>
      </c>
      <c r="H10" s="93">
        <v>0</v>
      </c>
      <c r="I10" s="50">
        <v>0</v>
      </c>
      <c r="J10" s="50">
        <v>2</v>
      </c>
      <c r="K10" s="93">
        <v>3</v>
      </c>
      <c r="L10" s="93">
        <v>0</v>
      </c>
      <c r="M10" s="50">
        <v>0</v>
      </c>
      <c r="N10" s="50">
        <v>2</v>
      </c>
      <c r="O10" s="93">
        <v>5</v>
      </c>
      <c r="P10" s="93">
        <v>1</v>
      </c>
      <c r="Q10" s="50">
        <v>5</v>
      </c>
      <c r="R10" s="50">
        <v>6</v>
      </c>
      <c r="S10" s="93">
        <v>8</v>
      </c>
      <c r="T10" s="93">
        <v>5</v>
      </c>
      <c r="U10" s="50">
        <v>3</v>
      </c>
      <c r="V10" s="50">
        <v>1</v>
      </c>
      <c r="W10" s="93">
        <v>0</v>
      </c>
      <c r="X10" s="93">
        <v>2</v>
      </c>
      <c r="Y10" s="50">
        <v>1</v>
      </c>
      <c r="Z10" s="50">
        <v>0</v>
      </c>
      <c r="AA10" s="93">
        <v>0</v>
      </c>
      <c r="AB10" s="93">
        <v>1</v>
      </c>
      <c r="AC10" s="46">
        <f t="shared" si="0"/>
        <v>27</v>
      </c>
      <c r="AD10" s="46">
        <f t="shared" si="0"/>
        <v>21</v>
      </c>
      <c r="AE10" s="109">
        <v>27</v>
      </c>
      <c r="AF10" s="109">
        <v>15</v>
      </c>
    </row>
    <row r="11" spans="1:32">
      <c r="A11" s="53"/>
      <c r="B11" s="46" t="s">
        <v>16</v>
      </c>
      <c r="C11" s="46" t="s">
        <v>17</v>
      </c>
      <c r="D11" s="46" t="s">
        <v>21</v>
      </c>
      <c r="E11" s="50">
        <v>1</v>
      </c>
      <c r="F11" s="50">
        <v>0</v>
      </c>
      <c r="G11" s="93">
        <v>0</v>
      </c>
      <c r="H11" s="93">
        <v>2</v>
      </c>
      <c r="I11" s="50">
        <v>0</v>
      </c>
      <c r="J11" s="50">
        <v>1</v>
      </c>
      <c r="K11" s="93">
        <v>3</v>
      </c>
      <c r="L11" s="93">
        <v>5</v>
      </c>
      <c r="M11" s="50">
        <v>1</v>
      </c>
      <c r="N11" s="50">
        <v>1</v>
      </c>
      <c r="O11" s="93">
        <v>4</v>
      </c>
      <c r="P11" s="93">
        <v>2</v>
      </c>
      <c r="Q11" s="50">
        <v>6</v>
      </c>
      <c r="R11" s="50">
        <v>1</v>
      </c>
      <c r="S11" s="93">
        <v>3</v>
      </c>
      <c r="T11" s="93">
        <v>2</v>
      </c>
      <c r="U11" s="50">
        <v>4</v>
      </c>
      <c r="V11" s="50">
        <v>1</v>
      </c>
      <c r="W11" s="93">
        <v>0</v>
      </c>
      <c r="X11" s="93">
        <v>3</v>
      </c>
      <c r="Y11" s="50">
        <v>0</v>
      </c>
      <c r="Z11" s="50">
        <v>1</v>
      </c>
      <c r="AA11" s="93">
        <v>1</v>
      </c>
      <c r="AB11" s="93">
        <v>1</v>
      </c>
      <c r="AC11" s="46">
        <f t="shared" si="0"/>
        <v>23</v>
      </c>
      <c r="AD11" s="46">
        <f t="shared" si="0"/>
        <v>20</v>
      </c>
      <c r="AE11" s="109">
        <v>23</v>
      </c>
      <c r="AF11" s="109">
        <v>19</v>
      </c>
    </row>
    <row r="12" spans="1:32">
      <c r="A12" s="53"/>
      <c r="B12" s="46" t="s">
        <v>16</v>
      </c>
      <c r="C12" s="46" t="s">
        <v>17</v>
      </c>
      <c r="D12" s="46" t="s">
        <v>105</v>
      </c>
      <c r="E12" s="50">
        <v>6</v>
      </c>
      <c r="F12" s="50">
        <v>1</v>
      </c>
      <c r="G12" s="93">
        <v>0</v>
      </c>
      <c r="H12" s="93">
        <v>1</v>
      </c>
      <c r="I12" s="50">
        <v>0</v>
      </c>
      <c r="J12" s="50">
        <v>3</v>
      </c>
      <c r="K12" s="93">
        <v>8</v>
      </c>
      <c r="L12" s="93">
        <v>2</v>
      </c>
      <c r="M12" s="50">
        <v>1</v>
      </c>
      <c r="N12" s="50">
        <v>4</v>
      </c>
      <c r="O12" s="93">
        <v>12</v>
      </c>
      <c r="P12" s="93">
        <v>3</v>
      </c>
      <c r="Q12" s="50">
        <v>15</v>
      </c>
      <c r="R12" s="50">
        <v>2</v>
      </c>
      <c r="S12" s="93">
        <v>0</v>
      </c>
      <c r="T12" s="93">
        <v>8</v>
      </c>
      <c r="U12" s="50">
        <v>0</v>
      </c>
      <c r="V12" s="50">
        <v>3</v>
      </c>
      <c r="W12" s="93">
        <v>1</v>
      </c>
      <c r="X12" s="93">
        <v>5</v>
      </c>
      <c r="Y12" s="50">
        <v>8</v>
      </c>
      <c r="Z12" s="50">
        <v>1</v>
      </c>
      <c r="AA12" s="93">
        <v>7</v>
      </c>
      <c r="AB12" s="93">
        <v>5</v>
      </c>
      <c r="AC12" s="46">
        <f t="shared" si="0"/>
        <v>58</v>
      </c>
      <c r="AD12" s="46">
        <f t="shared" si="0"/>
        <v>38</v>
      </c>
      <c r="AE12" s="109">
        <v>55</v>
      </c>
      <c r="AF12" s="109">
        <v>39</v>
      </c>
    </row>
    <row r="13" spans="1:32">
      <c r="A13" s="53"/>
      <c r="B13" s="46" t="s">
        <v>16</v>
      </c>
      <c r="C13" s="46" t="s">
        <v>17</v>
      </c>
      <c r="D13" s="46" t="s">
        <v>205</v>
      </c>
      <c r="E13" s="50">
        <v>2</v>
      </c>
      <c r="F13" s="50">
        <v>1</v>
      </c>
      <c r="G13" s="93">
        <v>0</v>
      </c>
      <c r="H13" s="93">
        <v>0</v>
      </c>
      <c r="I13" s="50">
        <v>0</v>
      </c>
      <c r="J13" s="50">
        <v>1</v>
      </c>
      <c r="K13" s="93">
        <v>3</v>
      </c>
      <c r="L13" s="93">
        <v>1</v>
      </c>
      <c r="M13" s="50">
        <v>1</v>
      </c>
      <c r="N13" s="50">
        <v>0</v>
      </c>
      <c r="O13" s="93">
        <v>2</v>
      </c>
      <c r="P13" s="93">
        <v>1</v>
      </c>
      <c r="Q13" s="50">
        <v>5</v>
      </c>
      <c r="R13" s="50">
        <v>2</v>
      </c>
      <c r="S13" s="93">
        <v>2</v>
      </c>
      <c r="T13" s="93">
        <v>2</v>
      </c>
      <c r="U13" s="50">
        <v>0</v>
      </c>
      <c r="V13" s="50">
        <v>2</v>
      </c>
      <c r="W13" s="93">
        <v>0</v>
      </c>
      <c r="X13" s="93">
        <v>0</v>
      </c>
      <c r="Y13" s="50">
        <v>3</v>
      </c>
      <c r="Z13" s="50">
        <v>1</v>
      </c>
      <c r="AA13" s="93">
        <v>4</v>
      </c>
      <c r="AB13" s="93">
        <v>1</v>
      </c>
      <c r="AC13" s="46">
        <f t="shared" si="0"/>
        <v>22</v>
      </c>
      <c r="AD13" s="46">
        <f t="shared" si="0"/>
        <v>12</v>
      </c>
      <c r="AE13" s="109">
        <v>22</v>
      </c>
      <c r="AF13" s="109">
        <v>14</v>
      </c>
    </row>
    <row r="14" spans="1:32">
      <c r="A14" s="53"/>
      <c r="B14" s="46" t="s">
        <v>16</v>
      </c>
      <c r="C14" s="46" t="s">
        <v>17</v>
      </c>
      <c r="D14" s="46" t="s">
        <v>206</v>
      </c>
      <c r="E14" s="50">
        <v>6</v>
      </c>
      <c r="F14" s="50">
        <v>3</v>
      </c>
      <c r="G14" s="93">
        <v>0</v>
      </c>
      <c r="H14" s="93">
        <v>1</v>
      </c>
      <c r="I14" s="50">
        <v>1</v>
      </c>
      <c r="J14" s="50">
        <v>4</v>
      </c>
      <c r="K14" s="93">
        <v>5</v>
      </c>
      <c r="L14" s="93">
        <v>0</v>
      </c>
      <c r="M14" s="50">
        <v>1</v>
      </c>
      <c r="N14" s="50">
        <v>3</v>
      </c>
      <c r="O14" s="93">
        <v>5</v>
      </c>
      <c r="P14" s="93">
        <v>3</v>
      </c>
      <c r="Q14" s="50">
        <v>5</v>
      </c>
      <c r="R14" s="50">
        <v>1</v>
      </c>
      <c r="S14" s="93">
        <v>8</v>
      </c>
      <c r="T14" s="93">
        <v>3</v>
      </c>
      <c r="U14" s="50">
        <v>0</v>
      </c>
      <c r="V14" s="50">
        <v>1</v>
      </c>
      <c r="W14" s="93">
        <v>1</v>
      </c>
      <c r="X14" s="93">
        <v>2</v>
      </c>
      <c r="Y14" s="50">
        <v>1</v>
      </c>
      <c r="Z14" s="50">
        <v>1</v>
      </c>
      <c r="AA14" s="93">
        <v>2</v>
      </c>
      <c r="AB14" s="93">
        <v>4</v>
      </c>
      <c r="AC14" s="46">
        <f t="shared" si="0"/>
        <v>35</v>
      </c>
      <c r="AD14" s="46">
        <f t="shared" si="0"/>
        <v>26</v>
      </c>
      <c r="AE14" s="109">
        <v>35</v>
      </c>
      <c r="AF14" s="109">
        <v>25</v>
      </c>
    </row>
    <row r="15" spans="1:32">
      <c r="A15" s="53"/>
      <c r="B15" s="46" t="s">
        <v>16</v>
      </c>
      <c r="C15" s="46" t="s">
        <v>17</v>
      </c>
      <c r="D15" s="46" t="s">
        <v>207</v>
      </c>
      <c r="E15" s="50">
        <v>6</v>
      </c>
      <c r="F15" s="50">
        <v>2</v>
      </c>
      <c r="G15" s="93">
        <v>0</v>
      </c>
      <c r="H15" s="93">
        <v>0</v>
      </c>
      <c r="I15" s="50">
        <v>1</v>
      </c>
      <c r="J15" s="50">
        <v>1</v>
      </c>
      <c r="K15" s="93">
        <v>3</v>
      </c>
      <c r="L15" s="93">
        <v>1</v>
      </c>
      <c r="M15" s="50">
        <v>1</v>
      </c>
      <c r="N15" s="50">
        <v>3</v>
      </c>
      <c r="O15" s="93">
        <v>2</v>
      </c>
      <c r="P15" s="93">
        <v>5</v>
      </c>
      <c r="Q15" s="50">
        <v>3</v>
      </c>
      <c r="R15" s="50">
        <v>2</v>
      </c>
      <c r="S15" s="93">
        <v>4</v>
      </c>
      <c r="T15" s="93">
        <v>2</v>
      </c>
      <c r="U15" s="50">
        <v>6</v>
      </c>
      <c r="V15" s="50">
        <v>2</v>
      </c>
      <c r="W15" s="93">
        <v>0</v>
      </c>
      <c r="X15" s="93">
        <v>3</v>
      </c>
      <c r="Y15" s="50">
        <v>2</v>
      </c>
      <c r="Z15" s="50">
        <v>1</v>
      </c>
      <c r="AA15" s="93">
        <v>3</v>
      </c>
      <c r="AB15" s="93">
        <v>2</v>
      </c>
      <c r="AC15" s="46">
        <f t="shared" si="0"/>
        <v>31</v>
      </c>
      <c r="AD15" s="46">
        <f t="shared" si="0"/>
        <v>24</v>
      </c>
      <c r="AE15" s="109">
        <v>33</v>
      </c>
      <c r="AF15" s="109">
        <v>23</v>
      </c>
    </row>
    <row r="16" spans="1:32">
      <c r="A16" s="53"/>
      <c r="B16" s="46" t="s">
        <v>16</v>
      </c>
      <c r="C16" s="46" t="s">
        <v>17</v>
      </c>
      <c r="D16" s="46" t="s">
        <v>208</v>
      </c>
      <c r="E16" s="50">
        <v>8</v>
      </c>
      <c r="F16" s="50">
        <v>1</v>
      </c>
      <c r="G16" s="93">
        <v>1</v>
      </c>
      <c r="H16" s="93">
        <v>2</v>
      </c>
      <c r="I16" s="50">
        <v>0</v>
      </c>
      <c r="J16" s="50">
        <v>2</v>
      </c>
      <c r="K16" s="93">
        <v>6</v>
      </c>
      <c r="L16" s="93">
        <v>0</v>
      </c>
      <c r="M16" s="50">
        <v>3</v>
      </c>
      <c r="N16" s="50">
        <v>1</v>
      </c>
      <c r="O16" s="93">
        <v>6</v>
      </c>
      <c r="P16" s="93">
        <v>4</v>
      </c>
      <c r="Q16" s="50">
        <v>6</v>
      </c>
      <c r="R16" s="50">
        <v>4</v>
      </c>
      <c r="S16" s="93">
        <v>3</v>
      </c>
      <c r="T16" s="93">
        <v>6</v>
      </c>
      <c r="U16" s="50">
        <v>0</v>
      </c>
      <c r="V16" s="50">
        <v>1</v>
      </c>
      <c r="W16" s="93">
        <v>6</v>
      </c>
      <c r="X16" s="93">
        <v>1</v>
      </c>
      <c r="Y16" s="50">
        <v>3</v>
      </c>
      <c r="Z16" s="50">
        <v>2</v>
      </c>
      <c r="AA16" s="93">
        <v>3</v>
      </c>
      <c r="AB16" s="93">
        <v>2</v>
      </c>
      <c r="AC16" s="46">
        <f t="shared" si="0"/>
        <v>45</v>
      </c>
      <c r="AD16" s="46">
        <f t="shared" si="0"/>
        <v>26</v>
      </c>
      <c r="AE16" s="109">
        <v>45</v>
      </c>
      <c r="AF16" s="109">
        <v>26</v>
      </c>
    </row>
    <row r="17" spans="1:32">
      <c r="A17" s="53"/>
      <c r="B17" s="46" t="s">
        <v>16</v>
      </c>
      <c r="C17" s="46" t="s">
        <v>17</v>
      </c>
      <c r="D17" s="46" t="s">
        <v>209</v>
      </c>
      <c r="E17" s="50">
        <v>7</v>
      </c>
      <c r="F17" s="50">
        <v>1</v>
      </c>
      <c r="G17" s="93">
        <v>6</v>
      </c>
      <c r="H17" s="93">
        <v>1</v>
      </c>
      <c r="I17" s="50">
        <v>6</v>
      </c>
      <c r="J17" s="50">
        <v>3</v>
      </c>
      <c r="K17" s="93">
        <v>4</v>
      </c>
      <c r="L17" s="93">
        <v>1</v>
      </c>
      <c r="M17" s="50">
        <v>1</v>
      </c>
      <c r="N17" s="50">
        <v>2</v>
      </c>
      <c r="O17" s="93">
        <v>5</v>
      </c>
      <c r="P17" s="93">
        <v>9</v>
      </c>
      <c r="Q17" s="50">
        <v>7</v>
      </c>
      <c r="R17" s="50">
        <v>5</v>
      </c>
      <c r="S17" s="93">
        <v>4</v>
      </c>
      <c r="T17" s="93">
        <v>1</v>
      </c>
      <c r="U17" s="50">
        <v>5</v>
      </c>
      <c r="V17" s="50">
        <v>1</v>
      </c>
      <c r="W17" s="93">
        <v>5</v>
      </c>
      <c r="X17" s="93">
        <v>2</v>
      </c>
      <c r="Y17" s="50">
        <v>8</v>
      </c>
      <c r="Z17" s="50">
        <v>5</v>
      </c>
      <c r="AA17" s="93">
        <v>4</v>
      </c>
      <c r="AB17" s="93">
        <v>5</v>
      </c>
      <c r="AC17" s="46">
        <f t="shared" si="0"/>
        <v>62</v>
      </c>
      <c r="AD17" s="46">
        <f t="shared" si="0"/>
        <v>36</v>
      </c>
      <c r="AE17" s="109">
        <v>62</v>
      </c>
      <c r="AF17" s="109">
        <v>36</v>
      </c>
    </row>
    <row r="18" spans="1:32">
      <c r="A18" s="53"/>
      <c r="B18" s="46" t="s">
        <v>16</v>
      </c>
      <c r="C18" s="46" t="s">
        <v>17</v>
      </c>
      <c r="D18" s="46" t="s">
        <v>24</v>
      </c>
      <c r="E18" s="50">
        <v>2</v>
      </c>
      <c r="F18" s="50">
        <v>1</v>
      </c>
      <c r="G18" s="93">
        <v>0</v>
      </c>
      <c r="H18" s="93">
        <v>2</v>
      </c>
      <c r="I18" s="50">
        <v>0</v>
      </c>
      <c r="J18" s="50">
        <v>1</v>
      </c>
      <c r="K18" s="93">
        <v>1</v>
      </c>
      <c r="L18" s="93">
        <v>0</v>
      </c>
      <c r="M18" s="50">
        <v>1</v>
      </c>
      <c r="N18" s="50">
        <v>0</v>
      </c>
      <c r="O18" s="93">
        <v>2</v>
      </c>
      <c r="P18" s="93">
        <v>1</v>
      </c>
      <c r="Q18" s="50">
        <v>6</v>
      </c>
      <c r="R18" s="50">
        <v>0</v>
      </c>
      <c r="S18" s="93">
        <v>6</v>
      </c>
      <c r="T18" s="93">
        <v>0</v>
      </c>
      <c r="U18" s="50">
        <v>0</v>
      </c>
      <c r="V18" s="50">
        <v>1</v>
      </c>
      <c r="W18" s="93">
        <v>2</v>
      </c>
      <c r="X18" s="93">
        <v>3</v>
      </c>
      <c r="Y18" s="50">
        <v>3</v>
      </c>
      <c r="Z18" s="50">
        <v>2</v>
      </c>
      <c r="AA18" s="93">
        <v>5</v>
      </c>
      <c r="AB18" s="93">
        <v>0</v>
      </c>
      <c r="AC18" s="46">
        <f t="shared" si="0"/>
        <v>28</v>
      </c>
      <c r="AD18" s="46">
        <f t="shared" si="0"/>
        <v>11</v>
      </c>
      <c r="AE18" s="109">
        <v>28</v>
      </c>
      <c r="AF18" s="109">
        <v>11</v>
      </c>
    </row>
    <row r="19" spans="1:32">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42"/>
      <c r="AA19" s="42"/>
      <c r="AB19" s="42"/>
      <c r="AC19" s="42">
        <f>SUM(AC8:AC18)</f>
        <v>397</v>
      </c>
      <c r="AD19" s="42">
        <f>SUM(AD8:AD18)</f>
        <v>288</v>
      </c>
      <c r="AE19" s="42">
        <f>SUM(AE8:AE18)</f>
        <v>400</v>
      </c>
      <c r="AF19" s="42">
        <f>SUM(AF8:AF18)</f>
        <v>282</v>
      </c>
    </row>
    <row r="20" spans="1:32">
      <c r="B20" s="115" t="s">
        <v>514</v>
      </c>
      <c r="C20" s="30" t="s">
        <v>513</v>
      </c>
      <c r="D20" s="30" t="s">
        <v>515</v>
      </c>
      <c r="E20">
        <v>29</v>
      </c>
      <c r="F20">
        <f>F21+F22+F23+F24+F25+F26+F27</f>
        <v>19</v>
      </c>
      <c r="G20">
        <v>56</v>
      </c>
      <c r="H20">
        <f>H21+H22+H23+H24+H25+H26+H27</f>
        <v>7</v>
      </c>
      <c r="I20">
        <v>55</v>
      </c>
      <c r="J20">
        <f>J21+J22+J23+J24+J25+J26+J27</f>
        <v>12</v>
      </c>
      <c r="K20">
        <v>50</v>
      </c>
      <c r="L20">
        <f>L21+L22+L23+L24+L25+L26+L27</f>
        <v>30</v>
      </c>
      <c r="M20">
        <v>29</v>
      </c>
      <c r="N20">
        <f>N21+N22+N23+N24+N25+N26+N27</f>
        <v>41</v>
      </c>
      <c r="O20" s="115">
        <v>22</v>
      </c>
      <c r="P20" s="115">
        <f>P21+P22+P23+P24+P25+P26+P27</f>
        <v>34</v>
      </c>
      <c r="Q20" s="115">
        <v>53</v>
      </c>
      <c r="R20" s="115">
        <f>R21+R22+R23+R24+R25+R26+R27</f>
        <v>16</v>
      </c>
      <c r="S20" s="115">
        <v>61</v>
      </c>
      <c r="T20" s="115">
        <f>T21+T22+T23+T24+T25+T26+T27</f>
        <v>22</v>
      </c>
      <c r="U20" s="115">
        <v>66</v>
      </c>
      <c r="V20" s="115">
        <f>V21+V22+V23+V24+V25+V26+V27</f>
        <v>21</v>
      </c>
      <c r="W20" s="115">
        <v>40</v>
      </c>
      <c r="X20" s="115">
        <f>X21+X22+X23+X24+X25+X26+X27</f>
        <v>17</v>
      </c>
      <c r="Y20" s="115">
        <v>73</v>
      </c>
      <c r="Z20" s="115">
        <f>Z21+Z22+Z23+Z24+Z25+Z26+Z27</f>
        <v>21</v>
      </c>
      <c r="AA20" s="115">
        <v>50</v>
      </c>
      <c r="AB20" s="115">
        <f>AB21+AB22+AB23+AB24+AB25+AB26+AB27</f>
        <v>22</v>
      </c>
      <c r="AC20" s="115">
        <f>E20+G20+I20+K20+M20+O20+Q20+S20+U20+W20+Y20+AA20</f>
        <v>584</v>
      </c>
      <c r="AD20" s="115">
        <f>F20+H20+J20+L20+N20+P20+R20+T20+V20+X20+Z20+AB20</f>
        <v>262</v>
      </c>
    </row>
    <row r="21" spans="1:32">
      <c r="B21" s="115"/>
      <c r="C21" s="30"/>
      <c r="D21" s="21" t="s">
        <v>516</v>
      </c>
      <c r="E21" s="115">
        <v>0</v>
      </c>
      <c r="F21" s="115">
        <v>11</v>
      </c>
      <c r="G21" s="115">
        <v>14</v>
      </c>
      <c r="H21" s="115">
        <v>4</v>
      </c>
      <c r="I21" s="115">
        <v>0</v>
      </c>
      <c r="J21" s="115">
        <v>5</v>
      </c>
      <c r="K21" s="115">
        <v>6</v>
      </c>
      <c r="L21" s="115">
        <v>20</v>
      </c>
      <c r="M21" s="115">
        <v>0</v>
      </c>
      <c r="N21" s="115">
        <v>24</v>
      </c>
      <c r="O21" s="115">
        <v>0</v>
      </c>
      <c r="P21" s="115">
        <v>23</v>
      </c>
      <c r="Q21" s="115">
        <v>4</v>
      </c>
      <c r="R21" s="115">
        <v>10</v>
      </c>
      <c r="S21" s="115">
        <v>5</v>
      </c>
      <c r="T21" s="115">
        <v>12</v>
      </c>
      <c r="U21" s="115">
        <v>17</v>
      </c>
      <c r="V21" s="115">
        <v>7</v>
      </c>
      <c r="W21" s="115">
        <v>10</v>
      </c>
      <c r="X21" s="115">
        <v>7</v>
      </c>
      <c r="Y21" s="115">
        <v>10</v>
      </c>
      <c r="Z21" s="115">
        <v>12</v>
      </c>
      <c r="AA21" s="115">
        <v>11</v>
      </c>
      <c r="AB21" s="115">
        <v>9</v>
      </c>
      <c r="AC21" s="115">
        <f>E21+G21+I21+K21+M21+O21+Q21+S21+U21+W21+Y21+AA21</f>
        <v>77</v>
      </c>
      <c r="AD21" s="115">
        <f>F21+H21+J21+L21+N21+P21+R21+T21+V21+X21+Z21+AB21</f>
        <v>144</v>
      </c>
    </row>
    <row r="22" spans="1:32">
      <c r="B22" s="104"/>
      <c r="C22" s="104"/>
      <c r="D22" s="251" t="s">
        <v>517</v>
      </c>
      <c r="E22" s="252">
        <v>7</v>
      </c>
      <c r="F22" s="30">
        <v>0</v>
      </c>
      <c r="G22" s="30">
        <v>6</v>
      </c>
      <c r="H22" s="30">
        <v>0</v>
      </c>
      <c r="I22" s="30">
        <v>16</v>
      </c>
      <c r="J22" s="30">
        <v>0</v>
      </c>
      <c r="K22" s="30">
        <v>10</v>
      </c>
      <c r="L22" s="30">
        <v>2</v>
      </c>
      <c r="M22" s="30">
        <v>8</v>
      </c>
      <c r="N22" s="30">
        <v>1</v>
      </c>
      <c r="O22" s="30">
        <v>5</v>
      </c>
      <c r="P22" s="30">
        <v>0</v>
      </c>
      <c r="Q22" s="30">
        <v>14</v>
      </c>
      <c r="R22" s="30">
        <v>0</v>
      </c>
      <c r="S22" s="30">
        <v>16</v>
      </c>
      <c r="T22" s="30">
        <v>1</v>
      </c>
      <c r="U22" s="30">
        <v>18</v>
      </c>
      <c r="V22" s="30">
        <v>0</v>
      </c>
      <c r="W22" s="30">
        <v>12</v>
      </c>
      <c r="X22" s="30">
        <v>1</v>
      </c>
      <c r="Y22" s="30">
        <v>15</v>
      </c>
      <c r="Z22" s="30">
        <v>1</v>
      </c>
      <c r="AA22" s="30">
        <v>11</v>
      </c>
      <c r="AB22" s="30">
        <v>1</v>
      </c>
      <c r="AC22" s="115">
        <f t="shared" ref="AC22:AD27" si="1">E22+G22+I22+K22+M22+O22+Q22+S22+U22+W22+Y22+AA22</f>
        <v>138</v>
      </c>
      <c r="AD22" s="115">
        <f t="shared" si="1"/>
        <v>7</v>
      </c>
    </row>
    <row r="23" spans="1:32">
      <c r="B23" s="104"/>
      <c r="C23" s="104"/>
      <c r="D23" s="251" t="s">
        <v>518</v>
      </c>
      <c r="E23" s="30">
        <v>17</v>
      </c>
      <c r="F23" s="30">
        <v>1</v>
      </c>
      <c r="G23" s="30">
        <v>1</v>
      </c>
      <c r="H23" s="30">
        <v>1</v>
      </c>
      <c r="I23" s="30">
        <v>18</v>
      </c>
      <c r="J23" s="30">
        <v>2</v>
      </c>
      <c r="K23" s="30">
        <v>5</v>
      </c>
      <c r="L23" s="30">
        <v>0</v>
      </c>
      <c r="M23" s="30">
        <v>6</v>
      </c>
      <c r="N23" s="30">
        <v>0</v>
      </c>
      <c r="O23" s="30">
        <v>0</v>
      </c>
      <c r="P23" s="30">
        <v>0</v>
      </c>
      <c r="Q23" s="30">
        <v>6</v>
      </c>
      <c r="R23" s="30">
        <v>0</v>
      </c>
      <c r="S23" s="30">
        <v>11</v>
      </c>
      <c r="T23" s="30">
        <v>4</v>
      </c>
      <c r="U23" s="30">
        <v>3</v>
      </c>
      <c r="V23" s="30">
        <v>5</v>
      </c>
      <c r="W23" s="30">
        <v>1</v>
      </c>
      <c r="X23" s="30">
        <v>3</v>
      </c>
      <c r="Y23" s="30">
        <v>5</v>
      </c>
      <c r="Z23" s="30">
        <v>2</v>
      </c>
      <c r="AA23" s="30">
        <v>8</v>
      </c>
      <c r="AB23" s="30">
        <v>4</v>
      </c>
      <c r="AC23" s="115">
        <f t="shared" si="1"/>
        <v>81</v>
      </c>
      <c r="AD23" s="115">
        <f t="shared" si="1"/>
        <v>22</v>
      </c>
    </row>
    <row r="24" spans="1:32">
      <c r="B24" s="104"/>
      <c r="C24" s="104"/>
      <c r="D24" s="251" t="s">
        <v>519</v>
      </c>
      <c r="E24" s="30">
        <v>8</v>
      </c>
      <c r="F24" s="30">
        <v>5</v>
      </c>
      <c r="G24" s="30">
        <v>14</v>
      </c>
      <c r="H24" s="30">
        <v>0</v>
      </c>
      <c r="I24" s="30">
        <v>26</v>
      </c>
      <c r="J24" s="30">
        <v>4</v>
      </c>
      <c r="K24" s="30">
        <v>7</v>
      </c>
      <c r="L24" s="30">
        <v>7</v>
      </c>
      <c r="M24" s="30">
        <v>10</v>
      </c>
      <c r="N24" s="30">
        <v>16</v>
      </c>
      <c r="O24" s="30">
        <v>10</v>
      </c>
      <c r="P24" s="30">
        <v>11</v>
      </c>
      <c r="Q24" s="30">
        <v>5</v>
      </c>
      <c r="R24" s="30">
        <v>4</v>
      </c>
      <c r="S24" s="30">
        <v>11</v>
      </c>
      <c r="T24" s="30">
        <v>5</v>
      </c>
      <c r="U24" s="30">
        <v>7</v>
      </c>
      <c r="V24" s="30">
        <v>9</v>
      </c>
      <c r="W24" s="30">
        <v>4</v>
      </c>
      <c r="X24" s="30">
        <v>6</v>
      </c>
      <c r="Y24" s="30">
        <v>9</v>
      </c>
      <c r="Z24" s="30">
        <v>6</v>
      </c>
      <c r="AA24" s="30">
        <v>4</v>
      </c>
      <c r="AB24" s="30">
        <v>8</v>
      </c>
      <c r="AC24" s="115">
        <f t="shared" si="1"/>
        <v>115</v>
      </c>
      <c r="AD24" s="115">
        <f t="shared" si="1"/>
        <v>81</v>
      </c>
    </row>
    <row r="25" spans="1:32">
      <c r="B25" s="104"/>
      <c r="C25" s="104"/>
      <c r="D25" s="251" t="s">
        <v>520</v>
      </c>
      <c r="E25" s="30">
        <v>2</v>
      </c>
      <c r="F25" s="30">
        <v>0</v>
      </c>
      <c r="G25" s="30">
        <v>6</v>
      </c>
      <c r="H25" s="30">
        <v>0</v>
      </c>
      <c r="I25" s="30">
        <v>7</v>
      </c>
      <c r="J25" s="30">
        <v>0</v>
      </c>
      <c r="K25" s="30">
        <v>12</v>
      </c>
      <c r="L25" s="30">
        <v>0</v>
      </c>
      <c r="M25" s="30">
        <v>8</v>
      </c>
      <c r="N25" s="30">
        <v>0</v>
      </c>
      <c r="O25" s="30">
        <v>7</v>
      </c>
      <c r="P25" s="30">
        <v>0</v>
      </c>
      <c r="Q25" s="30">
        <v>10</v>
      </c>
      <c r="R25" s="30">
        <v>0</v>
      </c>
      <c r="S25" s="30">
        <v>5</v>
      </c>
      <c r="T25" s="30">
        <v>0</v>
      </c>
      <c r="U25" s="30">
        <v>5</v>
      </c>
      <c r="V25" s="30">
        <v>0</v>
      </c>
      <c r="W25" s="30">
        <v>15</v>
      </c>
      <c r="X25" s="30">
        <v>0</v>
      </c>
      <c r="Y25" s="30">
        <v>9</v>
      </c>
      <c r="Z25" s="30">
        <v>0</v>
      </c>
      <c r="AA25" s="30">
        <v>8</v>
      </c>
      <c r="AB25" s="30">
        <v>0</v>
      </c>
      <c r="AC25" s="115">
        <f t="shared" si="1"/>
        <v>94</v>
      </c>
      <c r="AD25" s="115">
        <f t="shared" si="1"/>
        <v>0</v>
      </c>
    </row>
    <row r="26" spans="1:32">
      <c r="B26" s="104"/>
      <c r="C26" s="104"/>
      <c r="D26" s="251" t="s">
        <v>521</v>
      </c>
      <c r="E26" s="30">
        <v>1</v>
      </c>
      <c r="F26" s="30">
        <v>2</v>
      </c>
      <c r="G26" s="30">
        <v>3</v>
      </c>
      <c r="H26" s="30">
        <v>2</v>
      </c>
      <c r="I26" s="30">
        <v>11</v>
      </c>
      <c r="J26" s="30">
        <v>1</v>
      </c>
      <c r="K26" s="30">
        <v>7</v>
      </c>
      <c r="L26" s="30">
        <v>1</v>
      </c>
      <c r="M26" s="30">
        <v>5</v>
      </c>
      <c r="N26" s="30">
        <v>0</v>
      </c>
      <c r="O26" s="30">
        <v>12</v>
      </c>
      <c r="P26" s="30">
        <v>0</v>
      </c>
      <c r="Q26" s="30">
        <v>6</v>
      </c>
      <c r="R26" s="30">
        <v>2</v>
      </c>
      <c r="S26" s="30">
        <v>10</v>
      </c>
      <c r="T26" s="30">
        <v>0</v>
      </c>
      <c r="U26" s="30">
        <v>8</v>
      </c>
      <c r="V26" s="30">
        <v>0</v>
      </c>
      <c r="W26" s="30">
        <v>8</v>
      </c>
      <c r="X26" s="30">
        <v>0</v>
      </c>
      <c r="Y26" s="30">
        <v>7</v>
      </c>
      <c r="Z26" s="30">
        <v>0</v>
      </c>
      <c r="AA26" s="30">
        <v>6</v>
      </c>
      <c r="AB26" s="30">
        <v>0</v>
      </c>
      <c r="AC26" s="115">
        <f t="shared" si="1"/>
        <v>84</v>
      </c>
      <c r="AD26" s="115">
        <f t="shared" si="1"/>
        <v>8</v>
      </c>
    </row>
    <row r="27" spans="1:32">
      <c r="B27" s="104"/>
      <c r="C27" s="104"/>
      <c r="D27" s="251" t="s">
        <v>522</v>
      </c>
      <c r="E27" s="30">
        <v>0</v>
      </c>
      <c r="F27" s="30">
        <v>0</v>
      </c>
      <c r="G27" s="30">
        <v>3</v>
      </c>
      <c r="H27" s="30">
        <v>0</v>
      </c>
      <c r="I27" s="30">
        <v>1</v>
      </c>
      <c r="J27" s="30">
        <v>0</v>
      </c>
      <c r="K27" s="30">
        <v>1</v>
      </c>
      <c r="L27" s="30">
        <v>0</v>
      </c>
      <c r="M27" s="30">
        <v>3</v>
      </c>
      <c r="N27" s="30">
        <v>0</v>
      </c>
      <c r="O27" s="30">
        <v>3</v>
      </c>
      <c r="P27" s="30">
        <v>0</v>
      </c>
      <c r="Q27" s="30">
        <v>2</v>
      </c>
      <c r="R27" s="30">
        <v>0</v>
      </c>
      <c r="S27" s="30">
        <v>0</v>
      </c>
      <c r="T27" s="30">
        <v>0</v>
      </c>
      <c r="U27" s="30">
        <v>3</v>
      </c>
      <c r="V27" s="30">
        <v>0</v>
      </c>
      <c r="W27" s="30">
        <v>1</v>
      </c>
      <c r="X27" s="30">
        <v>0</v>
      </c>
      <c r="Y27" s="30">
        <v>0</v>
      </c>
      <c r="Z27" s="30">
        <v>0</v>
      </c>
      <c r="AA27" s="30">
        <v>2</v>
      </c>
      <c r="AB27" s="30">
        <v>0</v>
      </c>
      <c r="AC27" s="115">
        <f t="shared" si="1"/>
        <v>19</v>
      </c>
      <c r="AD27" s="115">
        <f t="shared" si="1"/>
        <v>0</v>
      </c>
    </row>
    <row r="29" spans="1:32">
      <c r="B29" s="115" t="s">
        <v>455</v>
      </c>
      <c r="C29" s="115" t="s">
        <v>556</v>
      </c>
      <c r="D29" s="115" t="s">
        <v>202</v>
      </c>
      <c r="E29" s="367">
        <v>34</v>
      </c>
      <c r="F29" s="367">
        <v>21</v>
      </c>
      <c r="G29" s="368">
        <v>12</v>
      </c>
      <c r="H29" s="368">
        <v>30</v>
      </c>
      <c r="I29" s="367">
        <v>25</v>
      </c>
      <c r="J29" s="367">
        <v>29</v>
      </c>
      <c r="K29" s="368">
        <v>19</v>
      </c>
      <c r="L29" s="368">
        <v>32</v>
      </c>
      <c r="M29" s="367">
        <v>37</v>
      </c>
      <c r="N29" s="367">
        <v>29</v>
      </c>
      <c r="O29" s="368">
        <v>39</v>
      </c>
      <c r="P29" s="368">
        <v>45</v>
      </c>
      <c r="Q29" s="367">
        <v>27</v>
      </c>
      <c r="R29" s="367">
        <v>24</v>
      </c>
      <c r="S29" s="368">
        <v>13</v>
      </c>
      <c r="T29" s="368">
        <v>26</v>
      </c>
      <c r="U29" s="367">
        <v>22</v>
      </c>
      <c r="V29" s="367">
        <v>34</v>
      </c>
      <c r="W29" s="368">
        <v>47</v>
      </c>
      <c r="X29" s="368">
        <v>35</v>
      </c>
      <c r="Y29" s="367">
        <v>30</v>
      </c>
      <c r="Z29" s="367">
        <v>30</v>
      </c>
      <c r="AA29" s="368">
        <v>34</v>
      </c>
      <c r="AB29" s="368">
        <v>19</v>
      </c>
      <c r="AC29">
        <f t="shared" ref="AC29:AD35" si="2">E29+G29+I29+K29+M29+O29+Q29+S29+U29+W29+Y29+AA29</f>
        <v>339</v>
      </c>
      <c r="AD29">
        <f t="shared" si="2"/>
        <v>354</v>
      </c>
    </row>
    <row r="30" spans="1:32">
      <c r="B30" s="115" t="s">
        <v>455</v>
      </c>
      <c r="C30" s="115" t="s">
        <v>556</v>
      </c>
      <c r="D30" s="115" t="s">
        <v>670</v>
      </c>
      <c r="E30" s="367">
        <v>0</v>
      </c>
      <c r="F30" s="367">
        <v>3</v>
      </c>
      <c r="G30" s="368">
        <v>7</v>
      </c>
      <c r="H30" s="368">
        <v>6</v>
      </c>
      <c r="I30" s="367">
        <v>5</v>
      </c>
      <c r="J30" s="367">
        <v>6</v>
      </c>
      <c r="K30" s="368">
        <v>5</v>
      </c>
      <c r="L30" s="368">
        <v>3</v>
      </c>
      <c r="M30" s="367">
        <v>15</v>
      </c>
      <c r="N30" s="367">
        <v>10</v>
      </c>
      <c r="O30" s="368">
        <v>6</v>
      </c>
      <c r="P30" s="368">
        <v>3</v>
      </c>
      <c r="Q30" s="367">
        <v>6</v>
      </c>
      <c r="R30" s="367">
        <v>3</v>
      </c>
      <c r="S30" s="368">
        <v>4</v>
      </c>
      <c r="T30" s="368">
        <v>3</v>
      </c>
      <c r="U30" s="367">
        <v>5</v>
      </c>
      <c r="V30" s="367">
        <v>6</v>
      </c>
      <c r="W30" s="368">
        <v>10</v>
      </c>
      <c r="X30" s="368">
        <v>7</v>
      </c>
      <c r="Y30" s="367">
        <v>11</v>
      </c>
      <c r="Z30" s="367">
        <v>8</v>
      </c>
      <c r="AA30" s="368">
        <v>1</v>
      </c>
      <c r="AB30" s="368">
        <v>6</v>
      </c>
      <c r="AC30">
        <f t="shared" si="2"/>
        <v>75</v>
      </c>
      <c r="AD30">
        <f t="shared" si="2"/>
        <v>64</v>
      </c>
    </row>
    <row r="31" spans="1:32">
      <c r="B31" s="115" t="s">
        <v>455</v>
      </c>
      <c r="C31" s="115" t="s">
        <v>556</v>
      </c>
      <c r="D31" s="115" t="s">
        <v>671</v>
      </c>
      <c r="E31" s="367">
        <v>0</v>
      </c>
      <c r="F31" s="367">
        <v>3</v>
      </c>
      <c r="G31" s="368">
        <v>1</v>
      </c>
      <c r="H31" s="368">
        <v>2</v>
      </c>
      <c r="I31" s="367">
        <v>6</v>
      </c>
      <c r="J31" s="367">
        <v>5</v>
      </c>
      <c r="K31" s="368">
        <v>8</v>
      </c>
      <c r="L31" s="368">
        <v>1</v>
      </c>
      <c r="M31" s="367">
        <v>1</v>
      </c>
      <c r="N31" s="367">
        <v>2</v>
      </c>
      <c r="O31" s="368">
        <v>0</v>
      </c>
      <c r="P31" s="368">
        <v>7</v>
      </c>
      <c r="Q31" s="367">
        <v>0</v>
      </c>
      <c r="R31" s="367">
        <v>5</v>
      </c>
      <c r="S31" s="368">
        <v>7</v>
      </c>
      <c r="T31" s="368">
        <v>5</v>
      </c>
      <c r="U31" s="367">
        <v>10</v>
      </c>
      <c r="V31" s="367">
        <v>4</v>
      </c>
      <c r="W31" s="368">
        <v>3</v>
      </c>
      <c r="X31" s="368">
        <v>3</v>
      </c>
      <c r="Y31" s="367">
        <v>3</v>
      </c>
      <c r="Z31" s="367">
        <v>5</v>
      </c>
      <c r="AA31" s="368">
        <v>18</v>
      </c>
      <c r="AB31" s="368">
        <v>3</v>
      </c>
      <c r="AC31">
        <f t="shared" si="2"/>
        <v>57</v>
      </c>
      <c r="AD31">
        <f t="shared" si="2"/>
        <v>45</v>
      </c>
    </row>
    <row r="32" spans="1:32">
      <c r="B32" s="115" t="s">
        <v>455</v>
      </c>
      <c r="C32" s="115" t="s">
        <v>556</v>
      </c>
      <c r="D32" s="115" t="s">
        <v>565</v>
      </c>
      <c r="E32" s="168">
        <v>3</v>
      </c>
      <c r="F32" s="168">
        <v>0</v>
      </c>
      <c r="G32" s="174">
        <v>7</v>
      </c>
      <c r="H32" s="174">
        <v>0</v>
      </c>
      <c r="I32" s="168">
        <v>11</v>
      </c>
      <c r="J32" s="168">
        <v>1</v>
      </c>
      <c r="K32" s="174">
        <v>4</v>
      </c>
      <c r="L32" s="174">
        <v>2</v>
      </c>
      <c r="M32" s="168">
        <v>2</v>
      </c>
      <c r="N32" s="168">
        <v>2</v>
      </c>
      <c r="O32" s="174">
        <v>2</v>
      </c>
      <c r="P32" s="174">
        <v>2</v>
      </c>
      <c r="Q32" s="168">
        <v>3</v>
      </c>
      <c r="R32" s="168">
        <v>1</v>
      </c>
      <c r="S32" s="174">
        <v>6</v>
      </c>
      <c r="T32" s="174">
        <v>4</v>
      </c>
      <c r="U32" s="168">
        <v>0</v>
      </c>
      <c r="V32" s="168">
        <v>4</v>
      </c>
      <c r="W32" s="174">
        <v>7</v>
      </c>
      <c r="X32" s="174">
        <v>1</v>
      </c>
      <c r="Y32" s="168">
        <v>13</v>
      </c>
      <c r="Z32" s="168">
        <v>1</v>
      </c>
      <c r="AA32" s="174">
        <v>8</v>
      </c>
      <c r="AB32" s="174">
        <v>2</v>
      </c>
      <c r="AC32">
        <f t="shared" si="2"/>
        <v>66</v>
      </c>
      <c r="AD32">
        <f t="shared" si="2"/>
        <v>20</v>
      </c>
    </row>
    <row r="33" spans="1:30">
      <c r="B33" s="115" t="s">
        <v>455</v>
      </c>
      <c r="C33" s="115" t="s">
        <v>556</v>
      </c>
      <c r="D33" s="115" t="s">
        <v>672</v>
      </c>
      <c r="E33" s="367">
        <v>7</v>
      </c>
      <c r="F33" s="367">
        <v>10</v>
      </c>
      <c r="G33" s="368">
        <v>11</v>
      </c>
      <c r="H33" s="368">
        <v>3</v>
      </c>
      <c r="I33" s="367">
        <v>22</v>
      </c>
      <c r="J33" s="367">
        <v>3</v>
      </c>
      <c r="K33" s="368">
        <v>10</v>
      </c>
      <c r="L33" s="368">
        <v>12</v>
      </c>
      <c r="M33" s="367">
        <v>10</v>
      </c>
      <c r="N33" s="367">
        <v>7</v>
      </c>
      <c r="O33" s="368">
        <v>9</v>
      </c>
      <c r="P33" s="368">
        <v>11</v>
      </c>
      <c r="Q33" s="367">
        <v>15</v>
      </c>
      <c r="R33" s="367">
        <v>5</v>
      </c>
      <c r="S33" s="368">
        <v>11</v>
      </c>
      <c r="T33" s="368">
        <v>6</v>
      </c>
      <c r="U33" s="367">
        <v>4</v>
      </c>
      <c r="V33" s="367">
        <v>3</v>
      </c>
      <c r="W33" s="368">
        <v>7</v>
      </c>
      <c r="X33" s="368">
        <v>9</v>
      </c>
      <c r="Y33" s="367">
        <v>7</v>
      </c>
      <c r="Z33" s="367">
        <v>3</v>
      </c>
      <c r="AA33" s="368">
        <v>6</v>
      </c>
      <c r="AB33" s="368">
        <v>6</v>
      </c>
      <c r="AC33">
        <f t="shared" si="2"/>
        <v>119</v>
      </c>
      <c r="AD33">
        <f t="shared" si="2"/>
        <v>78</v>
      </c>
    </row>
    <row r="34" spans="1:30">
      <c r="B34" s="115" t="s">
        <v>455</v>
      </c>
      <c r="C34" s="115" t="s">
        <v>556</v>
      </c>
      <c r="D34" s="115" t="s">
        <v>557</v>
      </c>
      <c r="E34" s="168">
        <v>5</v>
      </c>
      <c r="F34" s="168">
        <v>1</v>
      </c>
      <c r="G34" s="174">
        <v>5</v>
      </c>
      <c r="H34" s="174">
        <v>1</v>
      </c>
      <c r="I34" s="168">
        <v>6</v>
      </c>
      <c r="J34" s="168">
        <v>0</v>
      </c>
      <c r="K34" s="174">
        <v>6</v>
      </c>
      <c r="L34" s="174">
        <v>0</v>
      </c>
      <c r="M34" s="168">
        <v>15</v>
      </c>
      <c r="N34" s="168">
        <v>0</v>
      </c>
      <c r="O34" s="174">
        <v>17</v>
      </c>
      <c r="P34" s="174">
        <v>2</v>
      </c>
      <c r="Q34" s="168">
        <v>15</v>
      </c>
      <c r="R34" s="168">
        <v>2</v>
      </c>
      <c r="S34" s="174">
        <v>2</v>
      </c>
      <c r="T34" s="174">
        <v>0</v>
      </c>
      <c r="U34" s="168">
        <v>6</v>
      </c>
      <c r="V34" s="168">
        <v>0</v>
      </c>
      <c r="W34" s="174">
        <v>16</v>
      </c>
      <c r="X34" s="174">
        <v>0</v>
      </c>
      <c r="Y34" s="168">
        <v>7</v>
      </c>
      <c r="Z34" s="168">
        <v>2</v>
      </c>
      <c r="AA34" s="174">
        <v>11</v>
      </c>
      <c r="AB34" s="174">
        <v>1</v>
      </c>
      <c r="AC34">
        <f t="shared" si="2"/>
        <v>111</v>
      </c>
      <c r="AD34">
        <f t="shared" si="2"/>
        <v>9</v>
      </c>
    </row>
    <row r="35" spans="1:30">
      <c r="B35" s="115" t="s">
        <v>455</v>
      </c>
      <c r="C35" s="115" t="s">
        <v>556</v>
      </c>
      <c r="D35" s="115" t="s">
        <v>673</v>
      </c>
      <c r="E35" s="367">
        <v>11</v>
      </c>
      <c r="F35" s="367">
        <v>1</v>
      </c>
      <c r="G35" s="368">
        <v>9</v>
      </c>
      <c r="H35" s="368">
        <v>1</v>
      </c>
      <c r="I35" s="367">
        <v>4</v>
      </c>
      <c r="J35" s="367">
        <v>2</v>
      </c>
      <c r="K35" s="368">
        <v>2</v>
      </c>
      <c r="L35" s="368">
        <v>3</v>
      </c>
      <c r="M35" s="367">
        <v>3</v>
      </c>
      <c r="N35" s="367">
        <v>2</v>
      </c>
      <c r="O35" s="368">
        <v>3</v>
      </c>
      <c r="P35" s="368">
        <v>4</v>
      </c>
      <c r="Q35" s="367">
        <v>3</v>
      </c>
      <c r="R35" s="367">
        <v>1</v>
      </c>
      <c r="S35" s="368">
        <v>3</v>
      </c>
      <c r="T35" s="368">
        <v>0</v>
      </c>
      <c r="U35" s="367">
        <v>5</v>
      </c>
      <c r="V35" s="367">
        <v>1</v>
      </c>
      <c r="W35" s="368">
        <v>0</v>
      </c>
      <c r="X35" s="368">
        <v>0</v>
      </c>
      <c r="Y35" s="367">
        <v>4</v>
      </c>
      <c r="Z35" s="367">
        <v>5</v>
      </c>
      <c r="AA35" s="368">
        <v>3</v>
      </c>
      <c r="AB35" s="368">
        <v>3</v>
      </c>
      <c r="AC35">
        <f t="shared" si="2"/>
        <v>50</v>
      </c>
      <c r="AD35">
        <f t="shared" si="2"/>
        <v>23</v>
      </c>
    </row>
    <row r="37" spans="1:30">
      <c r="AC37" s="369">
        <f>SUM(AC29:AC35)</f>
        <v>817</v>
      </c>
      <c r="AD37" s="369">
        <f>SUM(AD29:AD35)</f>
        <v>593</v>
      </c>
    </row>
    <row r="38" spans="1:30">
      <c r="A38" s="113">
        <v>29</v>
      </c>
      <c r="B38" s="115" t="s">
        <v>470</v>
      </c>
      <c r="C38" s="115" t="s">
        <v>769</v>
      </c>
      <c r="D38" s="115" t="s">
        <v>202</v>
      </c>
      <c r="E38" s="115">
        <v>11</v>
      </c>
      <c r="F38" s="115">
        <v>11</v>
      </c>
      <c r="G38" s="115">
        <v>12</v>
      </c>
      <c r="H38" s="115">
        <v>15</v>
      </c>
      <c r="I38" s="115">
        <v>12</v>
      </c>
      <c r="J38" s="115">
        <v>12</v>
      </c>
      <c r="K38" s="115">
        <v>8</v>
      </c>
      <c r="L38" s="115">
        <v>9</v>
      </c>
      <c r="M38" s="115">
        <v>4</v>
      </c>
      <c r="N38" s="115">
        <v>9</v>
      </c>
      <c r="O38" s="115">
        <v>14</v>
      </c>
      <c r="P38" s="115">
        <v>12</v>
      </c>
      <c r="Q38" s="115">
        <v>23</v>
      </c>
      <c r="R38" s="115">
        <v>14</v>
      </c>
      <c r="S38" s="115">
        <v>12</v>
      </c>
      <c r="T38" s="115">
        <v>8</v>
      </c>
      <c r="U38" s="115">
        <v>11</v>
      </c>
      <c r="V38" s="115">
        <v>10</v>
      </c>
      <c r="W38" s="115">
        <v>10</v>
      </c>
      <c r="X38" s="115">
        <v>5</v>
      </c>
      <c r="Y38" s="115">
        <v>10</v>
      </c>
      <c r="Z38" s="115">
        <v>12</v>
      </c>
      <c r="AA38" s="115">
        <v>13</v>
      </c>
      <c r="AB38" s="115">
        <v>6</v>
      </c>
      <c r="AC38" s="115">
        <f t="shared" ref="AC38:AD49" si="3">E38+G38+I38+K38+M38+O38+Q38+S38+U38+W38+Y38+AA38</f>
        <v>140</v>
      </c>
      <c r="AD38" s="115">
        <f t="shared" si="3"/>
        <v>123</v>
      </c>
    </row>
    <row r="39" spans="1:30">
      <c r="A39" s="113">
        <v>30</v>
      </c>
      <c r="B39" s="115" t="s">
        <v>470</v>
      </c>
      <c r="C39" s="115" t="s">
        <v>769</v>
      </c>
      <c r="D39" s="115" t="s">
        <v>774</v>
      </c>
      <c r="E39" s="115">
        <v>6</v>
      </c>
      <c r="F39" s="115">
        <v>0</v>
      </c>
      <c r="G39" s="115">
        <v>2</v>
      </c>
      <c r="H39" s="115">
        <v>0</v>
      </c>
      <c r="I39" s="115">
        <v>4</v>
      </c>
      <c r="J39" s="115">
        <v>0</v>
      </c>
      <c r="K39" s="115">
        <v>6</v>
      </c>
      <c r="L39" s="115">
        <v>0</v>
      </c>
      <c r="M39" s="115">
        <v>0</v>
      </c>
      <c r="N39" s="115">
        <v>0</v>
      </c>
      <c r="O39" s="115">
        <v>7</v>
      </c>
      <c r="P39" s="115">
        <v>0</v>
      </c>
      <c r="Q39" s="115">
        <v>7</v>
      </c>
      <c r="R39" s="115">
        <v>1</v>
      </c>
      <c r="S39" s="115">
        <v>0</v>
      </c>
      <c r="T39" s="115">
        <v>2</v>
      </c>
      <c r="U39" s="115">
        <v>3</v>
      </c>
      <c r="V39" s="115">
        <v>3</v>
      </c>
      <c r="W39" s="115">
        <v>4</v>
      </c>
      <c r="X39" s="115">
        <v>2</v>
      </c>
      <c r="Y39" s="115">
        <v>4</v>
      </c>
      <c r="Z39" s="115">
        <v>1</v>
      </c>
      <c r="AA39" s="115">
        <v>6</v>
      </c>
      <c r="AB39" s="115">
        <v>2</v>
      </c>
      <c r="AC39" s="115">
        <f>E39+G39+I39+K39+M39+O39+Q39+S39+U39+W39+Y39+AA39</f>
        <v>49</v>
      </c>
      <c r="AD39" s="115">
        <f t="shared" si="3"/>
        <v>11</v>
      </c>
    </row>
    <row r="40" spans="1:30">
      <c r="A40" s="113">
        <v>31</v>
      </c>
      <c r="B40" s="115" t="s">
        <v>470</v>
      </c>
      <c r="C40" s="115" t="s">
        <v>769</v>
      </c>
      <c r="D40" s="115" t="s">
        <v>775</v>
      </c>
      <c r="E40" s="115">
        <v>7</v>
      </c>
      <c r="F40" s="115">
        <v>0</v>
      </c>
      <c r="G40" s="115">
        <v>6</v>
      </c>
      <c r="H40" s="115">
        <v>0</v>
      </c>
      <c r="I40" s="115">
        <v>4</v>
      </c>
      <c r="J40" s="115">
        <v>0</v>
      </c>
      <c r="K40" s="115">
        <v>3</v>
      </c>
      <c r="L40" s="115">
        <v>1</v>
      </c>
      <c r="M40" s="115">
        <v>4</v>
      </c>
      <c r="N40" s="115">
        <v>0</v>
      </c>
      <c r="O40" s="115">
        <v>5</v>
      </c>
      <c r="P40" s="115">
        <v>0</v>
      </c>
      <c r="Q40" s="115">
        <v>2</v>
      </c>
      <c r="R40" s="115">
        <v>0</v>
      </c>
      <c r="S40" s="115">
        <v>5</v>
      </c>
      <c r="T40" s="115">
        <v>0</v>
      </c>
      <c r="U40" s="115">
        <v>2</v>
      </c>
      <c r="V40" s="115">
        <v>0</v>
      </c>
      <c r="W40" s="115">
        <v>3</v>
      </c>
      <c r="X40" s="115">
        <v>0</v>
      </c>
      <c r="Y40" s="115">
        <v>4</v>
      </c>
      <c r="Z40" s="115">
        <v>0</v>
      </c>
      <c r="AA40" s="115">
        <v>4</v>
      </c>
      <c r="AB40" s="115">
        <v>0</v>
      </c>
      <c r="AC40" s="115">
        <f t="shared" si="3"/>
        <v>49</v>
      </c>
      <c r="AD40" s="115">
        <f t="shared" si="3"/>
        <v>1</v>
      </c>
    </row>
    <row r="41" spans="1:30">
      <c r="A41" s="113">
        <v>32</v>
      </c>
      <c r="B41" s="115" t="s">
        <v>470</v>
      </c>
      <c r="C41" s="115" t="s">
        <v>769</v>
      </c>
      <c r="D41" s="115" t="s">
        <v>770</v>
      </c>
      <c r="E41" s="115">
        <v>3</v>
      </c>
      <c r="F41" s="115">
        <v>0</v>
      </c>
      <c r="G41" s="115">
        <v>1</v>
      </c>
      <c r="H41" s="115">
        <v>0</v>
      </c>
      <c r="I41" s="115">
        <v>6</v>
      </c>
      <c r="J41" s="115">
        <v>1</v>
      </c>
      <c r="K41" s="115">
        <v>3</v>
      </c>
      <c r="L41" s="115">
        <v>0</v>
      </c>
      <c r="M41" s="115">
        <v>1</v>
      </c>
      <c r="N41" s="115">
        <v>2</v>
      </c>
      <c r="O41" s="115">
        <v>6</v>
      </c>
      <c r="P41" s="115">
        <v>0</v>
      </c>
      <c r="Q41" s="115">
        <v>5</v>
      </c>
      <c r="R41" s="115">
        <v>2</v>
      </c>
      <c r="S41" s="115">
        <v>2</v>
      </c>
      <c r="T41" s="115">
        <v>0</v>
      </c>
      <c r="U41" s="115">
        <v>2</v>
      </c>
      <c r="V41" s="115">
        <v>0</v>
      </c>
      <c r="W41" s="115">
        <v>8</v>
      </c>
      <c r="X41" s="115">
        <v>1</v>
      </c>
      <c r="Y41" s="115">
        <v>0</v>
      </c>
      <c r="Z41" s="115">
        <v>1</v>
      </c>
      <c r="AA41" s="115">
        <v>12</v>
      </c>
      <c r="AB41" s="115">
        <v>0</v>
      </c>
      <c r="AC41" s="115">
        <f t="shared" si="3"/>
        <v>49</v>
      </c>
      <c r="AD41" s="115">
        <f t="shared" si="3"/>
        <v>7</v>
      </c>
    </row>
    <row r="42" spans="1:30">
      <c r="A42" s="113">
        <v>33</v>
      </c>
      <c r="B42" s="115" t="s">
        <v>470</v>
      </c>
      <c r="C42" s="115" t="s">
        <v>769</v>
      </c>
      <c r="D42" s="115" t="s">
        <v>771</v>
      </c>
      <c r="E42" s="115">
        <v>3</v>
      </c>
      <c r="F42" s="115">
        <v>0</v>
      </c>
      <c r="G42" s="115">
        <v>0</v>
      </c>
      <c r="H42" s="115">
        <v>1</v>
      </c>
      <c r="I42" s="115">
        <v>4</v>
      </c>
      <c r="J42" s="115">
        <v>0</v>
      </c>
      <c r="K42" s="115">
        <v>0</v>
      </c>
      <c r="L42" s="115">
        <v>0</v>
      </c>
      <c r="M42" s="115">
        <v>2</v>
      </c>
      <c r="N42" s="115">
        <v>0</v>
      </c>
      <c r="O42" s="115">
        <v>2</v>
      </c>
      <c r="P42" s="115">
        <v>2</v>
      </c>
      <c r="Q42" s="115">
        <v>4</v>
      </c>
      <c r="R42" s="115">
        <v>2</v>
      </c>
      <c r="S42" s="115">
        <v>4</v>
      </c>
      <c r="T42" s="115">
        <v>1</v>
      </c>
      <c r="U42" s="115">
        <v>1</v>
      </c>
      <c r="V42" s="115">
        <v>2</v>
      </c>
      <c r="W42" s="115">
        <v>3</v>
      </c>
      <c r="X42" s="115">
        <v>2</v>
      </c>
      <c r="Y42" s="115">
        <v>1</v>
      </c>
      <c r="Z42" s="115">
        <v>0</v>
      </c>
      <c r="AA42" s="115">
        <v>3</v>
      </c>
      <c r="AB42" s="115">
        <v>0</v>
      </c>
      <c r="AC42" s="115">
        <f t="shared" si="3"/>
        <v>27</v>
      </c>
      <c r="AD42" s="115">
        <f t="shared" si="3"/>
        <v>10</v>
      </c>
    </row>
    <row r="43" spans="1:30">
      <c r="B43" s="115" t="s">
        <v>403</v>
      </c>
      <c r="C43" s="30" t="s">
        <v>439</v>
      </c>
      <c r="D43" s="30" t="s">
        <v>801</v>
      </c>
      <c r="E43" s="115">
        <v>40</v>
      </c>
      <c r="F43" s="115">
        <v>9</v>
      </c>
      <c r="G43" s="115">
        <v>92</v>
      </c>
      <c r="H43" s="115">
        <v>7</v>
      </c>
      <c r="I43" s="115">
        <v>73</v>
      </c>
      <c r="J43" s="115">
        <v>12</v>
      </c>
      <c r="K43" s="115">
        <v>28</v>
      </c>
      <c r="L43" s="115">
        <v>14</v>
      </c>
      <c r="M43" s="115">
        <v>57</v>
      </c>
      <c r="N43" s="115">
        <v>8</v>
      </c>
      <c r="O43" s="115">
        <v>29</v>
      </c>
      <c r="P43" s="115">
        <v>10</v>
      </c>
      <c r="Q43" s="115">
        <v>71</v>
      </c>
      <c r="R43" s="115">
        <v>9</v>
      </c>
      <c r="S43" s="115">
        <v>26</v>
      </c>
      <c r="T43" s="115">
        <v>17</v>
      </c>
      <c r="U43" s="115">
        <v>15</v>
      </c>
      <c r="V43" s="115">
        <v>8</v>
      </c>
      <c r="W43" s="115">
        <v>68</v>
      </c>
      <c r="X43" s="115">
        <v>8</v>
      </c>
      <c r="Y43" s="115">
        <v>135</v>
      </c>
      <c r="Z43" s="115">
        <v>15</v>
      </c>
      <c r="AA43" s="115">
        <v>74</v>
      </c>
      <c r="AB43" s="115">
        <v>12</v>
      </c>
      <c r="AC43" s="115">
        <f t="shared" si="3"/>
        <v>708</v>
      </c>
      <c r="AD43" s="115">
        <f t="shared" si="3"/>
        <v>129</v>
      </c>
    </row>
    <row r="44" spans="1:30">
      <c r="B44" s="115" t="s">
        <v>403</v>
      </c>
      <c r="C44" s="115" t="s">
        <v>439</v>
      </c>
      <c r="D44" s="115" t="s">
        <v>440</v>
      </c>
      <c r="E44" s="115">
        <v>5</v>
      </c>
      <c r="F44" s="115">
        <v>3</v>
      </c>
      <c r="G44" s="115">
        <v>10</v>
      </c>
      <c r="H44" s="115">
        <v>0</v>
      </c>
      <c r="I44" s="115">
        <v>10</v>
      </c>
      <c r="J44" s="115">
        <v>2</v>
      </c>
      <c r="K44" s="115">
        <v>3</v>
      </c>
      <c r="L44" s="115">
        <v>2</v>
      </c>
      <c r="M44" s="115">
        <v>4</v>
      </c>
      <c r="N44" s="115">
        <v>4</v>
      </c>
      <c r="O44" s="115">
        <v>11</v>
      </c>
      <c r="P44" s="115">
        <v>3</v>
      </c>
      <c r="Q44" s="115">
        <v>0</v>
      </c>
      <c r="R44" s="115">
        <v>3</v>
      </c>
      <c r="S44" s="115">
        <v>8</v>
      </c>
      <c r="T44" s="115">
        <v>4</v>
      </c>
      <c r="U44" s="115">
        <v>5</v>
      </c>
      <c r="V44" s="115">
        <v>2</v>
      </c>
      <c r="W44" s="115">
        <v>11</v>
      </c>
      <c r="X44" s="115">
        <v>2</v>
      </c>
      <c r="Y44" s="115">
        <v>0</v>
      </c>
      <c r="Z44" s="115">
        <v>5</v>
      </c>
      <c r="AA44" s="115">
        <v>10</v>
      </c>
      <c r="AB44" s="115">
        <v>2</v>
      </c>
      <c r="AC44" s="115">
        <f t="shared" si="3"/>
        <v>77</v>
      </c>
      <c r="AD44" s="115">
        <f t="shared" si="3"/>
        <v>32</v>
      </c>
    </row>
    <row r="45" spans="1:30">
      <c r="B45" s="115" t="s">
        <v>403</v>
      </c>
      <c r="C45" s="115" t="s">
        <v>439</v>
      </c>
      <c r="D45" s="115" t="s">
        <v>450</v>
      </c>
      <c r="E45" s="115">
        <v>0</v>
      </c>
      <c r="F45" s="115">
        <v>2</v>
      </c>
      <c r="G45" s="115">
        <v>6</v>
      </c>
      <c r="H45" s="115">
        <v>1</v>
      </c>
      <c r="I45" s="115">
        <v>19</v>
      </c>
      <c r="J45" s="115">
        <v>3</v>
      </c>
      <c r="K45" s="115">
        <v>0</v>
      </c>
      <c r="L45" s="115">
        <v>0</v>
      </c>
      <c r="M45" s="115">
        <v>0</v>
      </c>
      <c r="N45" s="115">
        <v>1</v>
      </c>
      <c r="O45" s="115">
        <v>8</v>
      </c>
      <c r="P45" s="115">
        <v>3</v>
      </c>
      <c r="Q45" s="115">
        <v>18</v>
      </c>
      <c r="R45" s="115">
        <v>3</v>
      </c>
      <c r="S45" s="115">
        <v>0</v>
      </c>
      <c r="T45" s="115">
        <v>1</v>
      </c>
      <c r="U45" s="115">
        <v>0</v>
      </c>
      <c r="V45" s="115">
        <v>4</v>
      </c>
      <c r="W45" s="115">
        <v>16</v>
      </c>
      <c r="X45" s="115">
        <v>4</v>
      </c>
      <c r="Y45" s="115">
        <v>0</v>
      </c>
      <c r="Z45" s="115">
        <v>1</v>
      </c>
      <c r="AA45" s="115">
        <v>9</v>
      </c>
      <c r="AB45" s="115">
        <v>0</v>
      </c>
      <c r="AC45" s="115">
        <f t="shared" si="3"/>
        <v>76</v>
      </c>
      <c r="AD45" s="115">
        <f t="shared" si="3"/>
        <v>23</v>
      </c>
    </row>
    <row r="46" spans="1:30">
      <c r="B46" s="115" t="s">
        <v>403</v>
      </c>
      <c r="C46" s="115" t="s">
        <v>439</v>
      </c>
      <c r="D46" s="375" t="s">
        <v>452</v>
      </c>
      <c r="E46" s="115">
        <v>8</v>
      </c>
      <c r="F46" s="115">
        <v>4</v>
      </c>
      <c r="G46" s="115">
        <v>6</v>
      </c>
      <c r="H46" s="115">
        <v>1</v>
      </c>
      <c r="I46" s="115">
        <v>0</v>
      </c>
      <c r="J46" s="115">
        <v>2</v>
      </c>
      <c r="K46" s="115">
        <v>0</v>
      </c>
      <c r="L46" s="115">
        <v>4</v>
      </c>
      <c r="M46" s="115">
        <v>0</v>
      </c>
      <c r="N46" s="115">
        <v>3</v>
      </c>
      <c r="O46" s="115">
        <v>0</v>
      </c>
      <c r="P46" s="115">
        <v>1</v>
      </c>
      <c r="Q46" s="115">
        <v>5</v>
      </c>
      <c r="R46" s="115">
        <v>2</v>
      </c>
      <c r="S46" s="115">
        <v>0</v>
      </c>
      <c r="T46" s="115">
        <v>0</v>
      </c>
      <c r="U46" s="115">
        <v>0</v>
      </c>
      <c r="V46" s="115">
        <v>1</v>
      </c>
      <c r="W46" s="115">
        <v>6</v>
      </c>
      <c r="X46" s="115">
        <v>2</v>
      </c>
      <c r="Y46" s="115">
        <v>0</v>
      </c>
      <c r="Z46" s="115">
        <v>1</v>
      </c>
      <c r="AA46" s="115">
        <v>21</v>
      </c>
      <c r="AB46" s="115">
        <v>1</v>
      </c>
      <c r="AC46" s="115">
        <f t="shared" si="3"/>
        <v>46</v>
      </c>
      <c r="AD46" s="115">
        <f t="shared" si="3"/>
        <v>22</v>
      </c>
    </row>
    <row r="47" spans="1:30">
      <c r="B47" s="115" t="s">
        <v>403</v>
      </c>
      <c r="C47" s="115" t="s">
        <v>439</v>
      </c>
      <c r="D47" s="115" t="s">
        <v>802</v>
      </c>
      <c r="E47" s="115">
        <v>0</v>
      </c>
      <c r="F47" s="115">
        <v>2</v>
      </c>
      <c r="G47" s="115">
        <v>7</v>
      </c>
      <c r="H47" s="115">
        <v>0</v>
      </c>
      <c r="I47" s="115">
        <v>0</v>
      </c>
      <c r="J47" s="115">
        <v>3</v>
      </c>
      <c r="K47" s="115">
        <v>0</v>
      </c>
      <c r="L47" s="115">
        <v>1</v>
      </c>
      <c r="M47" s="115">
        <v>0</v>
      </c>
      <c r="N47" s="115">
        <v>1</v>
      </c>
      <c r="O47" s="115">
        <v>0</v>
      </c>
      <c r="P47" s="115">
        <v>0</v>
      </c>
      <c r="Q47" s="115">
        <v>4</v>
      </c>
      <c r="R47" s="115">
        <v>0</v>
      </c>
      <c r="S47" s="115">
        <v>0</v>
      </c>
      <c r="T47" s="115">
        <v>1</v>
      </c>
      <c r="U47" s="115">
        <v>0</v>
      </c>
      <c r="V47" s="115">
        <v>2</v>
      </c>
      <c r="W47" s="115">
        <v>0</v>
      </c>
      <c r="X47" s="115">
        <v>1</v>
      </c>
      <c r="Y47" s="115">
        <v>0</v>
      </c>
      <c r="Z47" s="115">
        <v>0</v>
      </c>
      <c r="AA47" s="115">
        <v>6</v>
      </c>
      <c r="AB47" s="115">
        <v>1</v>
      </c>
      <c r="AC47" s="115">
        <f t="shared" si="3"/>
        <v>17</v>
      </c>
      <c r="AD47" s="115">
        <f t="shared" si="3"/>
        <v>12</v>
      </c>
    </row>
    <row r="48" spans="1:30">
      <c r="B48" s="115" t="s">
        <v>403</v>
      </c>
      <c r="C48" s="115" t="s">
        <v>439</v>
      </c>
      <c r="D48" s="115" t="s">
        <v>446</v>
      </c>
      <c r="E48" s="115">
        <v>6</v>
      </c>
      <c r="F48" s="115">
        <v>1</v>
      </c>
      <c r="G48" s="115">
        <v>16</v>
      </c>
      <c r="H48" s="115">
        <v>0</v>
      </c>
      <c r="I48" s="115">
        <v>8</v>
      </c>
      <c r="J48" s="115">
        <v>0</v>
      </c>
      <c r="K48" s="115">
        <v>4</v>
      </c>
      <c r="L48" s="115">
        <v>2</v>
      </c>
      <c r="M48" s="115">
        <v>0</v>
      </c>
      <c r="N48" s="115">
        <v>2</v>
      </c>
      <c r="O48" s="115">
        <v>0</v>
      </c>
      <c r="P48" s="115">
        <v>1</v>
      </c>
      <c r="Q48" s="115">
        <v>8</v>
      </c>
      <c r="R48" s="115">
        <v>0</v>
      </c>
      <c r="S48" s="115">
        <v>1</v>
      </c>
      <c r="T48" s="115">
        <v>0</v>
      </c>
      <c r="U48" s="115">
        <v>12</v>
      </c>
      <c r="V48" s="115">
        <v>0</v>
      </c>
      <c r="W48" s="115">
        <v>13</v>
      </c>
      <c r="X48" s="115">
        <v>1</v>
      </c>
      <c r="Y48" s="115">
        <v>0</v>
      </c>
      <c r="Z48" s="115">
        <v>1</v>
      </c>
      <c r="AA48" s="115">
        <v>13</v>
      </c>
      <c r="AB48" s="115">
        <v>0</v>
      </c>
      <c r="AC48" s="115">
        <f t="shared" si="3"/>
        <v>81</v>
      </c>
      <c r="AD48" s="115">
        <f t="shared" si="3"/>
        <v>8</v>
      </c>
    </row>
    <row r="49" spans="2:30">
      <c r="B49" s="115" t="s">
        <v>403</v>
      </c>
      <c r="C49" s="115" t="s">
        <v>439</v>
      </c>
      <c r="D49" s="115" t="s">
        <v>444</v>
      </c>
      <c r="E49" s="115">
        <v>0</v>
      </c>
      <c r="F49" s="115">
        <v>2</v>
      </c>
      <c r="G49" s="115">
        <v>11</v>
      </c>
      <c r="H49" s="115">
        <v>3</v>
      </c>
      <c r="I49" s="115">
        <v>0</v>
      </c>
      <c r="J49" s="115">
        <v>2</v>
      </c>
      <c r="K49" s="115">
        <v>11</v>
      </c>
      <c r="L49" s="115">
        <v>3</v>
      </c>
      <c r="M49" s="115">
        <v>12</v>
      </c>
      <c r="N49" s="115">
        <v>1</v>
      </c>
      <c r="O49" s="115">
        <v>0</v>
      </c>
      <c r="P49" s="115">
        <v>3</v>
      </c>
      <c r="Q49" s="115">
        <v>28</v>
      </c>
      <c r="R49" s="115">
        <v>1</v>
      </c>
      <c r="S49" s="115">
        <v>0</v>
      </c>
      <c r="T49" s="115">
        <v>2</v>
      </c>
      <c r="U49" s="115">
        <v>0</v>
      </c>
      <c r="V49" s="115">
        <v>3</v>
      </c>
      <c r="W49" s="115">
        <v>13</v>
      </c>
      <c r="X49" s="115">
        <v>2</v>
      </c>
      <c r="Y49" s="115">
        <v>0</v>
      </c>
      <c r="Z49" s="115">
        <v>5</v>
      </c>
      <c r="AA49" s="115">
        <v>27</v>
      </c>
      <c r="AB49" s="115">
        <v>6</v>
      </c>
      <c r="AC49" s="115">
        <f t="shared" si="3"/>
        <v>102</v>
      </c>
      <c r="AD49" s="115">
        <f t="shared" si="3"/>
        <v>33</v>
      </c>
    </row>
    <row r="50" spans="2:30">
      <c r="B50" s="115" t="s">
        <v>403</v>
      </c>
      <c r="C50" s="115" t="s">
        <v>439</v>
      </c>
      <c r="D50" s="115" t="s">
        <v>803</v>
      </c>
      <c r="E50" s="115">
        <v>9</v>
      </c>
      <c r="F50" s="115">
        <v>0</v>
      </c>
      <c r="G50" s="115">
        <v>25</v>
      </c>
      <c r="H50" s="115">
        <v>0</v>
      </c>
      <c r="I50" s="115">
        <v>11</v>
      </c>
      <c r="J50" s="115">
        <v>0</v>
      </c>
      <c r="K50" s="115">
        <v>10</v>
      </c>
      <c r="L50" s="115">
        <v>1</v>
      </c>
      <c r="M50" s="115">
        <v>23</v>
      </c>
      <c r="N50" s="115">
        <v>4</v>
      </c>
      <c r="O50" s="115">
        <v>3</v>
      </c>
      <c r="P50" s="115">
        <v>2</v>
      </c>
      <c r="Q50" s="115">
        <v>9</v>
      </c>
      <c r="R50" s="115">
        <v>2</v>
      </c>
      <c r="S50" s="115">
        <v>6</v>
      </c>
      <c r="T50" s="115">
        <v>0</v>
      </c>
      <c r="U50" s="115">
        <v>2</v>
      </c>
      <c r="V50" s="115">
        <v>2</v>
      </c>
      <c r="W50" s="115">
        <v>5</v>
      </c>
      <c r="X50" s="115">
        <v>0</v>
      </c>
      <c r="Y50" s="115">
        <v>4</v>
      </c>
      <c r="Z50" s="115">
        <v>0</v>
      </c>
      <c r="AA50" s="115">
        <v>7</v>
      </c>
      <c r="AB50" s="115">
        <v>1</v>
      </c>
      <c r="AC50" s="115">
        <f>E50+G50+I50+K50+M50+O50+Q50+S50+U50+W50+Y50+AA50</f>
        <v>114</v>
      </c>
      <c r="AD50" s="115">
        <f>F50+H50+J50+L50+N50+P50+R50+T50+V50+X50+Z50+AB50</f>
        <v>12</v>
      </c>
    </row>
    <row r="52" spans="2:30">
      <c r="AC52" s="298">
        <f>SUM(AC43:AC50)</f>
        <v>1221</v>
      </c>
      <c r="AD52">
        <f>SUM(AD43:AD50)</f>
        <v>271</v>
      </c>
    </row>
    <row r="53" spans="2:30">
      <c r="B53" s="115" t="s">
        <v>805</v>
      </c>
      <c r="C53" s="115" t="s">
        <v>808</v>
      </c>
      <c r="D53" s="115" t="s">
        <v>202</v>
      </c>
      <c r="E53" s="50"/>
      <c r="F53" s="50"/>
      <c r="G53" s="93"/>
      <c r="H53" s="93"/>
      <c r="I53" s="50"/>
      <c r="J53" s="50"/>
      <c r="K53" s="93"/>
      <c r="L53" s="93"/>
      <c r="M53" s="50"/>
      <c r="N53" s="50"/>
      <c r="O53" s="93"/>
      <c r="P53" s="93"/>
      <c r="Q53" s="50"/>
      <c r="R53" s="50"/>
      <c r="S53" s="93"/>
      <c r="T53" s="93"/>
      <c r="U53" s="50"/>
      <c r="V53" s="50"/>
      <c r="W53" s="93"/>
      <c r="X53" s="93"/>
      <c r="Y53" s="50"/>
      <c r="Z53" s="50"/>
      <c r="AA53" s="93"/>
      <c r="AB53" s="93"/>
    </row>
    <row r="54" spans="2:30">
      <c r="B54" s="115" t="s">
        <v>805</v>
      </c>
      <c r="C54" s="115" t="s">
        <v>808</v>
      </c>
      <c r="D54" s="115" t="s">
        <v>840</v>
      </c>
      <c r="E54" s="50">
        <v>6</v>
      </c>
      <c r="F54" s="50">
        <v>1</v>
      </c>
      <c r="G54" s="93">
        <v>12</v>
      </c>
      <c r="H54" s="93">
        <v>5</v>
      </c>
      <c r="I54" s="50">
        <v>27</v>
      </c>
      <c r="J54" s="50">
        <v>6</v>
      </c>
      <c r="K54" s="93">
        <v>6</v>
      </c>
      <c r="L54" s="93">
        <v>7</v>
      </c>
      <c r="M54" s="50">
        <v>9</v>
      </c>
      <c r="N54" s="50">
        <v>2</v>
      </c>
      <c r="O54" s="93">
        <v>13</v>
      </c>
      <c r="P54" s="93">
        <v>4</v>
      </c>
      <c r="Q54" s="50">
        <v>9</v>
      </c>
      <c r="R54" s="50">
        <v>3</v>
      </c>
      <c r="S54" s="93">
        <v>7</v>
      </c>
      <c r="T54" s="93">
        <v>2</v>
      </c>
      <c r="U54" s="50">
        <v>11</v>
      </c>
      <c r="V54" s="50">
        <v>7</v>
      </c>
      <c r="W54" s="93">
        <v>12</v>
      </c>
      <c r="X54" s="93">
        <v>3</v>
      </c>
      <c r="Y54" s="50">
        <v>5</v>
      </c>
      <c r="Z54" s="50">
        <v>1</v>
      </c>
      <c r="AA54" s="93">
        <v>15</v>
      </c>
      <c r="AB54" s="93">
        <v>4</v>
      </c>
    </row>
    <row r="55" spans="2:30">
      <c r="B55" s="115" t="s">
        <v>805</v>
      </c>
      <c r="C55" s="115" t="s">
        <v>808</v>
      </c>
      <c r="D55" s="115" t="s">
        <v>809</v>
      </c>
      <c r="E55" s="50">
        <v>6</v>
      </c>
      <c r="F55" s="50">
        <v>7</v>
      </c>
      <c r="G55" s="93">
        <v>4</v>
      </c>
      <c r="H55" s="93">
        <v>1</v>
      </c>
      <c r="I55" s="50">
        <v>35</v>
      </c>
      <c r="J55" s="50">
        <v>4</v>
      </c>
      <c r="K55" s="93">
        <v>21</v>
      </c>
      <c r="L55" s="93">
        <v>9</v>
      </c>
      <c r="M55" s="50">
        <v>10</v>
      </c>
      <c r="N55" s="50">
        <v>5</v>
      </c>
      <c r="O55" s="93">
        <v>9</v>
      </c>
      <c r="P55" s="93">
        <v>8</v>
      </c>
      <c r="Q55" s="50">
        <v>20</v>
      </c>
      <c r="R55" s="50">
        <v>12</v>
      </c>
      <c r="S55" s="93">
        <v>22</v>
      </c>
      <c r="T55" s="93">
        <v>3</v>
      </c>
      <c r="U55" s="50">
        <v>24</v>
      </c>
      <c r="V55" s="50">
        <v>7</v>
      </c>
      <c r="W55" s="93">
        <v>19</v>
      </c>
      <c r="X55" s="93">
        <v>14</v>
      </c>
      <c r="Y55" s="50">
        <v>17</v>
      </c>
      <c r="Z55" s="50">
        <v>4</v>
      </c>
      <c r="AA55" s="93">
        <v>5</v>
      </c>
      <c r="AB55" s="93">
        <v>7</v>
      </c>
    </row>
    <row r="56" spans="2:30">
      <c r="B56" s="115" t="s">
        <v>805</v>
      </c>
      <c r="C56" s="115" t="s">
        <v>808</v>
      </c>
      <c r="D56" s="115" t="s">
        <v>841</v>
      </c>
      <c r="E56" s="50">
        <v>3</v>
      </c>
      <c r="F56" s="50">
        <v>5</v>
      </c>
      <c r="G56" s="93">
        <v>3</v>
      </c>
      <c r="H56" s="93">
        <v>1</v>
      </c>
      <c r="I56" s="50">
        <v>3</v>
      </c>
      <c r="J56" s="50">
        <v>0</v>
      </c>
      <c r="K56" s="93">
        <v>9</v>
      </c>
      <c r="L56" s="93">
        <v>1</v>
      </c>
      <c r="M56" s="50">
        <v>5</v>
      </c>
      <c r="N56" s="50">
        <v>0</v>
      </c>
      <c r="O56" s="93">
        <v>6</v>
      </c>
      <c r="P56" s="93">
        <v>0</v>
      </c>
      <c r="Q56" s="50">
        <v>4</v>
      </c>
      <c r="R56" s="50">
        <v>0</v>
      </c>
      <c r="S56" s="93">
        <v>2</v>
      </c>
      <c r="T56" s="93">
        <v>1</v>
      </c>
      <c r="U56" s="50">
        <v>3</v>
      </c>
      <c r="V56" s="50">
        <v>2</v>
      </c>
      <c r="W56" s="93">
        <v>2</v>
      </c>
      <c r="X56" s="93">
        <v>0</v>
      </c>
      <c r="Y56" s="50">
        <v>0</v>
      </c>
      <c r="Z56" s="50">
        <v>1</v>
      </c>
      <c r="AA56" s="93">
        <v>0</v>
      </c>
      <c r="AB56" s="93">
        <v>0</v>
      </c>
    </row>
    <row r="57" spans="2:30">
      <c r="B57" s="115" t="s">
        <v>805</v>
      </c>
      <c r="C57" s="115" t="s">
        <v>808</v>
      </c>
      <c r="D57" s="115" t="s">
        <v>842</v>
      </c>
      <c r="E57" s="50">
        <v>5</v>
      </c>
      <c r="F57" s="50">
        <v>1</v>
      </c>
      <c r="G57" s="93">
        <v>2</v>
      </c>
      <c r="H57" s="93">
        <v>2</v>
      </c>
      <c r="I57" s="50">
        <v>1</v>
      </c>
      <c r="J57" s="50">
        <v>1</v>
      </c>
      <c r="K57" s="93">
        <v>2</v>
      </c>
      <c r="L57" s="93">
        <v>0</v>
      </c>
      <c r="M57" s="50">
        <v>2</v>
      </c>
      <c r="N57" s="50">
        <v>1</v>
      </c>
      <c r="O57" s="93">
        <v>5</v>
      </c>
      <c r="P57" s="93">
        <v>6</v>
      </c>
      <c r="Q57" s="50">
        <v>1</v>
      </c>
      <c r="R57" s="50">
        <v>2</v>
      </c>
      <c r="S57" s="93">
        <v>1</v>
      </c>
      <c r="T57" s="93">
        <v>2</v>
      </c>
      <c r="U57" s="50">
        <v>5</v>
      </c>
      <c r="V57" s="50">
        <v>1</v>
      </c>
      <c r="W57" s="93">
        <v>2</v>
      </c>
      <c r="X57" s="93">
        <v>0</v>
      </c>
      <c r="Y57" s="50">
        <v>3</v>
      </c>
      <c r="Z57" s="50">
        <v>1</v>
      </c>
      <c r="AA57" s="93">
        <v>3</v>
      </c>
      <c r="AB57" s="93">
        <v>0</v>
      </c>
    </row>
    <row r="58" spans="2:30">
      <c r="B58" s="115" t="s">
        <v>805</v>
      </c>
      <c r="C58" s="115" t="s">
        <v>808</v>
      </c>
      <c r="D58" s="115" t="s">
        <v>843</v>
      </c>
      <c r="E58" s="50">
        <v>10</v>
      </c>
      <c r="F58" s="50">
        <v>0</v>
      </c>
      <c r="G58" s="93">
        <v>8</v>
      </c>
      <c r="H58" s="93">
        <v>1</v>
      </c>
      <c r="I58" s="50">
        <v>24</v>
      </c>
      <c r="J58" s="50">
        <v>0</v>
      </c>
      <c r="K58" s="93">
        <v>7</v>
      </c>
      <c r="L58" s="93">
        <v>6</v>
      </c>
      <c r="M58" s="50">
        <v>11</v>
      </c>
      <c r="N58" s="50">
        <v>2</v>
      </c>
      <c r="O58" s="93">
        <v>12</v>
      </c>
      <c r="P58" s="93">
        <v>4</v>
      </c>
      <c r="Q58" s="50">
        <v>13</v>
      </c>
      <c r="R58" s="50">
        <v>0</v>
      </c>
      <c r="S58" s="93">
        <v>13</v>
      </c>
      <c r="T58" s="93">
        <v>2</v>
      </c>
      <c r="U58" s="50">
        <v>11</v>
      </c>
      <c r="V58" s="50">
        <v>0</v>
      </c>
      <c r="W58" s="93">
        <v>15</v>
      </c>
      <c r="X58" s="93">
        <v>4</v>
      </c>
      <c r="Y58" s="50">
        <v>11</v>
      </c>
      <c r="Z58" s="50">
        <v>2</v>
      </c>
      <c r="AA58" s="93">
        <v>8</v>
      </c>
      <c r="AB58" s="93">
        <v>2</v>
      </c>
    </row>
    <row r="59" spans="2:30">
      <c r="B59" s="115" t="s">
        <v>805</v>
      </c>
      <c r="C59" s="115" t="s">
        <v>808</v>
      </c>
      <c r="D59" s="115" t="s">
        <v>844</v>
      </c>
      <c r="E59" s="50">
        <v>7</v>
      </c>
      <c r="F59" s="50">
        <v>3</v>
      </c>
      <c r="G59" s="93">
        <v>6</v>
      </c>
      <c r="H59" s="93">
        <v>2</v>
      </c>
      <c r="I59" s="50">
        <v>8</v>
      </c>
      <c r="J59" s="50">
        <v>2</v>
      </c>
      <c r="K59" s="93">
        <v>13</v>
      </c>
      <c r="L59" s="93">
        <v>2</v>
      </c>
      <c r="M59" s="50">
        <v>2</v>
      </c>
      <c r="N59" s="50">
        <v>1</v>
      </c>
      <c r="O59" s="93">
        <v>14</v>
      </c>
      <c r="P59" s="93">
        <v>7</v>
      </c>
      <c r="Q59" s="50">
        <v>7</v>
      </c>
      <c r="R59" s="50">
        <v>3</v>
      </c>
      <c r="S59" s="93">
        <v>3</v>
      </c>
      <c r="T59" s="93">
        <v>2</v>
      </c>
      <c r="U59" s="50">
        <v>2</v>
      </c>
      <c r="V59" s="50">
        <v>1</v>
      </c>
      <c r="W59" s="93">
        <v>1</v>
      </c>
      <c r="X59" s="93">
        <v>2</v>
      </c>
      <c r="Y59" s="50">
        <v>6</v>
      </c>
      <c r="Z59" s="50">
        <v>1</v>
      </c>
      <c r="AA59" s="93">
        <v>2</v>
      </c>
      <c r="AB59" s="93">
        <v>1</v>
      </c>
    </row>
    <row r="60" spans="2:30">
      <c r="B60" s="115" t="s">
        <v>805</v>
      </c>
      <c r="C60" s="115" t="s">
        <v>808</v>
      </c>
      <c r="D60" s="115" t="s">
        <v>836</v>
      </c>
      <c r="E60" s="50">
        <v>2</v>
      </c>
      <c r="F60" s="50">
        <v>1</v>
      </c>
      <c r="G60" s="93">
        <v>8</v>
      </c>
      <c r="H60" s="93">
        <v>2</v>
      </c>
      <c r="I60" s="50">
        <v>10</v>
      </c>
      <c r="J60" s="50">
        <v>0</v>
      </c>
      <c r="K60" s="93">
        <v>7</v>
      </c>
      <c r="L60" s="93">
        <v>1</v>
      </c>
      <c r="M60" s="50">
        <v>2</v>
      </c>
      <c r="N60" s="50">
        <v>0</v>
      </c>
      <c r="O60" s="93">
        <v>11</v>
      </c>
      <c r="P60" s="93">
        <v>0</v>
      </c>
      <c r="Q60" s="50">
        <v>1</v>
      </c>
      <c r="R60" s="50">
        <v>0</v>
      </c>
      <c r="S60" s="93">
        <v>1</v>
      </c>
      <c r="T60" s="93">
        <v>0</v>
      </c>
      <c r="U60" s="50">
        <v>4</v>
      </c>
      <c r="V60" s="50">
        <v>0</v>
      </c>
      <c r="W60" s="93">
        <v>2</v>
      </c>
      <c r="X60" s="93">
        <v>0</v>
      </c>
      <c r="Y60" s="50">
        <v>2</v>
      </c>
      <c r="Z60" s="50">
        <v>0</v>
      </c>
      <c r="AA60" s="93">
        <v>2</v>
      </c>
      <c r="AB60" s="93">
        <v>0</v>
      </c>
    </row>
    <row r="61" spans="2:30">
      <c r="B61" s="115" t="s">
        <v>805</v>
      </c>
      <c r="C61" s="115" t="s">
        <v>808</v>
      </c>
      <c r="D61" s="115" t="s">
        <v>827</v>
      </c>
      <c r="E61" s="50">
        <v>14</v>
      </c>
      <c r="F61" s="50">
        <v>2</v>
      </c>
      <c r="G61" s="93">
        <v>9</v>
      </c>
      <c r="H61" s="93">
        <v>2</v>
      </c>
      <c r="I61" s="50">
        <v>9</v>
      </c>
      <c r="J61" s="50">
        <v>3</v>
      </c>
      <c r="K61" s="93">
        <v>15</v>
      </c>
      <c r="L61" s="93">
        <v>0</v>
      </c>
      <c r="M61" s="50">
        <v>5</v>
      </c>
      <c r="N61" s="50">
        <v>1</v>
      </c>
      <c r="O61" s="93">
        <v>8</v>
      </c>
      <c r="P61" s="93">
        <v>0</v>
      </c>
      <c r="Q61" s="50">
        <v>4</v>
      </c>
      <c r="R61" s="50">
        <v>2</v>
      </c>
      <c r="S61" s="93">
        <v>13</v>
      </c>
      <c r="T61" s="93">
        <v>2</v>
      </c>
      <c r="U61" s="50">
        <v>10</v>
      </c>
      <c r="V61" s="50">
        <v>1</v>
      </c>
      <c r="W61" s="93">
        <v>0</v>
      </c>
      <c r="X61" s="93">
        <v>2</v>
      </c>
      <c r="Y61" s="50">
        <v>7</v>
      </c>
      <c r="Z61" s="50">
        <v>1</v>
      </c>
      <c r="AA61" s="93">
        <v>12</v>
      </c>
      <c r="AB61" s="93">
        <v>1</v>
      </c>
    </row>
    <row r="62" spans="2:30">
      <c r="B62" s="115" t="s">
        <v>805</v>
      </c>
      <c r="C62" s="115" t="s">
        <v>808</v>
      </c>
      <c r="D62" s="115" t="s">
        <v>845</v>
      </c>
      <c r="E62" s="50">
        <v>8</v>
      </c>
      <c r="F62" s="50">
        <v>2</v>
      </c>
      <c r="G62" s="93">
        <v>2</v>
      </c>
      <c r="H62" s="93">
        <v>1</v>
      </c>
      <c r="I62" s="50">
        <v>7</v>
      </c>
      <c r="J62" s="50">
        <v>0</v>
      </c>
      <c r="K62" s="93">
        <v>13</v>
      </c>
      <c r="L62" s="93">
        <v>4</v>
      </c>
      <c r="M62" s="50">
        <v>16</v>
      </c>
      <c r="N62" s="50">
        <v>4</v>
      </c>
      <c r="O62" s="93">
        <v>9</v>
      </c>
      <c r="P62" s="93">
        <v>2</v>
      </c>
      <c r="Q62" s="50">
        <v>6</v>
      </c>
      <c r="R62" s="50">
        <v>4</v>
      </c>
      <c r="S62" s="93">
        <v>3</v>
      </c>
      <c r="T62" s="93">
        <v>4</v>
      </c>
      <c r="U62" s="50">
        <v>1</v>
      </c>
      <c r="V62" s="50">
        <v>4</v>
      </c>
      <c r="W62" s="93">
        <v>1</v>
      </c>
      <c r="X62" s="93">
        <v>4</v>
      </c>
      <c r="Y62" s="50">
        <v>4</v>
      </c>
      <c r="Z62" s="50">
        <v>2</v>
      </c>
      <c r="AA62" s="93">
        <v>2</v>
      </c>
      <c r="AB62" s="93">
        <v>1</v>
      </c>
    </row>
    <row r="65" spans="2:30" ht="57">
      <c r="B65" s="167" t="s">
        <v>846</v>
      </c>
      <c r="C65" s="167" t="s">
        <v>869</v>
      </c>
      <c r="D65" s="489" t="s">
        <v>892</v>
      </c>
      <c r="E65" s="490">
        <v>92</v>
      </c>
      <c r="F65" s="490">
        <v>58</v>
      </c>
      <c r="G65" s="491">
        <v>74</v>
      </c>
      <c r="H65" s="491">
        <v>66</v>
      </c>
      <c r="I65" s="490">
        <v>78</v>
      </c>
      <c r="J65" s="490">
        <v>65</v>
      </c>
      <c r="K65" s="491">
        <v>74</v>
      </c>
      <c r="L65" s="491">
        <v>73</v>
      </c>
      <c r="M65" s="490">
        <v>63</v>
      </c>
      <c r="N65" s="490">
        <v>66</v>
      </c>
      <c r="O65" s="491">
        <v>71</v>
      </c>
      <c r="P65" s="491">
        <v>70</v>
      </c>
      <c r="Q65" s="490">
        <v>176</v>
      </c>
      <c r="R65" s="490">
        <v>70</v>
      </c>
      <c r="S65" s="491">
        <v>68</v>
      </c>
      <c r="T65" s="491">
        <v>62</v>
      </c>
      <c r="U65" s="490">
        <v>83</v>
      </c>
      <c r="V65" s="490">
        <v>52</v>
      </c>
      <c r="W65" s="491">
        <v>105</v>
      </c>
      <c r="X65" s="491">
        <v>51</v>
      </c>
      <c r="Y65" s="490">
        <v>88</v>
      </c>
      <c r="Z65" s="490">
        <v>37</v>
      </c>
      <c r="AA65" s="491">
        <v>81</v>
      </c>
      <c r="AB65" s="491">
        <v>54</v>
      </c>
      <c r="AC65" s="167">
        <f t="shared" ref="AC65:AD71" si="4">E65+G65+I65+K65+M65+O65+Q65+S65+U65+W65+Y65+AA65</f>
        <v>1053</v>
      </c>
      <c r="AD65" s="167">
        <f>F65+H65+J65+L65+N65+P65+R65+T65+V65+X65+Z65+AB65</f>
        <v>724</v>
      </c>
    </row>
    <row r="66" spans="2:30" ht="29">
      <c r="B66" s="492" t="s">
        <v>846</v>
      </c>
      <c r="C66" s="492" t="s">
        <v>869</v>
      </c>
      <c r="D66" s="492" t="s">
        <v>884</v>
      </c>
      <c r="E66" s="490">
        <v>7</v>
      </c>
      <c r="F66" s="490">
        <v>42</v>
      </c>
      <c r="G66" s="491">
        <v>3</v>
      </c>
      <c r="H66" s="491">
        <v>54</v>
      </c>
      <c r="I66" s="490">
        <v>12</v>
      </c>
      <c r="J66" s="490">
        <v>56</v>
      </c>
      <c r="K66" s="491">
        <v>6</v>
      </c>
      <c r="L66" s="491">
        <v>54</v>
      </c>
      <c r="M66" s="493">
        <v>11</v>
      </c>
      <c r="N66" s="490">
        <v>54</v>
      </c>
      <c r="O66" s="491">
        <v>2</v>
      </c>
      <c r="P66" s="491">
        <v>57</v>
      </c>
      <c r="Q66" s="490">
        <v>26</v>
      </c>
      <c r="R66" s="490">
        <v>59</v>
      </c>
      <c r="S66" s="491">
        <v>10</v>
      </c>
      <c r="T66" s="491">
        <v>52</v>
      </c>
      <c r="U66" s="490">
        <v>12</v>
      </c>
      <c r="V66" s="490">
        <v>43</v>
      </c>
      <c r="W66" s="491">
        <v>22</v>
      </c>
      <c r="X66" s="491">
        <v>47</v>
      </c>
      <c r="Y66" s="490">
        <v>23</v>
      </c>
      <c r="Z66" s="490">
        <v>29</v>
      </c>
      <c r="AA66" s="491">
        <v>16</v>
      </c>
      <c r="AB66" s="491">
        <v>14</v>
      </c>
      <c r="AC66" s="167">
        <f t="shared" si="4"/>
        <v>150</v>
      </c>
      <c r="AD66" s="167">
        <f t="shared" si="4"/>
        <v>561</v>
      </c>
    </row>
    <row r="67" spans="2:30" ht="51">
      <c r="B67" s="167" t="s">
        <v>846</v>
      </c>
      <c r="C67" s="167" t="s">
        <v>869</v>
      </c>
      <c r="D67" s="167" t="s">
        <v>870</v>
      </c>
      <c r="E67" s="490">
        <v>9</v>
      </c>
      <c r="F67" s="490">
        <v>6</v>
      </c>
      <c r="G67" s="491">
        <v>7</v>
      </c>
      <c r="H67" s="491">
        <v>3</v>
      </c>
      <c r="I67" s="490">
        <v>6</v>
      </c>
      <c r="J67" s="490">
        <v>0</v>
      </c>
      <c r="K67" s="491">
        <v>16</v>
      </c>
      <c r="L67" s="491">
        <v>2</v>
      </c>
      <c r="M67" s="494">
        <v>20</v>
      </c>
      <c r="N67" s="490">
        <v>1</v>
      </c>
      <c r="O67" s="491">
        <v>12</v>
      </c>
      <c r="P67" s="491">
        <v>1</v>
      </c>
      <c r="Q67" s="490">
        <v>12</v>
      </c>
      <c r="R67" s="490">
        <v>2</v>
      </c>
      <c r="S67" s="491">
        <v>6</v>
      </c>
      <c r="T67" s="491">
        <v>1</v>
      </c>
      <c r="U67" s="490">
        <v>15</v>
      </c>
      <c r="V67" s="490">
        <v>0</v>
      </c>
      <c r="W67" s="491">
        <v>7</v>
      </c>
      <c r="X67" s="491">
        <v>0</v>
      </c>
      <c r="Y67" s="490">
        <v>11</v>
      </c>
      <c r="Z67" s="490">
        <v>1</v>
      </c>
      <c r="AA67" s="491">
        <v>16</v>
      </c>
      <c r="AB67" s="491">
        <v>1</v>
      </c>
      <c r="AC67" s="167">
        <f t="shared" si="4"/>
        <v>137</v>
      </c>
      <c r="AD67" s="167">
        <f t="shared" si="4"/>
        <v>18</v>
      </c>
    </row>
    <row r="68" spans="2:30" ht="51">
      <c r="B68" s="167" t="s">
        <v>846</v>
      </c>
      <c r="C68" s="167" t="s">
        <v>869</v>
      </c>
      <c r="D68" s="167" t="s">
        <v>885</v>
      </c>
      <c r="E68" s="490">
        <v>4</v>
      </c>
      <c r="F68" s="490">
        <v>0</v>
      </c>
      <c r="G68" s="491">
        <v>5</v>
      </c>
      <c r="H68" s="491">
        <v>0</v>
      </c>
      <c r="I68" s="490">
        <v>9</v>
      </c>
      <c r="J68" s="490">
        <v>0</v>
      </c>
      <c r="K68" s="491">
        <v>6</v>
      </c>
      <c r="L68" s="491">
        <v>0</v>
      </c>
      <c r="M68" s="490">
        <v>7</v>
      </c>
      <c r="N68" s="490">
        <v>0</v>
      </c>
      <c r="O68" s="491">
        <v>8</v>
      </c>
      <c r="P68" s="491">
        <v>0</v>
      </c>
      <c r="Q68" s="490">
        <v>5</v>
      </c>
      <c r="R68" s="490">
        <v>1</v>
      </c>
      <c r="S68" s="491">
        <v>9</v>
      </c>
      <c r="T68" s="491">
        <v>0</v>
      </c>
      <c r="U68" s="490">
        <v>1</v>
      </c>
      <c r="V68" s="490">
        <v>0</v>
      </c>
      <c r="W68" s="491">
        <v>7</v>
      </c>
      <c r="X68" s="491">
        <v>0</v>
      </c>
      <c r="Y68" s="493">
        <v>4</v>
      </c>
      <c r="Z68" s="490">
        <v>0</v>
      </c>
      <c r="AA68" s="491">
        <v>1</v>
      </c>
      <c r="AB68" s="491">
        <v>0</v>
      </c>
      <c r="AC68" s="167">
        <f t="shared" si="4"/>
        <v>66</v>
      </c>
      <c r="AD68" s="167">
        <f t="shared" si="4"/>
        <v>1</v>
      </c>
    </row>
    <row r="69" spans="2:30" ht="51">
      <c r="B69" s="167" t="s">
        <v>846</v>
      </c>
      <c r="C69" s="167" t="s">
        <v>869</v>
      </c>
      <c r="D69" s="167" t="s">
        <v>874</v>
      </c>
      <c r="E69" s="490">
        <v>14</v>
      </c>
      <c r="F69" s="490">
        <v>3</v>
      </c>
      <c r="G69" s="491">
        <v>20</v>
      </c>
      <c r="H69" s="491">
        <v>2</v>
      </c>
      <c r="I69" s="490">
        <v>20</v>
      </c>
      <c r="J69" s="490">
        <v>6</v>
      </c>
      <c r="K69" s="491">
        <v>17</v>
      </c>
      <c r="L69" s="491">
        <v>8</v>
      </c>
      <c r="M69" s="490">
        <v>14</v>
      </c>
      <c r="N69" s="490">
        <v>7</v>
      </c>
      <c r="O69" s="491">
        <v>28</v>
      </c>
      <c r="P69" s="491">
        <v>6</v>
      </c>
      <c r="Q69" s="490">
        <v>30</v>
      </c>
      <c r="R69" s="493">
        <v>3</v>
      </c>
      <c r="S69" s="491">
        <v>11</v>
      </c>
      <c r="T69" s="491">
        <v>3</v>
      </c>
      <c r="U69" s="494">
        <v>20</v>
      </c>
      <c r="V69" s="490">
        <v>3</v>
      </c>
      <c r="W69" s="491">
        <v>27</v>
      </c>
      <c r="X69" s="491">
        <v>1</v>
      </c>
      <c r="Y69" s="490">
        <v>18</v>
      </c>
      <c r="Z69" s="490">
        <v>3</v>
      </c>
      <c r="AA69" s="491">
        <v>23</v>
      </c>
      <c r="AB69" s="491">
        <v>5</v>
      </c>
      <c r="AC69" s="167">
        <f t="shared" si="4"/>
        <v>242</v>
      </c>
      <c r="AD69" s="167">
        <f t="shared" si="4"/>
        <v>50</v>
      </c>
    </row>
    <row r="70" spans="2:30" ht="51">
      <c r="B70" s="167" t="s">
        <v>846</v>
      </c>
      <c r="C70" s="167" t="s">
        <v>869</v>
      </c>
      <c r="D70" s="167" t="s">
        <v>875</v>
      </c>
      <c r="E70" s="490">
        <v>43</v>
      </c>
      <c r="F70" s="490">
        <v>31</v>
      </c>
      <c r="G70" s="491">
        <v>30</v>
      </c>
      <c r="H70" s="491">
        <v>6</v>
      </c>
      <c r="I70" s="490">
        <v>24</v>
      </c>
      <c r="J70" s="490">
        <v>2</v>
      </c>
      <c r="K70" s="491">
        <v>22</v>
      </c>
      <c r="L70" s="491">
        <v>6</v>
      </c>
      <c r="M70" s="493">
        <v>8</v>
      </c>
      <c r="N70" s="490">
        <v>7</v>
      </c>
      <c r="O70" s="491">
        <v>13</v>
      </c>
      <c r="P70" s="491">
        <v>4</v>
      </c>
      <c r="Q70" s="493">
        <v>86</v>
      </c>
      <c r="R70" s="493">
        <v>4</v>
      </c>
      <c r="S70" s="491">
        <v>22</v>
      </c>
      <c r="T70" s="495">
        <v>3</v>
      </c>
      <c r="U70" s="490">
        <v>19</v>
      </c>
      <c r="V70" s="493">
        <v>4</v>
      </c>
      <c r="W70" s="495">
        <v>28</v>
      </c>
      <c r="X70" s="495">
        <v>3</v>
      </c>
      <c r="Y70" s="490">
        <v>16</v>
      </c>
      <c r="Z70" s="493">
        <v>4</v>
      </c>
      <c r="AA70" s="491">
        <v>9</v>
      </c>
      <c r="AB70" s="495">
        <v>3</v>
      </c>
      <c r="AC70" s="167">
        <f t="shared" si="4"/>
        <v>320</v>
      </c>
      <c r="AD70" s="167">
        <f t="shared" si="4"/>
        <v>77</v>
      </c>
    </row>
    <row r="71" spans="2:30" ht="51">
      <c r="B71" s="167" t="s">
        <v>846</v>
      </c>
      <c r="C71" s="167" t="s">
        <v>869</v>
      </c>
      <c r="D71" s="167" t="s">
        <v>893</v>
      </c>
      <c r="E71" s="490">
        <v>16</v>
      </c>
      <c r="F71" s="490">
        <v>0</v>
      </c>
      <c r="G71" s="491">
        <v>9</v>
      </c>
      <c r="H71" s="491">
        <v>1</v>
      </c>
      <c r="I71" s="490">
        <v>7</v>
      </c>
      <c r="J71" s="490">
        <v>1</v>
      </c>
      <c r="K71" s="491">
        <v>7</v>
      </c>
      <c r="L71" s="491">
        <v>3</v>
      </c>
      <c r="M71" s="490">
        <v>8</v>
      </c>
      <c r="N71" s="490">
        <v>5</v>
      </c>
      <c r="O71" s="491">
        <v>11</v>
      </c>
      <c r="P71" s="491">
        <v>3</v>
      </c>
      <c r="Q71" s="490">
        <v>17</v>
      </c>
      <c r="R71" s="490">
        <v>1</v>
      </c>
      <c r="S71" s="491">
        <v>10</v>
      </c>
      <c r="T71" s="491">
        <v>3</v>
      </c>
      <c r="U71" s="490">
        <v>15</v>
      </c>
      <c r="V71" s="490">
        <v>2</v>
      </c>
      <c r="W71" s="495">
        <v>14</v>
      </c>
      <c r="X71" s="495">
        <v>0</v>
      </c>
      <c r="Y71" s="490">
        <v>16</v>
      </c>
      <c r="Z71" s="490">
        <v>0</v>
      </c>
      <c r="AA71" s="491">
        <v>6</v>
      </c>
      <c r="AB71" s="491">
        <v>1</v>
      </c>
      <c r="AC71" s="167">
        <f t="shared" si="4"/>
        <v>136</v>
      </c>
      <c r="AD71" s="167">
        <f t="shared" si="4"/>
        <v>20</v>
      </c>
    </row>
  </sheetData>
  <mergeCells count="17">
    <mergeCell ref="A4:A6"/>
    <mergeCell ref="B4:B6"/>
    <mergeCell ref="C4:C6"/>
    <mergeCell ref="E4:R4"/>
    <mergeCell ref="S4:AB4"/>
    <mergeCell ref="E5:F5"/>
    <mergeCell ref="G5:H5"/>
    <mergeCell ref="I5:J5"/>
    <mergeCell ref="K5:L5"/>
    <mergeCell ref="M5:N5"/>
    <mergeCell ref="AA5:AB5"/>
    <mergeCell ref="O5:P5"/>
    <mergeCell ref="Q5:R5"/>
    <mergeCell ref="S5:T5"/>
    <mergeCell ref="U5:V5"/>
    <mergeCell ref="W5:X5"/>
    <mergeCell ref="Y5:Z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40990-3745-E345-BDA0-DA1C90025B31}">
  <dimension ref="A1:AF52"/>
  <sheetViews>
    <sheetView topLeftCell="S25" workbookViewId="0">
      <selection activeCell="A44" sqref="A44:AD54"/>
    </sheetView>
  </sheetViews>
  <sheetFormatPr baseColWidth="10" defaultRowHeight="16"/>
  <sheetData>
    <row r="1" spans="1:32" ht="18">
      <c r="A1" s="43" t="s">
        <v>210</v>
      </c>
      <c r="B1" s="43"/>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6"/>
    </row>
    <row r="2" spans="1:32" ht="18">
      <c r="A2" s="45"/>
      <c r="B2" s="45"/>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234" t="s">
        <v>211</v>
      </c>
      <c r="AF2" s="235"/>
    </row>
    <row r="3" spans="1:32" ht="18">
      <c r="A3" s="110" t="s">
        <v>212</v>
      </c>
      <c r="B3" s="111"/>
      <c r="C3" s="46"/>
      <c r="D3" s="46"/>
      <c r="E3" s="46"/>
      <c r="F3" s="46"/>
      <c r="G3" s="46"/>
      <c r="H3" s="46"/>
      <c r="I3" s="46"/>
      <c r="J3" s="46"/>
      <c r="K3" s="46"/>
      <c r="L3" s="46"/>
      <c r="M3" s="46"/>
      <c r="N3" s="46"/>
      <c r="O3" s="46"/>
      <c r="P3" s="46"/>
      <c r="Q3" s="46"/>
      <c r="R3" s="46"/>
      <c r="S3" s="46"/>
      <c r="T3" s="46"/>
      <c r="U3" s="46"/>
      <c r="V3" s="46"/>
      <c r="W3" s="46"/>
      <c r="X3" s="46"/>
      <c r="Y3" s="46"/>
      <c r="Z3" s="46"/>
      <c r="AA3" s="46"/>
      <c r="AB3" s="46"/>
      <c r="AC3" s="46"/>
      <c r="AD3" s="46"/>
      <c r="AE3" s="46"/>
      <c r="AF3" s="236" t="s">
        <v>213</v>
      </c>
    </row>
    <row r="4" spans="1:32" ht="18">
      <c r="A4" s="111"/>
      <c r="B4" s="111"/>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237"/>
    </row>
    <row r="5" spans="1:32">
      <c r="A5" s="46"/>
      <c r="B5" s="46"/>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237"/>
    </row>
    <row r="6" spans="1:32">
      <c r="A6" s="230"/>
      <c r="B6" s="231" t="s">
        <v>7</v>
      </c>
      <c r="C6" s="231" t="s">
        <v>8</v>
      </c>
      <c r="D6" s="231" t="s">
        <v>214</v>
      </c>
      <c r="E6" s="231">
        <v>2021</v>
      </c>
      <c r="F6" s="231"/>
      <c r="G6" s="231"/>
      <c r="H6" s="231"/>
      <c r="I6" s="231"/>
      <c r="J6" s="231"/>
      <c r="K6" s="231"/>
      <c r="L6" s="231"/>
      <c r="M6" s="231"/>
      <c r="N6" s="231"/>
      <c r="O6" s="231"/>
      <c r="P6" s="231"/>
      <c r="Q6" s="231"/>
      <c r="R6" s="231"/>
      <c r="S6" s="233">
        <v>2022</v>
      </c>
      <c r="T6" s="233"/>
      <c r="U6" s="233"/>
      <c r="V6" s="233"/>
      <c r="W6" s="233"/>
      <c r="X6" s="233"/>
      <c r="Y6" s="233"/>
      <c r="Z6" s="233"/>
      <c r="AA6" s="233"/>
      <c r="AB6" s="233"/>
      <c r="AC6" s="233"/>
      <c r="AD6" s="233"/>
      <c r="AE6" s="239" t="s">
        <v>215</v>
      </c>
      <c r="AF6" s="237"/>
    </row>
    <row r="7" spans="1:32">
      <c r="A7" s="230"/>
      <c r="B7" s="231"/>
      <c r="C7" s="231"/>
      <c r="D7" s="231"/>
      <c r="E7" s="231" t="s">
        <v>71</v>
      </c>
      <c r="F7" s="231"/>
      <c r="G7" s="231" t="s">
        <v>72</v>
      </c>
      <c r="H7" s="231"/>
      <c r="I7" s="231" t="s">
        <v>216</v>
      </c>
      <c r="J7" s="231"/>
      <c r="K7" s="231" t="s">
        <v>217</v>
      </c>
      <c r="L7" s="231"/>
      <c r="M7" s="231" t="s">
        <v>75</v>
      </c>
      <c r="N7" s="231"/>
      <c r="O7" s="231" t="s">
        <v>76</v>
      </c>
      <c r="P7" s="231"/>
      <c r="Q7" s="231" t="s">
        <v>77</v>
      </c>
      <c r="R7" s="231"/>
      <c r="S7" s="231" t="s">
        <v>78</v>
      </c>
      <c r="T7" s="231"/>
      <c r="U7" s="231" t="s">
        <v>218</v>
      </c>
      <c r="V7" s="231"/>
      <c r="W7" s="231" t="s">
        <v>219</v>
      </c>
      <c r="X7" s="231"/>
      <c r="Y7" s="231" t="s">
        <v>220</v>
      </c>
      <c r="Z7" s="231"/>
      <c r="AA7" s="231" t="s">
        <v>82</v>
      </c>
      <c r="AB7" s="231"/>
      <c r="AC7" s="233" t="s">
        <v>221</v>
      </c>
      <c r="AD7" s="233"/>
      <c r="AE7" s="240"/>
      <c r="AF7" s="237"/>
    </row>
    <row r="8" spans="1:32" ht="189">
      <c r="A8" s="230"/>
      <c r="B8" s="231" t="s">
        <v>7</v>
      </c>
      <c r="C8" s="231"/>
      <c r="D8" s="231" t="s">
        <v>222</v>
      </c>
      <c r="E8" s="71" t="s">
        <v>223</v>
      </c>
      <c r="F8" s="108" t="s">
        <v>224</v>
      </c>
      <c r="G8" s="71" t="s">
        <v>223</v>
      </c>
      <c r="H8" s="108" t="s">
        <v>224</v>
      </c>
      <c r="I8" s="71" t="s">
        <v>223</v>
      </c>
      <c r="J8" s="108" t="s">
        <v>224</v>
      </c>
      <c r="K8" s="71" t="s">
        <v>223</v>
      </c>
      <c r="L8" s="108" t="s">
        <v>224</v>
      </c>
      <c r="M8" s="71" t="s">
        <v>223</v>
      </c>
      <c r="N8" s="108" t="s">
        <v>224</v>
      </c>
      <c r="O8" s="71" t="s">
        <v>223</v>
      </c>
      <c r="P8" s="108" t="s">
        <v>224</v>
      </c>
      <c r="Q8" s="71" t="s">
        <v>223</v>
      </c>
      <c r="R8" s="108" t="s">
        <v>224</v>
      </c>
      <c r="S8" s="71" t="s">
        <v>223</v>
      </c>
      <c r="T8" s="108" t="s">
        <v>224</v>
      </c>
      <c r="U8" s="71" t="s">
        <v>223</v>
      </c>
      <c r="V8" s="108" t="s">
        <v>224</v>
      </c>
      <c r="W8" s="71" t="s">
        <v>223</v>
      </c>
      <c r="X8" s="108" t="s">
        <v>224</v>
      </c>
      <c r="Y8" s="71" t="s">
        <v>223</v>
      </c>
      <c r="Z8" s="108" t="s">
        <v>224</v>
      </c>
      <c r="AA8" s="71" t="s">
        <v>223</v>
      </c>
      <c r="AB8" s="108" t="s">
        <v>224</v>
      </c>
      <c r="AC8" s="71" t="s">
        <v>223</v>
      </c>
      <c r="AD8" s="108" t="s">
        <v>224</v>
      </c>
      <c r="AE8" s="241"/>
      <c r="AF8" s="238"/>
    </row>
    <row r="9" spans="1:32">
      <c r="A9" s="53">
        <v>16</v>
      </c>
      <c r="B9" s="46" t="s">
        <v>16</v>
      </c>
      <c r="C9" s="46" t="s">
        <v>225</v>
      </c>
      <c r="D9" s="46" t="s">
        <v>225</v>
      </c>
      <c r="E9" s="53">
        <v>12</v>
      </c>
      <c r="F9" s="53">
        <v>74</v>
      </c>
      <c r="G9" s="53">
        <v>5</v>
      </c>
      <c r="H9" s="53">
        <v>115</v>
      </c>
      <c r="I9" s="53">
        <v>13</v>
      </c>
      <c r="J9" s="53">
        <v>159</v>
      </c>
      <c r="K9" s="53">
        <v>0</v>
      </c>
      <c r="L9" s="53">
        <v>114</v>
      </c>
      <c r="M9" s="53">
        <v>9</v>
      </c>
      <c r="N9" s="53">
        <v>93</v>
      </c>
      <c r="O9" s="53">
        <v>2</v>
      </c>
      <c r="P9" s="53">
        <v>43</v>
      </c>
      <c r="Q9" s="53">
        <v>0</v>
      </c>
      <c r="R9" s="53">
        <v>21</v>
      </c>
      <c r="S9" s="53">
        <v>5</v>
      </c>
      <c r="T9" s="53">
        <v>40</v>
      </c>
      <c r="U9" s="53">
        <v>6</v>
      </c>
      <c r="V9" s="53">
        <v>35</v>
      </c>
      <c r="W9" s="53">
        <v>1</v>
      </c>
      <c r="X9" s="53">
        <v>46</v>
      </c>
      <c r="Y9" s="53">
        <v>16</v>
      </c>
      <c r="Z9" s="53">
        <v>81</v>
      </c>
      <c r="AA9" s="53">
        <v>5</v>
      </c>
      <c r="AB9" s="53">
        <v>58</v>
      </c>
      <c r="AC9" s="53">
        <f>S9+U9+W9+Y9+AA9+Q9+O9+M9+K9+I9+G9+E9</f>
        <v>74</v>
      </c>
      <c r="AD9" s="112">
        <f>AB9+Z9+X9+V9+T9+R9+P9+N9+L9+J9+H9+F9</f>
        <v>879</v>
      </c>
      <c r="AE9" s="53"/>
      <c r="AF9" s="53"/>
    </row>
    <row r="10" spans="1:32">
      <c r="A10" s="53">
        <v>17</v>
      </c>
      <c r="B10" s="46" t="s">
        <v>16</v>
      </c>
      <c r="C10" s="46" t="s">
        <v>17</v>
      </c>
      <c r="D10" s="46" t="s">
        <v>17</v>
      </c>
      <c r="E10" s="53"/>
      <c r="F10" s="53">
        <v>17</v>
      </c>
      <c r="G10" s="53"/>
      <c r="H10" s="53">
        <v>25</v>
      </c>
      <c r="I10" s="53"/>
      <c r="J10" s="53">
        <v>14</v>
      </c>
      <c r="K10" s="53"/>
      <c r="L10" s="53">
        <v>16</v>
      </c>
      <c r="M10" s="53"/>
      <c r="N10" s="53">
        <v>9</v>
      </c>
      <c r="O10" s="53"/>
      <c r="P10" s="53">
        <v>10</v>
      </c>
      <c r="Q10" s="53"/>
      <c r="R10" s="53">
        <v>0</v>
      </c>
      <c r="S10" s="53"/>
      <c r="T10" s="53">
        <v>9</v>
      </c>
      <c r="U10" s="53"/>
      <c r="V10" s="53">
        <v>2</v>
      </c>
      <c r="W10" s="53"/>
      <c r="X10" s="53">
        <v>9</v>
      </c>
      <c r="Y10" s="53"/>
      <c r="Z10" s="53">
        <v>5</v>
      </c>
      <c r="AA10" s="53"/>
      <c r="AB10" s="53">
        <v>6</v>
      </c>
      <c r="AC10" s="53">
        <f>S10+U10+W10+Y10+AA10+Q10+O10+M10+K10+I10+G10+E10</f>
        <v>0</v>
      </c>
      <c r="AD10" s="53">
        <f>AB10+Z10+X10+V10+T10+R10+P10+N10+L10+J10+H10+F10</f>
        <v>122</v>
      </c>
      <c r="AE10" s="53"/>
      <c r="AF10" s="113"/>
    </row>
    <row r="11" spans="1:32">
      <c r="A11" s="53">
        <v>18</v>
      </c>
      <c r="B11" s="46" t="s">
        <v>16</v>
      </c>
      <c r="C11" s="46" t="s">
        <v>106</v>
      </c>
      <c r="D11" s="46" t="s">
        <v>106</v>
      </c>
      <c r="E11" s="53"/>
      <c r="F11" s="53">
        <v>3</v>
      </c>
      <c r="G11" s="53"/>
      <c r="H11" s="53">
        <v>12</v>
      </c>
      <c r="I11" s="53"/>
      <c r="J11" s="53">
        <v>2</v>
      </c>
      <c r="K11" s="53"/>
      <c r="L11" s="53">
        <v>2</v>
      </c>
      <c r="M11" s="53"/>
      <c r="N11" s="53">
        <v>1</v>
      </c>
      <c r="O11" s="53"/>
      <c r="P11" s="53">
        <v>1</v>
      </c>
      <c r="Q11" s="53"/>
      <c r="R11" s="53">
        <v>3</v>
      </c>
      <c r="S11" s="53"/>
      <c r="T11" s="53">
        <v>0</v>
      </c>
      <c r="U11" s="53"/>
      <c r="V11" s="53">
        <v>0</v>
      </c>
      <c r="W11" s="53"/>
      <c r="X11" s="53">
        <v>0</v>
      </c>
      <c r="Y11" s="53"/>
      <c r="Z11" s="53">
        <v>0</v>
      </c>
      <c r="AA11" s="53"/>
      <c r="AB11" s="53">
        <v>1</v>
      </c>
      <c r="AC11" s="53">
        <f t="shared" ref="AC11:AC19" si="0">S11+U11+W11+Y11+AA11+Q11+O11+M11+K11+I11+G11+E11</f>
        <v>0</v>
      </c>
      <c r="AD11" s="53">
        <f t="shared" ref="AD11:AD19" si="1">AB11+Z11+X11+V11+T11+R11+P11+N11+L11+J11+H11+F11</f>
        <v>25</v>
      </c>
      <c r="AE11" s="53"/>
      <c r="AF11" s="113"/>
    </row>
    <row r="12" spans="1:32" ht="71">
      <c r="A12" s="53">
        <v>19</v>
      </c>
      <c r="B12" s="46" t="s">
        <v>16</v>
      </c>
      <c r="C12" s="46" t="s">
        <v>226</v>
      </c>
      <c r="D12" s="46" t="s">
        <v>226</v>
      </c>
      <c r="E12" s="53">
        <v>1</v>
      </c>
      <c r="F12" s="53">
        <v>11</v>
      </c>
      <c r="G12" s="53">
        <v>22</v>
      </c>
      <c r="H12" s="53">
        <v>4</v>
      </c>
      <c r="I12" s="53">
        <v>0</v>
      </c>
      <c r="J12" s="53">
        <v>9</v>
      </c>
      <c r="K12" s="53">
        <v>0</v>
      </c>
      <c r="L12" s="53">
        <v>4</v>
      </c>
      <c r="M12" s="53">
        <v>0</v>
      </c>
      <c r="N12" s="53">
        <v>13</v>
      </c>
      <c r="O12" s="53">
        <v>0</v>
      </c>
      <c r="P12" s="53">
        <v>5</v>
      </c>
      <c r="Q12" s="53">
        <v>0</v>
      </c>
      <c r="R12" s="53">
        <v>3</v>
      </c>
      <c r="S12" s="53">
        <v>0</v>
      </c>
      <c r="T12" s="53">
        <v>1</v>
      </c>
      <c r="U12" s="53">
        <v>1</v>
      </c>
      <c r="V12" s="53">
        <v>6</v>
      </c>
      <c r="W12" s="53">
        <v>1</v>
      </c>
      <c r="X12" s="53">
        <v>6</v>
      </c>
      <c r="Y12" s="53">
        <v>1</v>
      </c>
      <c r="Z12" s="53">
        <v>1</v>
      </c>
      <c r="AA12" s="53">
        <v>0</v>
      </c>
      <c r="AB12" s="53">
        <v>8</v>
      </c>
      <c r="AC12" s="53">
        <f t="shared" si="0"/>
        <v>26</v>
      </c>
      <c r="AD12" s="53">
        <f t="shared" si="1"/>
        <v>71</v>
      </c>
      <c r="AE12" s="53">
        <v>1</v>
      </c>
      <c r="AF12" s="114" t="s">
        <v>227</v>
      </c>
    </row>
    <row r="13" spans="1:32">
      <c r="A13" s="53">
        <v>20</v>
      </c>
      <c r="B13" s="46" t="s">
        <v>16</v>
      </c>
      <c r="C13" s="46" t="s">
        <v>27</v>
      </c>
      <c r="D13" s="46" t="s">
        <v>27</v>
      </c>
      <c r="E13" s="53">
        <v>0</v>
      </c>
      <c r="F13" s="53">
        <v>5</v>
      </c>
      <c r="G13" s="53">
        <v>0</v>
      </c>
      <c r="H13" s="53">
        <v>1</v>
      </c>
      <c r="I13" s="53">
        <v>0</v>
      </c>
      <c r="J13" s="53">
        <v>43</v>
      </c>
      <c r="K13" s="53">
        <v>0</v>
      </c>
      <c r="L13" s="53">
        <v>15</v>
      </c>
      <c r="M13" s="53">
        <v>1</v>
      </c>
      <c r="N13" s="53">
        <v>1</v>
      </c>
      <c r="O13" s="53">
        <v>0</v>
      </c>
      <c r="P13" s="53">
        <v>1</v>
      </c>
      <c r="Q13" s="53">
        <v>0</v>
      </c>
      <c r="R13" s="53">
        <v>0</v>
      </c>
      <c r="S13" s="53">
        <v>1</v>
      </c>
      <c r="T13" s="53">
        <v>2</v>
      </c>
      <c r="U13" s="53">
        <v>1</v>
      </c>
      <c r="V13" s="53">
        <v>3</v>
      </c>
      <c r="W13" s="53">
        <v>1</v>
      </c>
      <c r="X13" s="53">
        <v>0</v>
      </c>
      <c r="Y13" s="53">
        <v>0</v>
      </c>
      <c r="Z13" s="53">
        <v>5</v>
      </c>
      <c r="AA13" s="53">
        <v>0</v>
      </c>
      <c r="AB13" s="53">
        <v>9</v>
      </c>
      <c r="AC13" s="53">
        <f t="shared" si="0"/>
        <v>4</v>
      </c>
      <c r="AD13" s="53">
        <f t="shared" si="1"/>
        <v>85</v>
      </c>
      <c r="AE13" s="53"/>
      <c r="AF13" s="113"/>
    </row>
    <row r="14" spans="1:32">
      <c r="A14" s="53">
        <v>21</v>
      </c>
      <c r="B14" s="46" t="s">
        <v>16</v>
      </c>
      <c r="C14" s="46" t="s">
        <v>31</v>
      </c>
      <c r="D14" s="46" t="s">
        <v>31</v>
      </c>
      <c r="E14" s="53">
        <v>0</v>
      </c>
      <c r="F14" s="53">
        <v>5</v>
      </c>
      <c r="G14" s="53">
        <v>2</v>
      </c>
      <c r="H14" s="53">
        <v>13</v>
      </c>
      <c r="I14" s="53">
        <v>2</v>
      </c>
      <c r="J14" s="53">
        <v>27</v>
      </c>
      <c r="K14" s="53">
        <v>1</v>
      </c>
      <c r="L14" s="53">
        <v>18</v>
      </c>
      <c r="M14" s="53">
        <v>0</v>
      </c>
      <c r="N14" s="53">
        <v>9</v>
      </c>
      <c r="O14" s="53">
        <v>0</v>
      </c>
      <c r="P14" s="53">
        <v>5</v>
      </c>
      <c r="Q14" s="53">
        <v>0</v>
      </c>
      <c r="R14" s="53">
        <v>6</v>
      </c>
      <c r="S14" s="53">
        <v>0</v>
      </c>
      <c r="T14" s="53">
        <v>7</v>
      </c>
      <c r="U14" s="53">
        <v>0</v>
      </c>
      <c r="V14" s="53">
        <v>9</v>
      </c>
      <c r="W14" s="53">
        <v>1</v>
      </c>
      <c r="X14" s="53">
        <v>8</v>
      </c>
      <c r="Y14" s="53">
        <v>22</v>
      </c>
      <c r="Z14" s="53">
        <v>30</v>
      </c>
      <c r="AA14" s="53">
        <v>1</v>
      </c>
      <c r="AB14" s="53">
        <v>5</v>
      </c>
      <c r="AC14" s="53">
        <f t="shared" si="0"/>
        <v>29</v>
      </c>
      <c r="AD14" s="53">
        <f t="shared" si="1"/>
        <v>142</v>
      </c>
      <c r="AE14" s="46"/>
      <c r="AF14" s="115"/>
    </row>
    <row r="15" spans="1:32" ht="141">
      <c r="A15" s="53">
        <v>22</v>
      </c>
      <c r="B15" s="46" t="s">
        <v>16</v>
      </c>
      <c r="C15" s="46" t="s">
        <v>38</v>
      </c>
      <c r="D15" s="46" t="s">
        <v>38</v>
      </c>
      <c r="E15" s="53">
        <v>1</v>
      </c>
      <c r="F15" s="53"/>
      <c r="G15" s="53">
        <v>0</v>
      </c>
      <c r="H15" s="53"/>
      <c r="I15" s="53">
        <v>0</v>
      </c>
      <c r="J15" s="53"/>
      <c r="K15" s="53">
        <v>2</v>
      </c>
      <c r="L15" s="53"/>
      <c r="M15" s="53">
        <v>0</v>
      </c>
      <c r="N15" s="53"/>
      <c r="O15" s="53">
        <v>0</v>
      </c>
      <c r="P15" s="53"/>
      <c r="Q15" s="53">
        <v>0</v>
      </c>
      <c r="R15" s="53"/>
      <c r="S15" s="53">
        <v>0</v>
      </c>
      <c r="T15" s="53"/>
      <c r="U15" s="53">
        <v>0</v>
      </c>
      <c r="V15" s="53"/>
      <c r="W15" s="53">
        <v>0</v>
      </c>
      <c r="X15" s="53"/>
      <c r="Y15" s="53">
        <v>0</v>
      </c>
      <c r="Z15" s="53"/>
      <c r="AA15" s="53">
        <v>1</v>
      </c>
      <c r="AB15" s="53"/>
      <c r="AC15" s="53">
        <f t="shared" si="0"/>
        <v>4</v>
      </c>
      <c r="AD15" s="53">
        <f t="shared" si="1"/>
        <v>0</v>
      </c>
      <c r="AE15" s="46">
        <v>1</v>
      </c>
      <c r="AF15" s="116" t="s">
        <v>228</v>
      </c>
    </row>
    <row r="16" spans="1:32">
      <c r="A16" s="53">
        <v>23</v>
      </c>
      <c r="B16" s="46" t="s">
        <v>16</v>
      </c>
      <c r="C16" s="46" t="s">
        <v>42</v>
      </c>
      <c r="D16" s="46" t="s">
        <v>42</v>
      </c>
      <c r="E16" s="53">
        <v>0</v>
      </c>
      <c r="F16" s="53">
        <v>4</v>
      </c>
      <c r="G16" s="53">
        <v>2</v>
      </c>
      <c r="H16" s="53">
        <v>4</v>
      </c>
      <c r="I16" s="53">
        <v>0</v>
      </c>
      <c r="J16" s="53">
        <v>12</v>
      </c>
      <c r="K16" s="53">
        <v>2</v>
      </c>
      <c r="L16" s="53">
        <v>12</v>
      </c>
      <c r="M16" s="53">
        <v>0</v>
      </c>
      <c r="N16" s="53">
        <v>17</v>
      </c>
      <c r="O16" s="53">
        <v>0</v>
      </c>
      <c r="P16" s="53">
        <v>5</v>
      </c>
      <c r="Q16" s="53">
        <v>0</v>
      </c>
      <c r="R16" s="53">
        <v>10</v>
      </c>
      <c r="S16" s="53"/>
      <c r="T16" s="53"/>
      <c r="U16" s="53"/>
      <c r="V16" s="53"/>
      <c r="W16" s="53"/>
      <c r="X16" s="53"/>
      <c r="Y16" s="53"/>
      <c r="Z16" s="53"/>
      <c r="AA16" s="53"/>
      <c r="AB16" s="53"/>
      <c r="AC16" s="53"/>
      <c r="AD16" s="53">
        <f t="shared" si="1"/>
        <v>64</v>
      </c>
      <c r="AE16" s="46"/>
      <c r="AF16" s="115"/>
    </row>
    <row r="17" spans="1:32">
      <c r="A17" s="53">
        <v>24</v>
      </c>
      <c r="B17" s="46" t="s">
        <v>16</v>
      </c>
      <c r="C17" s="46" t="s">
        <v>46</v>
      </c>
      <c r="D17" s="46" t="s">
        <v>46</v>
      </c>
      <c r="E17" s="53">
        <v>0</v>
      </c>
      <c r="F17" s="53">
        <v>6</v>
      </c>
      <c r="G17" s="53">
        <v>0</v>
      </c>
      <c r="H17" s="53">
        <v>10</v>
      </c>
      <c r="I17" s="53">
        <v>0</v>
      </c>
      <c r="J17" s="53">
        <v>6</v>
      </c>
      <c r="K17" s="53">
        <v>2</v>
      </c>
      <c r="L17" s="53">
        <v>9</v>
      </c>
      <c r="M17" s="53">
        <v>0</v>
      </c>
      <c r="N17" s="53">
        <v>5</v>
      </c>
      <c r="O17" s="53">
        <v>2</v>
      </c>
      <c r="P17" s="53">
        <v>4</v>
      </c>
      <c r="Q17" s="53">
        <v>0</v>
      </c>
      <c r="R17" s="53">
        <v>0</v>
      </c>
      <c r="S17" s="53"/>
      <c r="T17" s="53"/>
      <c r="U17" s="53"/>
      <c r="V17" s="53"/>
      <c r="W17" s="53"/>
      <c r="X17" s="53"/>
      <c r="Y17" s="53"/>
      <c r="Z17" s="53"/>
      <c r="AA17" s="53"/>
      <c r="AB17" s="53"/>
      <c r="AC17" s="53">
        <f t="shared" si="0"/>
        <v>4</v>
      </c>
      <c r="AD17" s="53">
        <f t="shared" si="1"/>
        <v>40</v>
      </c>
      <c r="AE17" s="46"/>
      <c r="AF17" s="115"/>
    </row>
    <row r="18" spans="1:32" ht="238">
      <c r="A18" s="49">
        <v>25</v>
      </c>
      <c r="B18" s="49" t="s">
        <v>16</v>
      </c>
      <c r="C18" s="49" t="s">
        <v>160</v>
      </c>
      <c r="D18" s="49" t="s">
        <v>160</v>
      </c>
      <c r="E18" s="49">
        <v>1</v>
      </c>
      <c r="F18" s="49">
        <v>10</v>
      </c>
      <c r="G18" s="49">
        <v>0</v>
      </c>
      <c r="H18" s="49">
        <v>6</v>
      </c>
      <c r="I18" s="49">
        <v>0</v>
      </c>
      <c r="J18" s="49">
        <v>6</v>
      </c>
      <c r="K18" s="49">
        <v>0</v>
      </c>
      <c r="L18" s="49">
        <v>8</v>
      </c>
      <c r="M18" s="49">
        <v>0</v>
      </c>
      <c r="N18" s="49">
        <v>0</v>
      </c>
      <c r="O18" s="49">
        <v>0</v>
      </c>
      <c r="P18" s="49">
        <v>0</v>
      </c>
      <c r="Q18" s="49">
        <v>0</v>
      </c>
      <c r="R18" s="49">
        <v>1</v>
      </c>
      <c r="S18" s="49">
        <v>0</v>
      </c>
      <c r="T18" s="49">
        <v>3</v>
      </c>
      <c r="U18" s="49">
        <v>0</v>
      </c>
      <c r="V18" s="49">
        <v>1</v>
      </c>
      <c r="W18" s="49">
        <v>0</v>
      </c>
      <c r="X18" s="49">
        <v>3</v>
      </c>
      <c r="Y18" s="49">
        <v>0</v>
      </c>
      <c r="Z18" s="49">
        <v>1</v>
      </c>
      <c r="AA18" s="49">
        <v>0</v>
      </c>
      <c r="AB18" s="49">
        <v>1</v>
      </c>
      <c r="AC18" s="49">
        <f t="shared" si="0"/>
        <v>1</v>
      </c>
      <c r="AD18" s="49">
        <f t="shared" si="1"/>
        <v>40</v>
      </c>
      <c r="AE18" s="49">
        <v>1</v>
      </c>
      <c r="AF18" s="117" t="s">
        <v>229</v>
      </c>
    </row>
    <row r="19" spans="1:32" ht="70">
      <c r="A19" s="53">
        <v>26</v>
      </c>
      <c r="B19" s="46" t="s">
        <v>16</v>
      </c>
      <c r="C19" s="46" t="s">
        <v>172</v>
      </c>
      <c r="D19" s="46" t="s">
        <v>172</v>
      </c>
      <c r="E19" s="53">
        <v>0</v>
      </c>
      <c r="F19" s="53">
        <v>0</v>
      </c>
      <c r="G19" s="53">
        <v>15</v>
      </c>
      <c r="H19" s="53">
        <v>3</v>
      </c>
      <c r="I19" s="53">
        <v>1</v>
      </c>
      <c r="J19" s="53">
        <v>6</v>
      </c>
      <c r="K19" s="53">
        <v>0</v>
      </c>
      <c r="L19" s="53">
        <v>13</v>
      </c>
      <c r="M19" s="53">
        <v>0</v>
      </c>
      <c r="N19" s="53">
        <v>0</v>
      </c>
      <c r="O19" s="53">
        <v>0</v>
      </c>
      <c r="P19" s="53">
        <v>10</v>
      </c>
      <c r="Q19" s="53">
        <v>0</v>
      </c>
      <c r="R19" s="53">
        <v>0</v>
      </c>
      <c r="S19" s="53">
        <v>0</v>
      </c>
      <c r="T19" s="53">
        <v>0</v>
      </c>
      <c r="U19" s="53">
        <v>0</v>
      </c>
      <c r="V19" s="53">
        <v>0</v>
      </c>
      <c r="W19" s="53">
        <v>2</v>
      </c>
      <c r="X19" s="53">
        <v>5</v>
      </c>
      <c r="Y19" s="53">
        <v>0</v>
      </c>
      <c r="Z19" s="53">
        <v>7</v>
      </c>
      <c r="AA19" s="53">
        <v>2</v>
      </c>
      <c r="AB19" s="53">
        <v>3</v>
      </c>
      <c r="AC19" s="53">
        <f t="shared" si="0"/>
        <v>20</v>
      </c>
      <c r="AD19" s="53">
        <f t="shared" si="1"/>
        <v>47</v>
      </c>
      <c r="AE19" s="46">
        <v>1</v>
      </c>
      <c r="AF19" s="118" t="s">
        <v>230</v>
      </c>
    </row>
    <row r="20" spans="1:32">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row>
    <row r="21" spans="1:32">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f>SUM(AC9:AC19)</f>
        <v>162</v>
      </c>
      <c r="AD21" s="42">
        <f>SUM(AD9:AD19)</f>
        <v>1515</v>
      </c>
      <c r="AE21" s="42"/>
      <c r="AF21" s="42"/>
    </row>
    <row r="22" spans="1:32">
      <c r="A22" s="115" t="s">
        <v>455</v>
      </c>
      <c r="B22" s="115" t="s">
        <v>674</v>
      </c>
      <c r="C22" s="115" t="s">
        <v>674</v>
      </c>
      <c r="D22" s="113">
        <v>6</v>
      </c>
      <c r="E22" s="113">
        <v>164</v>
      </c>
      <c r="F22" s="370">
        <v>5</v>
      </c>
      <c r="G22" s="113">
        <v>163</v>
      </c>
      <c r="H22" s="371">
        <v>6</v>
      </c>
      <c r="I22" s="113">
        <v>139</v>
      </c>
      <c r="J22" s="113">
        <v>11</v>
      </c>
      <c r="K22" s="113">
        <v>178</v>
      </c>
      <c r="L22" s="113">
        <v>6</v>
      </c>
      <c r="M22" s="113">
        <v>136</v>
      </c>
      <c r="N22" s="113">
        <v>2</v>
      </c>
      <c r="O22" s="113">
        <v>75</v>
      </c>
      <c r="P22" s="371">
        <v>4</v>
      </c>
      <c r="Q22" s="113">
        <v>52</v>
      </c>
      <c r="R22" s="113">
        <v>9</v>
      </c>
      <c r="S22" s="113">
        <v>89</v>
      </c>
      <c r="T22" s="113">
        <v>10</v>
      </c>
      <c r="U22" s="113">
        <v>149</v>
      </c>
      <c r="V22" s="113">
        <v>26</v>
      </c>
      <c r="W22" s="113">
        <v>79</v>
      </c>
      <c r="X22" s="113">
        <v>10</v>
      </c>
      <c r="Y22" s="113">
        <v>168</v>
      </c>
      <c r="Z22" s="371">
        <v>6</v>
      </c>
      <c r="AA22" s="113">
        <v>158</v>
      </c>
      <c r="AB22" s="372">
        <f>R22+T22+V22+X22+Z22+P22+N22+L22+J22+H22+F22+D22</f>
        <v>101</v>
      </c>
      <c r="AC22" s="372">
        <f>AA22+Y22+W22+U22+S22+Q22+O22+M22+K22+I22+G22+E22</f>
        <v>1550</v>
      </c>
      <c r="AD22" s="373"/>
    </row>
    <row r="23" spans="1:32">
      <c r="A23" s="115" t="s">
        <v>455</v>
      </c>
      <c r="B23" s="115" t="s">
        <v>542</v>
      </c>
      <c r="C23" s="30" t="s">
        <v>542</v>
      </c>
      <c r="D23" s="113">
        <v>0</v>
      </c>
      <c r="E23" s="113">
        <v>0</v>
      </c>
      <c r="F23" s="113">
        <v>0</v>
      </c>
      <c r="G23" s="113">
        <v>0</v>
      </c>
      <c r="H23" s="113">
        <v>0</v>
      </c>
      <c r="I23" s="113">
        <v>0</v>
      </c>
      <c r="J23" s="113">
        <v>0</v>
      </c>
      <c r="K23" s="113">
        <v>0</v>
      </c>
      <c r="L23" s="113">
        <v>0</v>
      </c>
      <c r="M23" s="113">
        <v>0</v>
      </c>
      <c r="N23" s="113">
        <v>0</v>
      </c>
      <c r="O23" s="113">
        <v>0</v>
      </c>
      <c r="P23" s="113">
        <v>0</v>
      </c>
      <c r="Q23" s="113">
        <v>0</v>
      </c>
      <c r="R23" s="113">
        <v>0</v>
      </c>
      <c r="S23" s="113">
        <v>0</v>
      </c>
      <c r="T23" s="113">
        <v>0</v>
      </c>
      <c r="U23" s="113">
        <v>0</v>
      </c>
      <c r="V23" s="113">
        <v>0</v>
      </c>
      <c r="W23" s="113">
        <v>0</v>
      </c>
      <c r="X23" s="113">
        <v>0</v>
      </c>
      <c r="Y23" s="113">
        <v>0</v>
      </c>
      <c r="Z23" s="113">
        <v>0</v>
      </c>
      <c r="AA23" s="113">
        <v>0</v>
      </c>
      <c r="AB23" s="372">
        <f t="shared" ref="AB23:AB29" si="2">R23+T23+V23+X23+Z23+P23+N23+L23+J23+H23+F23+D23</f>
        <v>0</v>
      </c>
      <c r="AC23" s="372">
        <f t="shared" ref="AC23:AC29" si="3">AA23+Y23+W23+U23+S23+Q23+O23+M23+K23+I23+G23+E23</f>
        <v>0</v>
      </c>
      <c r="AD23" s="113"/>
    </row>
    <row r="24" spans="1:32">
      <c r="A24" s="115" t="s">
        <v>455</v>
      </c>
      <c r="B24" s="115" t="s">
        <v>456</v>
      </c>
      <c r="C24" s="115" t="s">
        <v>456</v>
      </c>
      <c r="D24" s="113">
        <v>2</v>
      </c>
      <c r="E24" s="113">
        <v>10</v>
      </c>
      <c r="F24" s="113">
        <v>2</v>
      </c>
      <c r="G24" s="113">
        <v>26</v>
      </c>
      <c r="H24" s="113">
        <v>2</v>
      </c>
      <c r="I24" s="113">
        <v>12</v>
      </c>
      <c r="J24" s="113">
        <v>2</v>
      </c>
      <c r="K24" s="113">
        <v>16</v>
      </c>
      <c r="L24" s="113">
        <v>2</v>
      </c>
      <c r="M24" s="113">
        <v>11</v>
      </c>
      <c r="N24" s="113">
        <v>3</v>
      </c>
      <c r="O24" s="113">
        <v>14</v>
      </c>
      <c r="P24" s="113">
        <v>0</v>
      </c>
      <c r="Q24" s="113">
        <v>0</v>
      </c>
      <c r="R24" s="113">
        <v>0</v>
      </c>
      <c r="S24" s="113">
        <v>0</v>
      </c>
      <c r="T24" s="113">
        <v>2</v>
      </c>
      <c r="U24" s="113">
        <v>23</v>
      </c>
      <c r="V24" s="113">
        <v>0</v>
      </c>
      <c r="W24" s="113">
        <v>0</v>
      </c>
      <c r="X24" s="113">
        <v>2</v>
      </c>
      <c r="Y24" s="113">
        <v>18</v>
      </c>
      <c r="Z24" s="374">
        <v>2</v>
      </c>
      <c r="AA24" s="113">
        <v>0</v>
      </c>
      <c r="AB24" s="372">
        <f t="shared" si="2"/>
        <v>19</v>
      </c>
      <c r="AC24" s="372">
        <f t="shared" si="3"/>
        <v>130</v>
      </c>
      <c r="AD24" s="113"/>
    </row>
    <row r="25" spans="1:32">
      <c r="A25" s="115" t="s">
        <v>455</v>
      </c>
      <c r="B25" s="115" t="s">
        <v>459</v>
      </c>
      <c r="C25" s="115" t="s">
        <v>459</v>
      </c>
      <c r="D25" s="113">
        <v>4</v>
      </c>
      <c r="E25" s="113">
        <v>33</v>
      </c>
      <c r="F25" s="113">
        <v>5</v>
      </c>
      <c r="G25" s="113">
        <v>43</v>
      </c>
      <c r="H25" s="113">
        <v>6</v>
      </c>
      <c r="I25" s="113">
        <v>11</v>
      </c>
      <c r="J25" s="113">
        <v>2</v>
      </c>
      <c r="K25" s="113">
        <v>27</v>
      </c>
      <c r="L25" s="113">
        <v>3</v>
      </c>
      <c r="M25" s="113">
        <v>12</v>
      </c>
      <c r="N25" s="113">
        <v>2</v>
      </c>
      <c r="O25" s="113">
        <v>6</v>
      </c>
      <c r="P25" s="113">
        <v>1</v>
      </c>
      <c r="Q25" s="113">
        <v>23</v>
      </c>
      <c r="R25" s="113">
        <v>6</v>
      </c>
      <c r="S25" s="113">
        <v>17</v>
      </c>
      <c r="T25" s="113">
        <v>0</v>
      </c>
      <c r="U25" s="113">
        <v>6</v>
      </c>
      <c r="V25" s="113">
        <v>2</v>
      </c>
      <c r="W25" s="113">
        <v>5</v>
      </c>
      <c r="X25" s="113">
        <v>4</v>
      </c>
      <c r="Y25" s="113">
        <v>8</v>
      </c>
      <c r="Z25" s="113">
        <v>6</v>
      </c>
      <c r="AA25" s="113">
        <v>67</v>
      </c>
      <c r="AB25" s="372">
        <f t="shared" si="2"/>
        <v>41</v>
      </c>
      <c r="AC25" s="372">
        <f t="shared" si="3"/>
        <v>258</v>
      </c>
      <c r="AD25" s="113"/>
    </row>
    <row r="26" spans="1:32">
      <c r="A26" s="115" t="s">
        <v>455</v>
      </c>
      <c r="B26" s="115" t="s">
        <v>549</v>
      </c>
      <c r="C26" s="115" t="s">
        <v>549</v>
      </c>
      <c r="D26" s="113">
        <v>5</v>
      </c>
      <c r="E26" s="113">
        <v>27</v>
      </c>
      <c r="F26" s="113">
        <v>1</v>
      </c>
      <c r="G26" s="113">
        <v>10</v>
      </c>
      <c r="H26" s="113">
        <v>3</v>
      </c>
      <c r="I26" s="113">
        <v>19</v>
      </c>
      <c r="J26" s="113">
        <v>2</v>
      </c>
      <c r="K26" s="113">
        <v>12</v>
      </c>
      <c r="L26" s="113">
        <v>2</v>
      </c>
      <c r="M26" s="113">
        <v>19</v>
      </c>
      <c r="N26" s="113">
        <v>4</v>
      </c>
      <c r="O26" s="113">
        <v>18</v>
      </c>
      <c r="P26" s="113">
        <v>2</v>
      </c>
      <c r="Q26" s="113">
        <v>11</v>
      </c>
      <c r="R26" s="113">
        <v>0</v>
      </c>
      <c r="S26" s="113">
        <v>1</v>
      </c>
      <c r="T26" s="113">
        <v>0</v>
      </c>
      <c r="U26" s="113">
        <v>17</v>
      </c>
      <c r="V26" s="113">
        <v>3</v>
      </c>
      <c r="W26" s="113">
        <v>5</v>
      </c>
      <c r="X26" s="113">
        <v>1</v>
      </c>
      <c r="Y26" s="113">
        <v>9</v>
      </c>
      <c r="Z26" s="113">
        <v>4</v>
      </c>
      <c r="AA26" s="113">
        <v>16</v>
      </c>
      <c r="AB26" s="372">
        <f t="shared" si="2"/>
        <v>27</v>
      </c>
      <c r="AC26" s="372">
        <f t="shared" si="3"/>
        <v>164</v>
      </c>
      <c r="AD26" s="113">
        <v>1</v>
      </c>
    </row>
    <row r="27" spans="1:32">
      <c r="A27" s="115" t="s">
        <v>455</v>
      </c>
      <c r="B27" s="115" t="s">
        <v>556</v>
      </c>
      <c r="C27" s="115" t="s">
        <v>556</v>
      </c>
      <c r="D27" s="113">
        <v>0</v>
      </c>
      <c r="E27" s="113">
        <v>5</v>
      </c>
      <c r="F27" s="113">
        <v>4</v>
      </c>
      <c r="G27" s="113">
        <v>6</v>
      </c>
      <c r="H27" s="113">
        <v>8</v>
      </c>
      <c r="I27" s="113">
        <v>4</v>
      </c>
      <c r="J27" s="113">
        <v>5</v>
      </c>
      <c r="K27" s="113">
        <v>10</v>
      </c>
      <c r="L27" s="113">
        <v>7</v>
      </c>
      <c r="M27" s="113">
        <v>25</v>
      </c>
      <c r="N27" s="113">
        <v>0</v>
      </c>
      <c r="O27" s="113">
        <v>2</v>
      </c>
      <c r="P27" s="113">
        <v>2</v>
      </c>
      <c r="Q27" s="113">
        <v>9</v>
      </c>
      <c r="R27" s="113">
        <v>3</v>
      </c>
      <c r="S27" s="113">
        <v>10</v>
      </c>
      <c r="T27" s="113">
        <v>3</v>
      </c>
      <c r="U27" s="113">
        <v>32</v>
      </c>
      <c r="V27" s="374">
        <v>62</v>
      </c>
      <c r="W27" s="113">
        <v>21</v>
      </c>
      <c r="X27" s="113">
        <v>3</v>
      </c>
      <c r="Y27" s="113">
        <v>10</v>
      </c>
      <c r="Z27" s="113">
        <v>49</v>
      </c>
      <c r="AA27" s="113">
        <v>79</v>
      </c>
      <c r="AB27" s="372">
        <f t="shared" si="2"/>
        <v>146</v>
      </c>
      <c r="AC27" s="372">
        <f t="shared" si="3"/>
        <v>213</v>
      </c>
      <c r="AD27" s="113">
        <v>1</v>
      </c>
    </row>
    <row r="28" spans="1:32">
      <c r="A28" s="115" t="s">
        <v>455</v>
      </c>
      <c r="B28" s="115" t="s">
        <v>559</v>
      </c>
      <c r="C28" s="115" t="s">
        <v>559</v>
      </c>
      <c r="D28" s="370">
        <v>14</v>
      </c>
      <c r="E28" s="113">
        <v>46</v>
      </c>
      <c r="F28" s="373">
        <v>5</v>
      </c>
      <c r="G28" s="113">
        <v>20</v>
      </c>
      <c r="H28" s="113">
        <v>1</v>
      </c>
      <c r="I28" s="113">
        <v>21</v>
      </c>
      <c r="J28" s="113">
        <v>6</v>
      </c>
      <c r="K28" s="113">
        <v>53</v>
      </c>
      <c r="L28" s="113">
        <v>7</v>
      </c>
      <c r="M28" s="113">
        <v>9</v>
      </c>
      <c r="N28" s="370">
        <v>1</v>
      </c>
      <c r="O28" s="113">
        <v>24</v>
      </c>
      <c r="P28" s="370">
        <v>5</v>
      </c>
      <c r="Q28" s="113">
        <v>22</v>
      </c>
      <c r="R28" s="113">
        <v>3</v>
      </c>
      <c r="S28" s="113">
        <v>6</v>
      </c>
      <c r="T28" s="113">
        <v>4</v>
      </c>
      <c r="U28" s="113">
        <v>19</v>
      </c>
      <c r="V28" s="370">
        <v>4</v>
      </c>
      <c r="W28" s="113">
        <v>15</v>
      </c>
      <c r="X28" s="370">
        <v>10</v>
      </c>
      <c r="Y28" s="113">
        <v>22</v>
      </c>
      <c r="Z28" s="373">
        <v>6</v>
      </c>
      <c r="AA28" s="113">
        <v>63</v>
      </c>
      <c r="AB28" s="372">
        <f t="shared" si="2"/>
        <v>66</v>
      </c>
      <c r="AC28" s="372">
        <f t="shared" si="3"/>
        <v>320</v>
      </c>
      <c r="AD28" s="113">
        <v>1</v>
      </c>
    </row>
    <row r="29" spans="1:32">
      <c r="A29" s="115" t="s">
        <v>455</v>
      </c>
      <c r="B29" s="115" t="s">
        <v>662</v>
      </c>
      <c r="C29" s="115" t="s">
        <v>662</v>
      </c>
      <c r="D29" s="113">
        <v>3</v>
      </c>
      <c r="E29" s="113">
        <v>9</v>
      </c>
      <c r="F29" s="113">
        <v>2</v>
      </c>
      <c r="G29" s="113">
        <v>23</v>
      </c>
      <c r="H29" s="113">
        <v>3</v>
      </c>
      <c r="I29" s="113">
        <v>16</v>
      </c>
      <c r="J29" s="113">
        <v>0</v>
      </c>
      <c r="K29" s="113">
        <v>20</v>
      </c>
      <c r="L29" s="113">
        <v>0</v>
      </c>
      <c r="M29" s="113">
        <v>4</v>
      </c>
      <c r="N29" s="113">
        <v>0</v>
      </c>
      <c r="O29" s="113">
        <v>5</v>
      </c>
      <c r="P29" s="370">
        <v>2</v>
      </c>
      <c r="Q29" s="370">
        <v>0</v>
      </c>
      <c r="R29" s="113">
        <v>0</v>
      </c>
      <c r="S29" s="113">
        <v>8</v>
      </c>
      <c r="T29" s="370">
        <v>2</v>
      </c>
      <c r="U29" s="370">
        <v>0</v>
      </c>
      <c r="V29" s="113">
        <v>4</v>
      </c>
      <c r="W29" s="113">
        <v>29</v>
      </c>
      <c r="X29" s="370">
        <v>1</v>
      </c>
      <c r="Y29" s="370">
        <v>0</v>
      </c>
      <c r="Z29" s="113">
        <v>3</v>
      </c>
      <c r="AA29" s="113">
        <v>16</v>
      </c>
      <c r="AB29" s="372">
        <f t="shared" si="2"/>
        <v>20</v>
      </c>
      <c r="AC29" s="372">
        <f t="shared" si="3"/>
        <v>130</v>
      </c>
      <c r="AD29" s="113">
        <v>1</v>
      </c>
    </row>
    <row r="31" spans="1:32">
      <c r="AB31" s="372">
        <f>SUM(AB22:AB29)</f>
        <v>420</v>
      </c>
      <c r="AC31" s="372">
        <f>SUM(AC22:AC29)</f>
        <v>2765</v>
      </c>
    </row>
    <row r="32" spans="1:32">
      <c r="A32" s="30" t="s">
        <v>470</v>
      </c>
      <c r="B32" s="30" t="s">
        <v>776</v>
      </c>
      <c r="C32" s="30" t="s">
        <v>776</v>
      </c>
      <c r="D32" s="441">
        <v>1</v>
      </c>
      <c r="E32" s="459">
        <v>2</v>
      </c>
      <c r="F32" s="30">
        <v>1</v>
      </c>
      <c r="G32" s="459">
        <v>0</v>
      </c>
      <c r="H32" s="30">
        <v>1</v>
      </c>
      <c r="I32" s="459">
        <v>2</v>
      </c>
      <c r="J32" s="30">
        <v>0</v>
      </c>
      <c r="K32" s="459">
        <v>2</v>
      </c>
      <c r="L32" s="30">
        <v>0</v>
      </c>
      <c r="M32" s="459">
        <v>0</v>
      </c>
      <c r="N32" s="30">
        <v>0</v>
      </c>
      <c r="O32" s="443">
        <v>0</v>
      </c>
      <c r="P32" s="30">
        <v>0</v>
      </c>
      <c r="Q32" s="443">
        <v>0</v>
      </c>
      <c r="R32" s="30">
        <v>3</v>
      </c>
      <c r="S32" s="443">
        <v>3</v>
      </c>
      <c r="T32" s="30">
        <v>2</v>
      </c>
      <c r="U32" s="443">
        <v>2</v>
      </c>
      <c r="V32" s="30">
        <v>1</v>
      </c>
      <c r="W32" s="443">
        <v>2</v>
      </c>
      <c r="X32" s="30">
        <v>26</v>
      </c>
      <c r="Y32" s="443">
        <v>4</v>
      </c>
      <c r="Z32" s="30">
        <v>4</v>
      </c>
      <c r="AA32" s="30">
        <v>3</v>
      </c>
      <c r="AB32" s="30">
        <f t="shared" ref="AB32:AB38" si="4">R32+T32+V32+X32+Z32+P32+N32+L32+J32+H32+F32+D32</f>
        <v>39</v>
      </c>
      <c r="AC32" s="30">
        <f t="shared" ref="AC32:AC39" si="5">AA32+Y32+W32+U32+S32+Q32+O32+M32+K32+I32+G32+E32</f>
        <v>20</v>
      </c>
    </row>
    <row r="33" spans="1:30">
      <c r="A33" s="30" t="s">
        <v>470</v>
      </c>
      <c r="B33" s="30" t="s">
        <v>675</v>
      </c>
      <c r="C33" s="30" t="s">
        <v>675</v>
      </c>
      <c r="D33" s="441"/>
      <c r="E33" s="459"/>
      <c r="F33" s="30"/>
      <c r="G33" s="459"/>
      <c r="H33" s="30"/>
      <c r="I33" s="443"/>
      <c r="J33" s="30"/>
      <c r="K33" s="459"/>
      <c r="L33" s="30"/>
      <c r="M33" s="459"/>
      <c r="N33" s="30"/>
      <c r="O33" s="443"/>
      <c r="P33" s="30"/>
      <c r="Q33" s="443"/>
      <c r="R33" s="30"/>
      <c r="S33" s="443"/>
      <c r="T33" s="30"/>
      <c r="U33" s="443"/>
      <c r="V33" s="30"/>
      <c r="W33" s="443"/>
      <c r="X33" s="443"/>
      <c r="Y33" s="443"/>
      <c r="Z33" s="30"/>
      <c r="AA33" s="30"/>
      <c r="AB33" s="30"/>
      <c r="AC33" s="30"/>
    </row>
    <row r="34" spans="1:30">
      <c r="A34" s="30" t="s">
        <v>470</v>
      </c>
      <c r="B34" s="30" t="s">
        <v>471</v>
      </c>
      <c r="C34" s="30" t="s">
        <v>471</v>
      </c>
      <c r="D34" s="441">
        <v>13</v>
      </c>
      <c r="E34" s="459">
        <v>1</v>
      </c>
      <c r="F34" s="30">
        <v>23</v>
      </c>
      <c r="G34" s="459">
        <v>2</v>
      </c>
      <c r="H34" s="30">
        <v>21</v>
      </c>
      <c r="I34" s="443">
        <v>2</v>
      </c>
      <c r="J34" s="30">
        <v>37</v>
      </c>
      <c r="K34" s="459">
        <v>1</v>
      </c>
      <c r="L34" s="30">
        <v>14</v>
      </c>
      <c r="M34" s="459">
        <v>0</v>
      </c>
      <c r="N34" s="30">
        <v>12</v>
      </c>
      <c r="O34" s="443">
        <v>1</v>
      </c>
      <c r="P34" s="30">
        <v>12</v>
      </c>
      <c r="Q34" s="443">
        <v>1</v>
      </c>
      <c r="R34" s="30">
        <v>12</v>
      </c>
      <c r="S34" s="443">
        <v>0</v>
      </c>
      <c r="T34" s="30">
        <v>14</v>
      </c>
      <c r="U34" s="443">
        <v>1</v>
      </c>
      <c r="V34" s="30">
        <v>15</v>
      </c>
      <c r="W34" s="443">
        <v>0</v>
      </c>
      <c r="X34" s="443">
        <v>14</v>
      </c>
      <c r="Y34" s="443">
        <v>1</v>
      </c>
      <c r="Z34" s="30">
        <v>17</v>
      </c>
      <c r="AA34" s="443">
        <v>0</v>
      </c>
      <c r="AB34" s="456">
        <f t="shared" si="4"/>
        <v>204</v>
      </c>
      <c r="AC34" s="30">
        <f t="shared" si="5"/>
        <v>10</v>
      </c>
    </row>
    <row r="35" spans="1:30">
      <c r="A35" s="30" t="s">
        <v>470</v>
      </c>
      <c r="B35" s="30" t="s">
        <v>479</v>
      </c>
      <c r="C35" s="30" t="s">
        <v>479</v>
      </c>
      <c r="D35" s="441">
        <v>0</v>
      </c>
      <c r="E35" s="459">
        <v>0</v>
      </c>
      <c r="F35" s="30">
        <v>5</v>
      </c>
      <c r="G35" s="459">
        <v>0</v>
      </c>
      <c r="H35" s="30">
        <v>4</v>
      </c>
      <c r="I35" s="443">
        <v>0</v>
      </c>
      <c r="J35" s="30">
        <v>4</v>
      </c>
      <c r="K35" s="459">
        <v>0</v>
      </c>
      <c r="L35" s="30">
        <v>25</v>
      </c>
      <c r="M35" s="459">
        <v>0</v>
      </c>
      <c r="N35" s="30">
        <v>6</v>
      </c>
      <c r="O35" s="443">
        <v>0</v>
      </c>
      <c r="P35" s="30">
        <v>4</v>
      </c>
      <c r="Q35" s="443">
        <v>1</v>
      </c>
      <c r="R35" s="30">
        <v>1</v>
      </c>
      <c r="S35" s="443">
        <v>0</v>
      </c>
      <c r="T35" s="30">
        <v>10</v>
      </c>
      <c r="U35" s="443">
        <v>0</v>
      </c>
      <c r="V35" s="30">
        <v>2</v>
      </c>
      <c r="W35" s="443">
        <v>0</v>
      </c>
      <c r="X35" s="443">
        <v>35</v>
      </c>
      <c r="Y35" s="443">
        <v>7</v>
      </c>
      <c r="Z35" s="30">
        <v>3</v>
      </c>
      <c r="AA35" s="443">
        <v>0</v>
      </c>
      <c r="AB35" s="456">
        <f t="shared" si="4"/>
        <v>99</v>
      </c>
      <c r="AC35" s="30">
        <f t="shared" si="5"/>
        <v>8</v>
      </c>
    </row>
    <row r="36" spans="1:30">
      <c r="A36" s="30" t="s">
        <v>470</v>
      </c>
      <c r="B36" s="30" t="s">
        <v>694</v>
      </c>
      <c r="C36" s="30" t="s">
        <v>694</v>
      </c>
      <c r="D36" s="441"/>
      <c r="E36" s="459">
        <v>0</v>
      </c>
      <c r="F36" s="30"/>
      <c r="G36" s="459">
        <v>0</v>
      </c>
      <c r="H36" s="30"/>
      <c r="I36" s="443">
        <v>0</v>
      </c>
      <c r="J36" s="30"/>
      <c r="K36" s="459">
        <v>0</v>
      </c>
      <c r="L36" s="30"/>
      <c r="M36" s="459">
        <v>0</v>
      </c>
      <c r="N36" s="30"/>
      <c r="O36" s="443">
        <v>0</v>
      </c>
      <c r="P36" s="30"/>
      <c r="Q36" s="443">
        <v>0</v>
      </c>
      <c r="R36" s="30"/>
      <c r="S36" s="443">
        <v>0</v>
      </c>
      <c r="T36" s="30"/>
      <c r="U36" s="443">
        <v>0</v>
      </c>
      <c r="V36" s="30"/>
      <c r="W36" s="443">
        <v>0</v>
      </c>
      <c r="X36" s="443"/>
      <c r="Y36" s="443">
        <v>0</v>
      </c>
      <c r="Z36" s="30"/>
      <c r="AA36" s="443">
        <v>0</v>
      </c>
      <c r="AB36" s="30">
        <f t="shared" si="4"/>
        <v>0</v>
      </c>
      <c r="AC36" s="30">
        <f t="shared" si="5"/>
        <v>0</v>
      </c>
    </row>
    <row r="37" spans="1:30">
      <c r="A37" s="30" t="s">
        <v>470</v>
      </c>
      <c r="B37" s="30" t="s">
        <v>701</v>
      </c>
      <c r="C37" s="30" t="s">
        <v>701</v>
      </c>
      <c r="D37" s="441">
        <v>0</v>
      </c>
      <c r="E37" s="459">
        <v>0</v>
      </c>
      <c r="F37" s="30">
        <v>0</v>
      </c>
      <c r="G37" s="459">
        <v>0</v>
      </c>
      <c r="H37" s="30">
        <v>0</v>
      </c>
      <c r="I37" s="459">
        <v>0</v>
      </c>
      <c r="J37" s="30">
        <v>0</v>
      </c>
      <c r="K37" s="459">
        <v>0</v>
      </c>
      <c r="L37" s="30">
        <v>0</v>
      </c>
      <c r="M37" s="459">
        <v>0</v>
      </c>
      <c r="N37" s="30">
        <v>0</v>
      </c>
      <c r="O37" s="443">
        <v>0</v>
      </c>
      <c r="P37" s="30">
        <v>0</v>
      </c>
      <c r="Q37" s="443">
        <v>0</v>
      </c>
      <c r="R37" s="30">
        <v>0</v>
      </c>
      <c r="S37" s="443">
        <v>0</v>
      </c>
      <c r="T37" s="30">
        <v>0</v>
      </c>
      <c r="U37" s="443">
        <v>0</v>
      </c>
      <c r="V37" s="30">
        <v>0</v>
      </c>
      <c r="W37" s="443">
        <v>0</v>
      </c>
      <c r="X37" s="30">
        <v>0</v>
      </c>
      <c r="Y37" s="443">
        <v>0</v>
      </c>
      <c r="Z37" s="30">
        <v>0</v>
      </c>
      <c r="AA37" s="459">
        <v>0</v>
      </c>
      <c r="AB37" s="30">
        <f t="shared" si="4"/>
        <v>0</v>
      </c>
      <c r="AC37" s="30">
        <f t="shared" si="5"/>
        <v>0</v>
      </c>
    </row>
    <row r="38" spans="1:30">
      <c r="A38" s="30" t="s">
        <v>470</v>
      </c>
      <c r="B38" s="30" t="s">
        <v>705</v>
      </c>
      <c r="C38" s="30" t="s">
        <v>705</v>
      </c>
      <c r="D38" s="441">
        <v>0</v>
      </c>
      <c r="E38" s="459">
        <v>0</v>
      </c>
      <c r="F38" s="30">
        <v>0</v>
      </c>
      <c r="G38" s="459">
        <v>0</v>
      </c>
      <c r="H38" s="30">
        <v>0</v>
      </c>
      <c r="I38" s="459">
        <v>0</v>
      </c>
      <c r="J38" s="30">
        <v>0</v>
      </c>
      <c r="K38" s="459">
        <v>0</v>
      </c>
      <c r="L38" s="30">
        <v>0</v>
      </c>
      <c r="M38" s="459">
        <v>0</v>
      </c>
      <c r="N38" s="30">
        <v>1</v>
      </c>
      <c r="O38" s="443">
        <v>1</v>
      </c>
      <c r="P38" s="30">
        <v>0</v>
      </c>
      <c r="Q38" s="443">
        <v>0</v>
      </c>
      <c r="R38" s="30">
        <v>0</v>
      </c>
      <c r="S38" s="443">
        <v>0</v>
      </c>
      <c r="T38" s="30">
        <v>0</v>
      </c>
      <c r="U38" s="443">
        <v>0</v>
      </c>
      <c r="V38" s="30">
        <v>0</v>
      </c>
      <c r="W38" s="443">
        <v>0</v>
      </c>
      <c r="X38" s="30">
        <v>0</v>
      </c>
      <c r="Y38" s="443">
        <v>0</v>
      </c>
      <c r="Z38" s="30">
        <v>0</v>
      </c>
      <c r="AA38" s="459">
        <v>0</v>
      </c>
      <c r="AB38" s="30">
        <f t="shared" si="4"/>
        <v>1</v>
      </c>
      <c r="AC38" s="30">
        <f t="shared" si="5"/>
        <v>1</v>
      </c>
    </row>
    <row r="39" spans="1:30">
      <c r="A39" s="30" t="s">
        <v>470</v>
      </c>
      <c r="B39" s="30" t="s">
        <v>769</v>
      </c>
      <c r="C39" s="30" t="s">
        <v>769</v>
      </c>
      <c r="D39" s="441">
        <v>0</v>
      </c>
      <c r="E39" s="459">
        <v>0</v>
      </c>
      <c r="F39" s="30">
        <v>0</v>
      </c>
      <c r="G39" s="459">
        <v>0</v>
      </c>
      <c r="H39" s="30">
        <v>0</v>
      </c>
      <c r="I39" s="459">
        <v>0</v>
      </c>
      <c r="J39" s="30">
        <v>1</v>
      </c>
      <c r="K39" s="459">
        <v>0</v>
      </c>
      <c r="L39" s="30">
        <v>0</v>
      </c>
      <c r="M39" s="459">
        <v>0</v>
      </c>
      <c r="N39" s="30">
        <v>0</v>
      </c>
      <c r="O39" s="443">
        <v>0</v>
      </c>
      <c r="P39" s="30">
        <v>0</v>
      </c>
      <c r="Q39" s="443">
        <v>0</v>
      </c>
      <c r="R39" s="30">
        <v>0</v>
      </c>
      <c r="S39" s="443">
        <v>0</v>
      </c>
      <c r="T39" s="30">
        <v>0</v>
      </c>
      <c r="U39" s="30">
        <v>0</v>
      </c>
      <c r="V39" s="30">
        <v>0</v>
      </c>
      <c r="W39" s="459">
        <v>0</v>
      </c>
      <c r="X39" s="30">
        <v>0</v>
      </c>
      <c r="Y39" s="443">
        <v>0</v>
      </c>
      <c r="Z39" s="30">
        <v>0</v>
      </c>
      <c r="AA39" s="459">
        <v>0</v>
      </c>
      <c r="AB39" s="30">
        <f>R39+T39+V39+X39+Z39+P39+N39+L39+J39+H39+F39+D39</f>
        <v>1</v>
      </c>
      <c r="AC39" s="30">
        <f t="shared" si="5"/>
        <v>0</v>
      </c>
    </row>
    <row r="40" spans="1:30">
      <c r="A40" s="21"/>
      <c r="B40" s="21"/>
      <c r="C40" s="21"/>
      <c r="D40" s="460"/>
      <c r="E40" s="21"/>
      <c r="F40" s="21"/>
      <c r="G40" s="21"/>
      <c r="H40" s="21"/>
      <c r="I40" s="21"/>
      <c r="J40" s="21"/>
      <c r="K40" s="21"/>
      <c r="L40" s="21"/>
      <c r="M40" s="21"/>
      <c r="N40" s="21"/>
      <c r="O40" s="21"/>
      <c r="P40" s="21"/>
      <c r="Q40" s="21"/>
      <c r="R40" s="21"/>
      <c r="S40" s="21"/>
      <c r="T40" s="21"/>
      <c r="U40" s="21"/>
      <c r="V40" s="21"/>
      <c r="W40" s="21"/>
      <c r="X40" s="21"/>
      <c r="Y40" s="21"/>
      <c r="Z40" s="21"/>
      <c r="AA40" s="21"/>
      <c r="AB40" s="21"/>
      <c r="AC40" s="21"/>
    </row>
    <row r="41" spans="1:30">
      <c r="A41" s="21"/>
      <c r="B41" s="21"/>
      <c r="C41" s="21"/>
      <c r="D41" s="460"/>
      <c r="E41" s="21"/>
      <c r="F41" s="21"/>
      <c r="G41" s="21"/>
      <c r="H41" s="21"/>
      <c r="I41" s="21"/>
      <c r="J41" s="21"/>
      <c r="K41" s="21"/>
      <c r="L41" s="21"/>
      <c r="M41" s="21"/>
      <c r="N41" s="21"/>
      <c r="O41" s="21"/>
      <c r="P41" s="21"/>
      <c r="Q41" s="21"/>
      <c r="R41" s="21"/>
      <c r="S41" s="21"/>
      <c r="T41" s="21"/>
      <c r="U41" s="21"/>
      <c r="V41" s="21"/>
      <c r="W41" s="21"/>
      <c r="X41" s="21"/>
      <c r="Y41" s="21"/>
      <c r="Z41" s="21"/>
      <c r="AA41" s="21"/>
      <c r="AB41" s="21"/>
      <c r="AC41" s="21"/>
    </row>
    <row r="42" spans="1:30">
      <c r="A42" s="21"/>
      <c r="B42" s="21"/>
      <c r="C42" s="21"/>
      <c r="D42" s="460"/>
      <c r="E42" s="21"/>
      <c r="F42" s="21"/>
      <c r="G42" s="21"/>
      <c r="H42" s="21"/>
      <c r="I42" s="21"/>
      <c r="J42" s="21"/>
      <c r="K42" s="21"/>
      <c r="L42" s="21"/>
      <c r="M42" s="21"/>
      <c r="N42" s="21"/>
      <c r="O42" s="21"/>
      <c r="P42" s="21"/>
      <c r="Q42" s="21"/>
      <c r="R42" s="21"/>
      <c r="S42" s="21"/>
      <c r="T42" s="21"/>
      <c r="U42" s="21"/>
      <c r="V42" s="21"/>
      <c r="W42" s="21"/>
      <c r="X42" s="21"/>
      <c r="Y42" s="21"/>
      <c r="Z42" s="21"/>
      <c r="AA42" s="21"/>
      <c r="AB42" s="21"/>
      <c r="AC42" s="21"/>
    </row>
    <row r="43" spans="1:30">
      <c r="A43" s="21"/>
      <c r="B43" s="21"/>
      <c r="C43" s="21"/>
      <c r="D43" s="460"/>
      <c r="E43" s="21"/>
      <c r="F43" s="21"/>
      <c r="G43" s="21"/>
      <c r="H43" s="21"/>
      <c r="I43" s="21"/>
      <c r="J43" s="21"/>
      <c r="K43" s="21"/>
      <c r="L43" s="21"/>
      <c r="M43" s="21"/>
      <c r="N43" s="21"/>
      <c r="O43" s="21"/>
      <c r="P43" s="21"/>
      <c r="Q43" s="21"/>
      <c r="R43" s="21"/>
      <c r="S43" s="21"/>
      <c r="T43" s="21"/>
      <c r="U43" s="21"/>
      <c r="V43" s="21"/>
      <c r="W43" s="21"/>
      <c r="X43" s="21"/>
      <c r="Y43" s="21"/>
      <c r="Z43" s="21"/>
      <c r="AA43" s="21"/>
      <c r="AB43" s="21">
        <f>SUM(AB32:AB39)</f>
        <v>344</v>
      </c>
      <c r="AC43" s="21">
        <f>SUM(AC32:AC39)</f>
        <v>39</v>
      </c>
    </row>
    <row r="44" spans="1:30">
      <c r="A44" s="115" t="s">
        <v>403</v>
      </c>
      <c r="B44" s="115" t="s">
        <v>795</v>
      </c>
      <c r="C44" s="115" t="s">
        <v>795</v>
      </c>
      <c r="D44" s="115">
        <v>1</v>
      </c>
      <c r="E44" s="115">
        <v>3</v>
      </c>
      <c r="F44" s="115">
        <v>1</v>
      </c>
      <c r="G44" s="115">
        <v>2</v>
      </c>
      <c r="H44" s="115">
        <v>1</v>
      </c>
      <c r="I44" s="115">
        <v>1</v>
      </c>
      <c r="J44" s="115">
        <v>1</v>
      </c>
      <c r="K44" s="115">
        <v>6</v>
      </c>
      <c r="L44" s="115">
        <v>0</v>
      </c>
      <c r="M44" s="115">
        <v>2</v>
      </c>
      <c r="N44" s="115">
        <v>0</v>
      </c>
      <c r="O44" s="115">
        <v>1</v>
      </c>
      <c r="P44" s="115">
        <v>0</v>
      </c>
      <c r="Q44" s="115">
        <v>2</v>
      </c>
      <c r="R44" s="115">
        <v>0</v>
      </c>
      <c r="S44" s="115">
        <v>0</v>
      </c>
      <c r="T44" s="115">
        <v>2</v>
      </c>
      <c r="U44" s="115">
        <v>2</v>
      </c>
      <c r="V44" s="115">
        <v>0</v>
      </c>
      <c r="W44" s="115">
        <v>1</v>
      </c>
      <c r="X44" s="115">
        <v>0</v>
      </c>
      <c r="Y44" s="115">
        <v>0</v>
      </c>
      <c r="Z44" s="115">
        <v>0</v>
      </c>
      <c r="AA44" s="115">
        <v>1</v>
      </c>
      <c r="AB44" s="115">
        <f t="shared" ref="AB44:AB50" si="6">R44+T44+V44+X44+Z44+P44+N44+L44+J44+H44+F44+D44</f>
        <v>6</v>
      </c>
      <c r="AC44" s="115">
        <f t="shared" ref="AC44:AC50" si="7">AA44+Y44+W44+U44+S44+Q44+O44+M44+K44+I44+G44+E44</f>
        <v>21</v>
      </c>
      <c r="AD44" s="115">
        <v>1</v>
      </c>
    </row>
    <row r="45" spans="1:30">
      <c r="A45" s="115" t="s">
        <v>403</v>
      </c>
      <c r="B45" s="115" t="s">
        <v>804</v>
      </c>
      <c r="C45" s="115" t="s">
        <v>804</v>
      </c>
      <c r="D45" s="115">
        <v>1</v>
      </c>
      <c r="E45" s="115">
        <v>3</v>
      </c>
      <c r="F45" s="115">
        <v>0</v>
      </c>
      <c r="G45" s="115">
        <v>2</v>
      </c>
      <c r="H45" s="115">
        <v>0</v>
      </c>
      <c r="I45" s="115">
        <v>1</v>
      </c>
      <c r="J45" s="115">
        <v>2</v>
      </c>
      <c r="K45" s="115">
        <v>6</v>
      </c>
      <c r="L45" s="115">
        <v>1</v>
      </c>
      <c r="M45" s="115">
        <v>2</v>
      </c>
      <c r="N45" s="115">
        <v>0</v>
      </c>
      <c r="O45" s="115">
        <v>1</v>
      </c>
      <c r="P45" s="115">
        <v>0</v>
      </c>
      <c r="Q45" s="115">
        <v>2</v>
      </c>
      <c r="R45" s="115">
        <v>0</v>
      </c>
      <c r="S45" s="115">
        <v>0</v>
      </c>
      <c r="T45" s="115">
        <v>1</v>
      </c>
      <c r="U45" s="115">
        <v>0</v>
      </c>
      <c r="V45" s="115">
        <v>0</v>
      </c>
      <c r="W45" s="115">
        <v>1</v>
      </c>
      <c r="X45" s="115">
        <v>0</v>
      </c>
      <c r="Y45" s="115">
        <v>0</v>
      </c>
      <c r="Z45" s="115">
        <v>1</v>
      </c>
      <c r="AA45" s="115">
        <v>1</v>
      </c>
      <c r="AB45" s="115">
        <f t="shared" si="6"/>
        <v>6</v>
      </c>
      <c r="AC45" s="115">
        <f t="shared" si="7"/>
        <v>19</v>
      </c>
      <c r="AD45" s="115">
        <v>1</v>
      </c>
    </row>
    <row r="46" spans="1:30">
      <c r="A46" s="115" t="s">
        <v>403</v>
      </c>
      <c r="B46" s="115" t="s">
        <v>404</v>
      </c>
      <c r="C46" s="115" t="s">
        <v>404</v>
      </c>
      <c r="D46" s="115">
        <v>0</v>
      </c>
      <c r="E46" s="115">
        <v>0</v>
      </c>
      <c r="F46" s="115">
        <v>1</v>
      </c>
      <c r="G46" s="115">
        <v>1</v>
      </c>
      <c r="H46" s="115">
        <v>3</v>
      </c>
      <c r="I46" s="115">
        <v>7</v>
      </c>
      <c r="J46" s="115">
        <v>1</v>
      </c>
      <c r="K46" s="115">
        <v>3</v>
      </c>
      <c r="L46" s="115">
        <v>0</v>
      </c>
      <c r="M46" s="115">
        <v>0</v>
      </c>
      <c r="N46" s="115">
        <v>0</v>
      </c>
      <c r="O46" s="115">
        <v>0</v>
      </c>
      <c r="P46" s="115">
        <v>1</v>
      </c>
      <c r="Q46" s="115">
        <v>0</v>
      </c>
      <c r="R46" s="115">
        <v>0</v>
      </c>
      <c r="S46" s="115">
        <v>0</v>
      </c>
      <c r="T46" s="115">
        <v>0</v>
      </c>
      <c r="U46" s="115">
        <v>0</v>
      </c>
      <c r="V46" s="115">
        <v>1</v>
      </c>
      <c r="W46" s="115">
        <v>0</v>
      </c>
      <c r="X46" s="115">
        <v>3</v>
      </c>
      <c r="Y46" s="115">
        <v>0</v>
      </c>
      <c r="Z46" s="115">
        <v>0</v>
      </c>
      <c r="AA46" s="115">
        <v>5</v>
      </c>
      <c r="AB46" s="115">
        <f t="shared" si="6"/>
        <v>10</v>
      </c>
      <c r="AC46" s="115">
        <f t="shared" si="7"/>
        <v>16</v>
      </c>
      <c r="AD46" s="115">
        <v>1</v>
      </c>
    </row>
    <row r="47" spans="1:30">
      <c r="A47" s="115" t="s">
        <v>403</v>
      </c>
      <c r="B47" s="115" t="s">
        <v>417</v>
      </c>
      <c r="C47" s="115" t="s">
        <v>417</v>
      </c>
      <c r="D47" s="115">
        <v>2</v>
      </c>
      <c r="E47" s="115">
        <v>2</v>
      </c>
      <c r="F47" s="115">
        <v>1</v>
      </c>
      <c r="G47" s="115">
        <v>1</v>
      </c>
      <c r="H47" s="115">
        <v>2</v>
      </c>
      <c r="I47" s="115">
        <v>7</v>
      </c>
      <c r="J47" s="115">
        <v>1</v>
      </c>
      <c r="K47" s="115">
        <v>1</v>
      </c>
      <c r="L47" s="115">
        <v>0</v>
      </c>
      <c r="M47" s="115">
        <v>3</v>
      </c>
      <c r="N47" s="115">
        <v>0</v>
      </c>
      <c r="O47" s="115">
        <v>0</v>
      </c>
      <c r="P47" s="115">
        <v>1</v>
      </c>
      <c r="Q47" s="115">
        <v>1</v>
      </c>
      <c r="R47" s="115">
        <v>0</v>
      </c>
      <c r="S47" s="115">
        <v>0</v>
      </c>
      <c r="T47" s="115">
        <v>0</v>
      </c>
      <c r="U47" s="115">
        <v>46</v>
      </c>
      <c r="V47" s="115">
        <v>1</v>
      </c>
      <c r="W47" s="115">
        <v>0</v>
      </c>
      <c r="X47" s="115">
        <v>2</v>
      </c>
      <c r="Y47" s="115">
        <v>2</v>
      </c>
      <c r="Z47" s="115">
        <v>0</v>
      </c>
      <c r="AA47" s="115">
        <v>0</v>
      </c>
      <c r="AB47" s="169">
        <v>67</v>
      </c>
      <c r="AC47" s="115">
        <f t="shared" si="7"/>
        <v>63</v>
      </c>
      <c r="AD47" s="115">
        <v>1</v>
      </c>
    </row>
    <row r="48" spans="1:30">
      <c r="A48" s="115" t="s">
        <v>403</v>
      </c>
      <c r="B48" s="115" t="s">
        <v>433</v>
      </c>
      <c r="C48" s="115" t="s">
        <v>433</v>
      </c>
      <c r="D48" s="115">
        <v>0</v>
      </c>
      <c r="E48" s="115">
        <v>3</v>
      </c>
      <c r="F48" s="115">
        <v>3</v>
      </c>
      <c r="G48" s="115">
        <v>8</v>
      </c>
      <c r="H48" s="115">
        <v>4</v>
      </c>
      <c r="I48" s="115">
        <v>5</v>
      </c>
      <c r="J48" s="115">
        <v>2</v>
      </c>
      <c r="K48" s="115">
        <v>4</v>
      </c>
      <c r="L48" s="115">
        <v>1</v>
      </c>
      <c r="M48" s="115">
        <v>1</v>
      </c>
      <c r="N48" s="115">
        <v>2</v>
      </c>
      <c r="O48" s="115">
        <v>2</v>
      </c>
      <c r="P48" s="115">
        <v>1</v>
      </c>
      <c r="Q48" s="115">
        <v>1</v>
      </c>
      <c r="R48" s="115">
        <v>1</v>
      </c>
      <c r="S48" s="115">
        <v>1</v>
      </c>
      <c r="T48" s="115">
        <v>4</v>
      </c>
      <c r="U48" s="115">
        <v>10</v>
      </c>
      <c r="V48" s="115">
        <v>2</v>
      </c>
      <c r="W48" s="115">
        <v>8</v>
      </c>
      <c r="X48" s="115">
        <v>2</v>
      </c>
      <c r="Y48" s="115">
        <v>2</v>
      </c>
      <c r="Z48" s="115">
        <v>14</v>
      </c>
      <c r="AA48" s="115">
        <v>14</v>
      </c>
      <c r="AB48" s="115">
        <f t="shared" si="6"/>
        <v>36</v>
      </c>
      <c r="AC48" s="115">
        <f t="shared" si="7"/>
        <v>59</v>
      </c>
      <c r="AD48" s="115">
        <v>1</v>
      </c>
    </row>
    <row r="49" spans="1:30">
      <c r="A49" s="115" t="s">
        <v>403</v>
      </c>
      <c r="B49" s="115" t="s">
        <v>798</v>
      </c>
      <c r="C49" s="115" t="s">
        <v>798</v>
      </c>
      <c r="D49" s="115">
        <v>2</v>
      </c>
      <c r="E49" s="115">
        <v>1</v>
      </c>
      <c r="F49" s="115">
        <v>2</v>
      </c>
      <c r="G49" s="115">
        <v>9</v>
      </c>
      <c r="H49" s="115">
        <v>1</v>
      </c>
      <c r="I49" s="115">
        <v>12</v>
      </c>
      <c r="J49" s="115">
        <v>6</v>
      </c>
      <c r="K49" s="115">
        <v>6</v>
      </c>
      <c r="L49" s="115">
        <v>2</v>
      </c>
      <c r="M49" s="115">
        <v>39</v>
      </c>
      <c r="N49" s="115">
        <v>0</v>
      </c>
      <c r="O49" s="115">
        <v>14</v>
      </c>
      <c r="P49" s="115">
        <v>3</v>
      </c>
      <c r="Q49" s="115">
        <v>1</v>
      </c>
      <c r="R49" s="115">
        <v>0</v>
      </c>
      <c r="S49" s="115">
        <v>2</v>
      </c>
      <c r="T49" s="115">
        <v>0</v>
      </c>
      <c r="U49" s="115">
        <v>0</v>
      </c>
      <c r="V49" s="115">
        <v>0</v>
      </c>
      <c r="W49" s="115">
        <v>0</v>
      </c>
      <c r="X49" s="115">
        <v>0</v>
      </c>
      <c r="Y49" s="115">
        <v>0</v>
      </c>
      <c r="Z49" s="115">
        <v>1</v>
      </c>
      <c r="AA49" s="115">
        <v>43</v>
      </c>
      <c r="AB49" s="115">
        <f t="shared" si="6"/>
        <v>17</v>
      </c>
      <c r="AC49" s="115">
        <f t="shared" si="7"/>
        <v>127</v>
      </c>
      <c r="AD49" s="115">
        <v>1</v>
      </c>
    </row>
    <row r="50" spans="1:30">
      <c r="A50" s="115" t="s">
        <v>403</v>
      </c>
      <c r="B50" s="115" t="s">
        <v>439</v>
      </c>
      <c r="C50" s="115" t="s">
        <v>439</v>
      </c>
      <c r="D50" s="115">
        <v>4</v>
      </c>
      <c r="E50" s="115">
        <v>2</v>
      </c>
      <c r="F50" s="115">
        <v>0</v>
      </c>
      <c r="G50" s="115">
        <v>1</v>
      </c>
      <c r="H50" s="115">
        <v>3</v>
      </c>
      <c r="I50" s="115">
        <v>5</v>
      </c>
      <c r="J50" s="115">
        <v>1</v>
      </c>
      <c r="K50" s="115">
        <v>5</v>
      </c>
      <c r="L50" s="115">
        <v>1</v>
      </c>
      <c r="M50" s="115">
        <v>2</v>
      </c>
      <c r="N50" s="115">
        <v>0</v>
      </c>
      <c r="O50" s="115">
        <v>2</v>
      </c>
      <c r="P50" s="115">
        <v>1</v>
      </c>
      <c r="Q50" s="115">
        <v>1</v>
      </c>
      <c r="R50" s="115">
        <v>3</v>
      </c>
      <c r="S50" s="115">
        <v>1</v>
      </c>
      <c r="T50" s="115">
        <v>20</v>
      </c>
      <c r="U50" s="115">
        <v>4</v>
      </c>
      <c r="V50" s="115">
        <v>1</v>
      </c>
      <c r="W50" s="115">
        <v>1</v>
      </c>
      <c r="X50" s="115">
        <v>1</v>
      </c>
      <c r="Y50" s="115">
        <v>0</v>
      </c>
      <c r="Z50" s="115">
        <v>1</v>
      </c>
      <c r="AA50" s="115">
        <v>19</v>
      </c>
      <c r="AB50" s="115">
        <f t="shared" si="6"/>
        <v>36</v>
      </c>
      <c r="AC50" s="115">
        <f t="shared" si="7"/>
        <v>43</v>
      </c>
      <c r="AD50" s="115">
        <v>1</v>
      </c>
    </row>
    <row r="52" spans="1:30">
      <c r="AB52">
        <f>SUM(AB44:AB50)</f>
        <v>178</v>
      </c>
      <c r="AC52">
        <f>SUM(AC44:AC50)</f>
        <v>348</v>
      </c>
    </row>
  </sheetData>
  <mergeCells count="22">
    <mergeCell ref="AE2:AF2"/>
    <mergeCell ref="AF3:AF8"/>
    <mergeCell ref="A6:A8"/>
    <mergeCell ref="B6:B8"/>
    <mergeCell ref="C6:C8"/>
    <mergeCell ref="D6:D8"/>
    <mergeCell ref="E6:R6"/>
    <mergeCell ref="S6:AD6"/>
    <mergeCell ref="AE6:AE8"/>
    <mergeCell ref="E7:F7"/>
    <mergeCell ref="AC7:AD7"/>
    <mergeCell ref="G7:H7"/>
    <mergeCell ref="I7:J7"/>
    <mergeCell ref="K7:L7"/>
    <mergeCell ref="M7:N7"/>
    <mergeCell ref="O7:P7"/>
    <mergeCell ref="Q7:R7"/>
    <mergeCell ref="S7:T7"/>
    <mergeCell ref="U7:V7"/>
    <mergeCell ref="W7:X7"/>
    <mergeCell ref="Y7:Z7"/>
    <mergeCell ref="AA7:AB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00137-5538-0D4A-96FA-5E1E686292F5}">
  <dimension ref="A1:AM58"/>
  <sheetViews>
    <sheetView topLeftCell="A15" workbookViewId="0">
      <selection activeCell="AG28" sqref="AG28:AG35"/>
    </sheetView>
  </sheetViews>
  <sheetFormatPr baseColWidth="10" defaultRowHeight="16"/>
  <sheetData>
    <row r="1" spans="1:39" ht="18">
      <c r="A1" s="176" t="s">
        <v>372</v>
      </c>
      <c r="B1" s="176"/>
      <c r="C1" s="176"/>
    </row>
    <row r="2" spans="1:39" ht="18">
      <c r="A2" s="177"/>
      <c r="B2" s="177"/>
      <c r="C2" s="177"/>
    </row>
    <row r="3" spans="1:39" ht="60">
      <c r="A3" s="178" t="s">
        <v>212</v>
      </c>
      <c r="B3" s="178"/>
      <c r="C3" s="177"/>
      <c r="AG3" s="179" t="s">
        <v>211</v>
      </c>
    </row>
    <row r="4" spans="1:39" ht="18">
      <c r="A4" s="177"/>
      <c r="B4" s="177"/>
      <c r="C4" s="177"/>
    </row>
    <row r="6" spans="1:39" ht="18" customHeight="1">
      <c r="A6" s="230"/>
      <c r="B6" s="247" t="s">
        <v>373</v>
      </c>
      <c r="C6" s="247" t="s">
        <v>7</v>
      </c>
      <c r="D6" s="247" t="s">
        <v>8</v>
      </c>
      <c r="E6" s="247" t="s">
        <v>374</v>
      </c>
      <c r="F6" s="242">
        <v>2021</v>
      </c>
      <c r="G6" s="248"/>
      <c r="H6" s="248"/>
      <c r="I6" s="248"/>
      <c r="J6" s="248"/>
      <c r="K6" s="248"/>
      <c r="L6" s="248"/>
      <c r="M6" s="248"/>
      <c r="N6" s="248"/>
      <c r="O6" s="248"/>
      <c r="P6" s="248"/>
      <c r="Q6" s="248"/>
      <c r="R6" s="248"/>
      <c r="S6" s="243"/>
      <c r="T6" s="245"/>
      <c r="U6" s="245"/>
      <c r="V6" s="245"/>
      <c r="W6" s="245"/>
      <c r="X6" s="245"/>
      <c r="Y6" s="245"/>
      <c r="Z6" s="245"/>
      <c r="AA6" s="245"/>
      <c r="AB6" s="245"/>
      <c r="AC6" s="245"/>
      <c r="AD6" s="245"/>
      <c r="AE6" s="246"/>
      <c r="AF6" s="179" t="s">
        <v>215</v>
      </c>
      <c r="AG6" s="179" t="s">
        <v>375</v>
      </c>
      <c r="AH6" s="1"/>
      <c r="AI6" s="1"/>
      <c r="AJ6" s="1"/>
      <c r="AK6" s="1"/>
      <c r="AL6" s="1"/>
      <c r="AM6" s="1"/>
    </row>
    <row r="7" spans="1:39">
      <c r="A7" s="230"/>
      <c r="B7" s="247"/>
      <c r="C7" s="247"/>
      <c r="D7" s="247"/>
      <c r="E7" s="247"/>
      <c r="F7" s="242" t="s">
        <v>376</v>
      </c>
      <c r="G7" s="243"/>
      <c r="H7" s="242" t="s">
        <v>72</v>
      </c>
      <c r="I7" s="243"/>
      <c r="J7" s="242" t="s">
        <v>73</v>
      </c>
      <c r="K7" s="243"/>
      <c r="L7" s="242" t="s">
        <v>217</v>
      </c>
      <c r="M7" s="243"/>
      <c r="N7" s="242" t="s">
        <v>75</v>
      </c>
      <c r="O7" s="243"/>
      <c r="P7" s="242" t="s">
        <v>76</v>
      </c>
      <c r="Q7" s="243"/>
      <c r="R7" s="242" t="s">
        <v>77</v>
      </c>
      <c r="S7" s="243"/>
      <c r="T7" s="242" t="s">
        <v>78</v>
      </c>
      <c r="U7" s="243"/>
      <c r="V7" s="242" t="s">
        <v>79</v>
      </c>
      <c r="W7" s="243"/>
      <c r="X7" s="242" t="s">
        <v>219</v>
      </c>
      <c r="Y7" s="243"/>
      <c r="Z7" s="242" t="s">
        <v>81</v>
      </c>
      <c r="AA7" s="243"/>
      <c r="AB7" s="242" t="s">
        <v>82</v>
      </c>
      <c r="AC7" s="242"/>
      <c r="AD7" s="244"/>
      <c r="AE7" s="244"/>
    </row>
    <row r="8" spans="1:39">
      <c r="A8" s="230"/>
      <c r="B8" s="247"/>
      <c r="C8" s="247" t="s">
        <v>7</v>
      </c>
      <c r="D8" s="247"/>
      <c r="E8" s="247" t="s">
        <v>222</v>
      </c>
      <c r="F8" s="192" t="s">
        <v>377</v>
      </c>
      <c r="G8" s="192" t="s">
        <v>378</v>
      </c>
      <c r="H8" s="192" t="s">
        <v>377</v>
      </c>
      <c r="I8" s="192" t="s">
        <v>378</v>
      </c>
      <c r="J8" s="192" t="s">
        <v>377</v>
      </c>
      <c r="K8" s="192" t="s">
        <v>378</v>
      </c>
      <c r="L8" s="192" t="s">
        <v>377</v>
      </c>
      <c r="M8" s="192" t="s">
        <v>378</v>
      </c>
      <c r="N8" s="192" t="s">
        <v>377</v>
      </c>
      <c r="O8" s="192" t="s">
        <v>378</v>
      </c>
      <c r="P8" s="192" t="s">
        <v>377</v>
      </c>
      <c r="Q8" s="192" t="s">
        <v>378</v>
      </c>
      <c r="R8" s="192" t="s">
        <v>377</v>
      </c>
      <c r="S8" s="192" t="s">
        <v>378</v>
      </c>
      <c r="T8" s="192" t="s">
        <v>377</v>
      </c>
      <c r="U8" s="192" t="s">
        <v>378</v>
      </c>
      <c r="V8" s="192" t="s">
        <v>377</v>
      </c>
      <c r="W8" s="192" t="s">
        <v>378</v>
      </c>
      <c r="X8" s="192" t="s">
        <v>377</v>
      </c>
      <c r="Y8" s="192" t="s">
        <v>378</v>
      </c>
      <c r="Z8" s="192" t="s">
        <v>377</v>
      </c>
      <c r="AA8" s="192" t="s">
        <v>378</v>
      </c>
      <c r="AB8" s="192" t="s">
        <v>377</v>
      </c>
      <c r="AC8" s="192" t="s">
        <v>378</v>
      </c>
      <c r="AD8" s="192" t="s">
        <v>377</v>
      </c>
      <c r="AE8" s="192" t="s">
        <v>378</v>
      </c>
    </row>
    <row r="9" spans="1:39">
      <c r="A9" s="115"/>
      <c r="B9" s="21" t="s">
        <v>379</v>
      </c>
      <c r="C9" t="s">
        <v>352</v>
      </c>
      <c r="D9" t="s">
        <v>369</v>
      </c>
      <c r="E9" s="21" t="s">
        <v>380</v>
      </c>
      <c r="F9" s="115"/>
      <c r="G9" s="115"/>
      <c r="H9" s="115"/>
      <c r="I9" s="115">
        <v>29</v>
      </c>
      <c r="J9" s="115"/>
      <c r="K9" s="115"/>
      <c r="L9" s="115"/>
      <c r="M9" s="115"/>
      <c r="N9" s="115"/>
      <c r="O9" s="115"/>
      <c r="P9" s="115"/>
      <c r="Q9" s="115">
        <v>32</v>
      </c>
      <c r="R9" s="115"/>
      <c r="S9" s="115">
        <v>2</v>
      </c>
      <c r="T9" s="115"/>
      <c r="U9" s="115"/>
      <c r="V9" s="115"/>
      <c r="W9" s="115"/>
      <c r="X9" s="115">
        <v>1</v>
      </c>
      <c r="Y9" s="115"/>
      <c r="Z9" s="115"/>
      <c r="AA9" s="115"/>
      <c r="AB9" s="115"/>
      <c r="AC9" s="115">
        <v>2</v>
      </c>
      <c r="AD9">
        <f t="shared" ref="AD9:AE15" si="0">AB9+Z9+X9+V9+T9+R9+P9+N9+L9+J9+H9+F9</f>
        <v>1</v>
      </c>
      <c r="AE9">
        <f t="shared" si="0"/>
        <v>65</v>
      </c>
      <c r="AF9">
        <v>1</v>
      </c>
      <c r="AG9" s="181" t="s">
        <v>381</v>
      </c>
      <c r="AI9" s="181"/>
    </row>
    <row r="10" spans="1:39">
      <c r="A10" s="115"/>
      <c r="B10" s="21" t="s">
        <v>379</v>
      </c>
      <c r="C10" t="s">
        <v>382</v>
      </c>
      <c r="D10" t="s">
        <v>383</v>
      </c>
      <c r="E10" s="21" t="s">
        <v>384</v>
      </c>
      <c r="F10" s="115">
        <v>30</v>
      </c>
      <c r="G10" s="115">
        <v>24</v>
      </c>
      <c r="H10" s="115">
        <v>8</v>
      </c>
      <c r="I10" s="115">
        <v>18</v>
      </c>
      <c r="J10" s="115">
        <v>31</v>
      </c>
      <c r="K10" s="115">
        <v>8</v>
      </c>
      <c r="L10" s="115">
        <v>16</v>
      </c>
      <c r="M10" s="115">
        <v>12</v>
      </c>
      <c r="N10" s="115">
        <v>39</v>
      </c>
      <c r="O10" s="115">
        <v>21</v>
      </c>
      <c r="P10" s="115">
        <v>60</v>
      </c>
      <c r="Q10" s="115">
        <v>6</v>
      </c>
      <c r="R10" s="115">
        <v>16</v>
      </c>
      <c r="S10" s="115">
        <v>6</v>
      </c>
      <c r="T10" s="115">
        <v>35</v>
      </c>
      <c r="U10" s="115">
        <v>2</v>
      </c>
      <c r="V10" s="115">
        <v>15</v>
      </c>
      <c r="W10" s="115">
        <v>6</v>
      </c>
      <c r="X10" s="115">
        <v>26</v>
      </c>
      <c r="Y10" s="115">
        <v>36</v>
      </c>
      <c r="Z10" s="115">
        <v>10</v>
      </c>
      <c r="AA10" s="115">
        <v>35</v>
      </c>
      <c r="AB10" s="115">
        <v>43</v>
      </c>
      <c r="AC10" s="115">
        <v>52</v>
      </c>
      <c r="AD10">
        <f t="shared" si="0"/>
        <v>329</v>
      </c>
      <c r="AE10">
        <f t="shared" si="0"/>
        <v>226</v>
      </c>
      <c r="AF10">
        <v>0</v>
      </c>
      <c r="AG10" s="21" t="s">
        <v>385</v>
      </c>
      <c r="AH10" s="181"/>
      <c r="AI10" s="181"/>
    </row>
    <row r="11" spans="1:39">
      <c r="A11" s="30"/>
      <c r="B11" s="21" t="s">
        <v>379</v>
      </c>
      <c r="C11" s="21" t="s">
        <v>352</v>
      </c>
      <c r="D11" s="21" t="s">
        <v>386</v>
      </c>
      <c r="E11" s="21" t="s">
        <v>387</v>
      </c>
      <c r="F11" s="30">
        <v>30</v>
      </c>
      <c r="G11" s="30">
        <v>30</v>
      </c>
      <c r="H11" s="30">
        <v>8</v>
      </c>
      <c r="I11" s="30">
        <v>73</v>
      </c>
      <c r="J11" s="30">
        <v>8</v>
      </c>
      <c r="K11" s="30">
        <v>40</v>
      </c>
      <c r="L11" s="30">
        <v>16</v>
      </c>
      <c r="M11" s="30">
        <v>30</v>
      </c>
      <c r="N11" s="30">
        <v>42</v>
      </c>
      <c r="O11" s="30">
        <v>35</v>
      </c>
      <c r="P11" s="30">
        <v>42</v>
      </c>
      <c r="Q11" s="30">
        <v>30</v>
      </c>
      <c r="R11" s="30">
        <v>16</v>
      </c>
      <c r="S11" s="30">
        <v>30</v>
      </c>
      <c r="T11" s="30">
        <v>29</v>
      </c>
      <c r="U11" s="30">
        <v>30</v>
      </c>
      <c r="V11" s="30">
        <v>15</v>
      </c>
      <c r="W11" s="30">
        <v>30</v>
      </c>
      <c r="X11" s="30"/>
      <c r="Y11" s="30">
        <v>30</v>
      </c>
      <c r="Z11" s="30">
        <v>10</v>
      </c>
      <c r="AA11" s="30">
        <v>34</v>
      </c>
      <c r="AB11" s="30">
        <v>11</v>
      </c>
      <c r="AC11" s="30">
        <v>18</v>
      </c>
      <c r="AD11" s="21">
        <f t="shared" si="0"/>
        <v>227</v>
      </c>
      <c r="AE11" s="21">
        <f t="shared" si="0"/>
        <v>410</v>
      </c>
      <c r="AF11" s="21">
        <v>1</v>
      </c>
      <c r="AG11" s="21" t="s">
        <v>388</v>
      </c>
      <c r="AH11" s="181"/>
      <c r="AI11" s="182"/>
      <c r="AJ11" s="21"/>
      <c r="AK11" s="21"/>
      <c r="AL11" s="21"/>
      <c r="AM11" s="21"/>
    </row>
    <row r="12" spans="1:39">
      <c r="A12" s="115"/>
      <c r="B12" s="21" t="s">
        <v>379</v>
      </c>
      <c r="C12" s="21" t="s">
        <v>352</v>
      </c>
      <c r="D12" s="21" t="s">
        <v>389</v>
      </c>
      <c r="E12" s="21" t="s">
        <v>389</v>
      </c>
      <c r="F12" s="115"/>
      <c r="G12" s="115"/>
      <c r="H12" s="115"/>
      <c r="I12" s="30"/>
      <c r="J12" s="30">
        <v>22</v>
      </c>
      <c r="K12" s="115"/>
      <c r="L12" s="115"/>
      <c r="M12" s="115"/>
      <c r="N12" s="115"/>
      <c r="O12" s="115"/>
      <c r="P12" s="115">
        <v>34</v>
      </c>
      <c r="Q12" s="115">
        <v>30</v>
      </c>
      <c r="R12" s="115"/>
      <c r="S12" s="115"/>
      <c r="T12" s="115"/>
      <c r="U12" s="115"/>
      <c r="V12" s="115"/>
      <c r="W12" s="115"/>
      <c r="X12" s="115">
        <v>33</v>
      </c>
      <c r="Y12" s="115"/>
      <c r="Z12" s="115"/>
      <c r="AA12" s="115"/>
      <c r="AB12" s="115"/>
      <c r="AC12" s="115"/>
      <c r="AD12">
        <f t="shared" si="0"/>
        <v>89</v>
      </c>
      <c r="AE12">
        <f t="shared" si="0"/>
        <v>30</v>
      </c>
      <c r="AF12">
        <v>0</v>
      </c>
      <c r="AG12" s="181" t="s">
        <v>390</v>
      </c>
      <c r="AI12" s="183"/>
    </row>
    <row r="13" spans="1:39">
      <c r="A13" s="115"/>
      <c r="B13" s="21" t="s">
        <v>379</v>
      </c>
      <c r="C13" t="s">
        <v>382</v>
      </c>
      <c r="D13" t="s">
        <v>391</v>
      </c>
      <c r="E13" t="s">
        <v>392</v>
      </c>
      <c r="F13" s="115">
        <v>30</v>
      </c>
      <c r="G13" s="115">
        <v>26</v>
      </c>
      <c r="H13" s="115">
        <v>8</v>
      </c>
      <c r="I13" s="30">
        <v>19</v>
      </c>
      <c r="J13" s="30">
        <v>8</v>
      </c>
      <c r="K13" s="115">
        <v>55</v>
      </c>
      <c r="L13" s="30">
        <v>25</v>
      </c>
      <c r="M13" s="30">
        <v>11</v>
      </c>
      <c r="N13" s="30">
        <v>35</v>
      </c>
      <c r="O13" s="30">
        <v>44</v>
      </c>
      <c r="P13" s="30">
        <v>16</v>
      </c>
      <c r="Q13" s="30">
        <v>49</v>
      </c>
      <c r="R13" s="30">
        <v>65</v>
      </c>
      <c r="S13" s="30">
        <v>87</v>
      </c>
      <c r="T13" s="30">
        <v>30</v>
      </c>
      <c r="U13" s="30">
        <v>30</v>
      </c>
      <c r="V13" s="30">
        <v>3</v>
      </c>
      <c r="W13" s="30">
        <v>80</v>
      </c>
      <c r="X13" s="115">
        <v>26</v>
      </c>
      <c r="Y13" s="115">
        <v>56</v>
      </c>
      <c r="Z13" s="115">
        <v>10</v>
      </c>
      <c r="AA13" s="115">
        <v>17</v>
      </c>
      <c r="AB13" s="115">
        <v>8</v>
      </c>
      <c r="AC13" s="115">
        <v>17</v>
      </c>
      <c r="AD13">
        <f t="shared" si="0"/>
        <v>264</v>
      </c>
      <c r="AE13">
        <f t="shared" si="0"/>
        <v>491</v>
      </c>
      <c r="AF13">
        <v>1</v>
      </c>
      <c r="AG13" s="181" t="s">
        <v>393</v>
      </c>
      <c r="AI13" s="181"/>
    </row>
    <row r="14" spans="1:39">
      <c r="A14" s="115"/>
      <c r="B14" s="21" t="s">
        <v>379</v>
      </c>
      <c r="C14" t="s">
        <v>352</v>
      </c>
      <c r="D14" t="s">
        <v>365</v>
      </c>
      <c r="E14" t="s">
        <v>371</v>
      </c>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f t="shared" si="0"/>
        <v>0</v>
      </c>
      <c r="AE14">
        <f t="shared" si="0"/>
        <v>0</v>
      </c>
      <c r="AF14">
        <v>0</v>
      </c>
      <c r="AG14" s="181" t="s">
        <v>385</v>
      </c>
      <c r="AI14" s="183"/>
    </row>
    <row r="15" spans="1:39">
      <c r="A15" s="184">
        <v>11</v>
      </c>
      <c r="B15" s="185" t="s">
        <v>379</v>
      </c>
      <c r="C15" s="186" t="s">
        <v>352</v>
      </c>
      <c r="D15" s="186" t="s">
        <v>394</v>
      </c>
      <c r="E15" s="186" t="s">
        <v>395</v>
      </c>
      <c r="F15" s="184"/>
      <c r="G15" s="184"/>
      <c r="H15" s="184"/>
      <c r="I15" s="184"/>
      <c r="J15" s="184"/>
      <c r="K15" s="184"/>
      <c r="L15" s="184"/>
      <c r="M15" s="184"/>
      <c r="N15" s="184"/>
      <c r="O15" s="184"/>
      <c r="P15" s="184"/>
      <c r="Q15" s="184"/>
      <c r="R15" s="184"/>
      <c r="S15" s="184"/>
      <c r="T15" s="184"/>
      <c r="U15" s="184"/>
      <c r="V15" s="184"/>
      <c r="W15" s="184"/>
      <c r="X15" s="184"/>
      <c r="Y15" s="184"/>
      <c r="Z15" s="184"/>
      <c r="AA15" s="184"/>
      <c r="AB15" s="184"/>
      <c r="AC15" s="184"/>
      <c r="AD15" s="186">
        <f t="shared" si="0"/>
        <v>0</v>
      </c>
      <c r="AE15" s="186">
        <f t="shared" si="0"/>
        <v>0</v>
      </c>
      <c r="AF15" s="186"/>
      <c r="AG15" s="186"/>
      <c r="AH15" s="186"/>
      <c r="AI15" s="186"/>
      <c r="AJ15" s="186"/>
      <c r="AK15" s="186"/>
      <c r="AL15" s="186"/>
      <c r="AM15" s="186"/>
    </row>
    <row r="17" spans="2:33">
      <c r="F17" s="180" t="s">
        <v>376</v>
      </c>
      <c r="G17" s="180" t="s">
        <v>72</v>
      </c>
      <c r="H17" s="180" t="s">
        <v>73</v>
      </c>
      <c r="I17" s="180" t="s">
        <v>217</v>
      </c>
      <c r="J17" s="180" t="s">
        <v>75</v>
      </c>
      <c r="K17" s="180" t="s">
        <v>76</v>
      </c>
      <c r="L17" s="180" t="s">
        <v>77</v>
      </c>
      <c r="M17" s="180" t="s">
        <v>78</v>
      </c>
      <c r="N17" s="180" t="s">
        <v>79</v>
      </c>
      <c r="O17" s="180" t="s">
        <v>219</v>
      </c>
      <c r="P17" s="180" t="s">
        <v>81</v>
      </c>
      <c r="Q17" s="180" t="s">
        <v>82</v>
      </c>
      <c r="R17" s="250" t="s">
        <v>215</v>
      </c>
      <c r="AC17" s="21" t="s">
        <v>396</v>
      </c>
      <c r="AD17">
        <f>SUM(AD9:AD15)</f>
        <v>910</v>
      </c>
      <c r="AE17">
        <f>SUM(AE9:AE15)</f>
        <v>1222</v>
      </c>
    </row>
    <row r="18" spans="2:33">
      <c r="B18" s="21" t="s">
        <v>496</v>
      </c>
      <c r="C18" t="s">
        <v>497</v>
      </c>
      <c r="D18" t="s">
        <v>498</v>
      </c>
      <c r="E18" t="s">
        <v>498</v>
      </c>
      <c r="F18" s="115">
        <v>15</v>
      </c>
      <c r="G18" s="115">
        <v>0</v>
      </c>
      <c r="H18" s="115">
        <v>78</v>
      </c>
      <c r="I18" s="115">
        <v>0</v>
      </c>
      <c r="J18" s="115">
        <v>0</v>
      </c>
      <c r="K18" s="115">
        <v>0</v>
      </c>
      <c r="L18" s="115">
        <v>0</v>
      </c>
      <c r="M18" s="115">
        <v>272</v>
      </c>
      <c r="N18" s="115">
        <v>130</v>
      </c>
      <c r="O18" s="115">
        <v>54</v>
      </c>
      <c r="P18" s="115">
        <v>80</v>
      </c>
      <c r="Q18" s="115">
        <v>19</v>
      </c>
      <c r="R18" s="115">
        <f>SUM(F18:Q18)</f>
        <v>648</v>
      </c>
      <c r="S18">
        <v>0</v>
      </c>
    </row>
    <row r="19" spans="2:33" ht="74" customHeight="1">
      <c r="B19" s="21" t="s">
        <v>496</v>
      </c>
      <c r="C19" t="s">
        <v>497</v>
      </c>
      <c r="D19" t="s">
        <v>499</v>
      </c>
      <c r="E19" t="s">
        <v>499</v>
      </c>
      <c r="F19" s="115">
        <v>0</v>
      </c>
      <c r="G19" s="115">
        <v>311</v>
      </c>
      <c r="H19" s="115">
        <v>24</v>
      </c>
      <c r="I19" s="115">
        <v>0</v>
      </c>
      <c r="J19" s="115">
        <v>18</v>
      </c>
      <c r="K19" s="115">
        <v>0</v>
      </c>
      <c r="L19" s="115">
        <v>0</v>
      </c>
      <c r="M19" s="115">
        <v>117</v>
      </c>
      <c r="N19" s="115">
        <v>82</v>
      </c>
      <c r="O19" s="115">
        <v>0</v>
      </c>
      <c r="P19" s="115">
        <v>81</v>
      </c>
      <c r="Q19" s="115">
        <v>26</v>
      </c>
      <c r="R19" s="115">
        <f t="shared" ref="R19:R26" si="1">SUM(F19:Q19)</f>
        <v>659</v>
      </c>
      <c r="S19">
        <v>0</v>
      </c>
      <c r="T19" s="190"/>
      <c r="U19" s="190"/>
      <c r="V19" s="190"/>
      <c r="W19" s="190"/>
      <c r="X19" s="190"/>
      <c r="Y19" s="190"/>
      <c r="Z19" s="190"/>
      <c r="AA19" s="190"/>
      <c r="AB19" s="190"/>
      <c r="AC19" s="190"/>
      <c r="AD19" s="190"/>
      <c r="AE19" s="190"/>
      <c r="AF19" s="191" t="s">
        <v>215</v>
      </c>
      <c r="AG19" s="191" t="s">
        <v>402</v>
      </c>
    </row>
    <row r="20" spans="2:33">
      <c r="B20" s="21" t="s">
        <v>496</v>
      </c>
      <c r="C20" t="s">
        <v>500</v>
      </c>
      <c r="D20" t="s">
        <v>501</v>
      </c>
      <c r="E20" t="s">
        <v>501</v>
      </c>
      <c r="F20" s="115">
        <v>1</v>
      </c>
      <c r="G20" s="115">
        <v>47</v>
      </c>
      <c r="H20" s="115">
        <v>29</v>
      </c>
      <c r="I20" s="115">
        <v>33</v>
      </c>
      <c r="J20" s="115">
        <v>0</v>
      </c>
      <c r="K20" s="115">
        <v>209</v>
      </c>
      <c r="L20" s="115">
        <v>126</v>
      </c>
      <c r="M20" s="115">
        <v>0</v>
      </c>
      <c r="N20" s="115">
        <v>109</v>
      </c>
      <c r="O20" s="115">
        <v>110</v>
      </c>
      <c r="P20" s="115">
        <v>0</v>
      </c>
      <c r="Q20" s="115">
        <v>24</v>
      </c>
      <c r="R20" s="115">
        <f t="shared" si="1"/>
        <v>688</v>
      </c>
      <c r="S20">
        <v>0</v>
      </c>
      <c r="AF20">
        <v>1</v>
      </c>
      <c r="AG20" s="181" t="s">
        <v>381</v>
      </c>
    </row>
    <row r="21" spans="2:33">
      <c r="B21" s="21" t="s">
        <v>496</v>
      </c>
      <c r="C21" t="s">
        <v>502</v>
      </c>
      <c r="D21" t="s">
        <v>503</v>
      </c>
      <c r="E21" t="s">
        <v>503</v>
      </c>
      <c r="F21" s="115">
        <v>0</v>
      </c>
      <c r="G21" s="115">
        <v>29</v>
      </c>
      <c r="H21" s="115">
        <v>15</v>
      </c>
      <c r="I21" s="115">
        <v>0</v>
      </c>
      <c r="J21" s="115">
        <v>0</v>
      </c>
      <c r="K21" s="115">
        <v>0</v>
      </c>
      <c r="L21" s="115">
        <v>17</v>
      </c>
      <c r="M21" s="115">
        <v>146</v>
      </c>
      <c r="N21" s="115">
        <v>0</v>
      </c>
      <c r="O21" s="115">
        <v>105</v>
      </c>
      <c r="P21" s="115">
        <v>0</v>
      </c>
      <c r="Q21" s="115">
        <v>34</v>
      </c>
      <c r="R21" s="115">
        <f t="shared" si="1"/>
        <v>346</v>
      </c>
      <c r="S21">
        <v>0</v>
      </c>
    </row>
    <row r="22" spans="2:33">
      <c r="B22" s="21" t="s">
        <v>496</v>
      </c>
      <c r="C22" t="s">
        <v>504</v>
      </c>
      <c r="D22" t="s">
        <v>505</v>
      </c>
      <c r="E22" t="s">
        <v>505</v>
      </c>
      <c r="F22" s="115">
        <v>0</v>
      </c>
      <c r="G22" s="115">
        <v>0</v>
      </c>
      <c r="H22" s="115">
        <v>0</v>
      </c>
      <c r="I22" s="115">
        <v>0</v>
      </c>
      <c r="J22" s="115">
        <v>0</v>
      </c>
      <c r="K22" s="115">
        <v>0</v>
      </c>
      <c r="L22" s="115">
        <v>0</v>
      </c>
      <c r="M22" s="115">
        <v>0</v>
      </c>
      <c r="N22" s="115">
        <v>148</v>
      </c>
      <c r="O22" s="115">
        <v>0</v>
      </c>
      <c r="P22" s="115">
        <v>0</v>
      </c>
      <c r="Q22" s="115">
        <v>23</v>
      </c>
      <c r="R22" s="115">
        <f t="shared" si="1"/>
        <v>171</v>
      </c>
      <c r="S22">
        <v>0</v>
      </c>
    </row>
    <row r="23" spans="2:33">
      <c r="B23" s="21" t="s">
        <v>496</v>
      </c>
      <c r="C23" t="s">
        <v>506</v>
      </c>
      <c r="D23" t="s">
        <v>507</v>
      </c>
      <c r="E23" t="s">
        <v>507</v>
      </c>
      <c r="F23" s="115">
        <v>0</v>
      </c>
      <c r="G23" s="115">
        <v>0</v>
      </c>
      <c r="H23" s="115">
        <v>0</v>
      </c>
      <c r="I23" s="115">
        <v>0</v>
      </c>
      <c r="J23" s="115">
        <v>0</v>
      </c>
      <c r="K23" s="115">
        <v>2</v>
      </c>
      <c r="L23" s="115">
        <v>0</v>
      </c>
      <c r="M23" s="115">
        <v>0</v>
      </c>
      <c r="N23" s="115">
        <v>0</v>
      </c>
      <c r="O23" s="115">
        <v>171</v>
      </c>
      <c r="P23" s="115">
        <v>0</v>
      </c>
      <c r="Q23" s="115">
        <v>25</v>
      </c>
      <c r="R23" s="115">
        <f t="shared" si="1"/>
        <v>198</v>
      </c>
      <c r="S23">
        <v>0</v>
      </c>
    </row>
    <row r="24" spans="2:33">
      <c r="B24" s="21" t="s">
        <v>496</v>
      </c>
      <c r="C24" t="s">
        <v>508</v>
      </c>
      <c r="D24" t="s">
        <v>509</v>
      </c>
      <c r="E24" t="s">
        <v>509</v>
      </c>
      <c r="F24" s="115">
        <v>163</v>
      </c>
      <c r="G24" s="115">
        <v>21</v>
      </c>
      <c r="H24" s="115">
        <v>94</v>
      </c>
      <c r="I24" s="115">
        <v>0</v>
      </c>
      <c r="J24" s="115">
        <v>143</v>
      </c>
      <c r="K24" s="115">
        <v>0</v>
      </c>
      <c r="L24" s="115">
        <v>47</v>
      </c>
      <c r="M24" s="115">
        <v>0</v>
      </c>
      <c r="N24" s="115">
        <v>100</v>
      </c>
      <c r="O24" s="115">
        <v>99</v>
      </c>
      <c r="P24" s="115">
        <v>54</v>
      </c>
      <c r="Q24" s="115">
        <v>24</v>
      </c>
      <c r="R24" s="115">
        <f t="shared" si="1"/>
        <v>745</v>
      </c>
      <c r="S24">
        <v>0</v>
      </c>
    </row>
    <row r="25" spans="2:33">
      <c r="B25" s="21" t="s">
        <v>496</v>
      </c>
      <c r="C25" t="s">
        <v>510</v>
      </c>
      <c r="D25" t="s">
        <v>511</v>
      </c>
      <c r="E25" t="s">
        <v>511</v>
      </c>
      <c r="F25" s="115">
        <v>0</v>
      </c>
      <c r="G25" s="115">
        <v>0</v>
      </c>
      <c r="H25" s="115">
        <v>0</v>
      </c>
      <c r="I25" s="115">
        <v>0</v>
      </c>
      <c r="J25" s="115">
        <v>0</v>
      </c>
      <c r="K25" s="115">
        <v>0</v>
      </c>
      <c r="L25" s="115">
        <v>0</v>
      </c>
      <c r="M25" s="115">
        <v>0</v>
      </c>
      <c r="N25" s="115">
        <v>25</v>
      </c>
      <c r="O25" s="115">
        <v>0</v>
      </c>
      <c r="P25" s="115">
        <v>23</v>
      </c>
      <c r="Q25" s="115">
        <v>0</v>
      </c>
      <c r="R25" s="115">
        <f t="shared" si="1"/>
        <v>48</v>
      </c>
      <c r="S25">
        <v>0</v>
      </c>
    </row>
    <row r="26" spans="2:33">
      <c r="B26" s="21" t="s">
        <v>496</v>
      </c>
      <c r="C26" t="s">
        <v>512</v>
      </c>
      <c r="D26" t="s">
        <v>513</v>
      </c>
      <c r="E26" t="s">
        <v>513</v>
      </c>
      <c r="F26" s="115">
        <v>0</v>
      </c>
      <c r="G26" s="115">
        <v>0</v>
      </c>
      <c r="H26" s="115">
        <v>0</v>
      </c>
      <c r="I26" s="115">
        <v>0</v>
      </c>
      <c r="J26" s="115">
        <v>0</v>
      </c>
      <c r="K26" s="115">
        <v>0</v>
      </c>
      <c r="L26" s="115">
        <v>0</v>
      </c>
      <c r="M26" s="115">
        <v>0</v>
      </c>
      <c r="N26" s="115">
        <v>23</v>
      </c>
      <c r="O26" s="115">
        <v>0</v>
      </c>
      <c r="P26" s="115">
        <v>0</v>
      </c>
      <c r="Q26" s="115">
        <v>14</v>
      </c>
      <c r="R26" s="115">
        <f t="shared" si="1"/>
        <v>37</v>
      </c>
      <c r="S26">
        <v>0</v>
      </c>
    </row>
    <row r="27" spans="2:33">
      <c r="R27" s="249">
        <f>SUM(R18:R26)</f>
        <v>3540</v>
      </c>
    </row>
    <row r="28" spans="2:33">
      <c r="B28" s="373" t="s">
        <v>894</v>
      </c>
      <c r="C28" s="115" t="s">
        <v>846</v>
      </c>
      <c r="D28" s="115" t="s">
        <v>895</v>
      </c>
      <c r="E28" s="115" t="s">
        <v>895</v>
      </c>
      <c r="F28" s="496"/>
      <c r="G28" s="497">
        <f>2+0</f>
        <v>2</v>
      </c>
      <c r="H28" s="496"/>
      <c r="I28" s="498">
        <f>2+0</f>
        <v>2</v>
      </c>
      <c r="J28" s="496"/>
      <c r="K28" s="113">
        <v>0</v>
      </c>
      <c r="L28" s="496"/>
      <c r="M28" s="497">
        <v>1</v>
      </c>
      <c r="N28" s="496"/>
      <c r="O28" s="113">
        <v>0</v>
      </c>
      <c r="P28" s="496"/>
      <c r="Q28" s="113">
        <v>0</v>
      </c>
      <c r="R28" s="496"/>
      <c r="S28" s="113">
        <v>0</v>
      </c>
      <c r="T28" s="496"/>
      <c r="U28" s="113">
        <v>0</v>
      </c>
      <c r="V28" s="496"/>
      <c r="W28" s="113">
        <v>0</v>
      </c>
      <c r="X28" s="496"/>
      <c r="Y28" s="113">
        <v>0</v>
      </c>
      <c r="Z28" s="496"/>
      <c r="AA28" s="113">
        <v>0</v>
      </c>
      <c r="AB28" s="496"/>
      <c r="AC28" s="113">
        <v>0</v>
      </c>
      <c r="AD28" s="499">
        <f>AB28+Z28+X28+V28+T28+R28+P28+N28+L28+J28+H28+F28</f>
        <v>0</v>
      </c>
      <c r="AE28" s="372">
        <f>AC28+AA28+Y28+W28+U28+S28+Q28+O28+M28+K28+I28+G28</f>
        <v>5</v>
      </c>
      <c r="AF28" s="500">
        <v>0</v>
      </c>
      <c r="AG28" s="500"/>
    </row>
    <row r="29" spans="2:33">
      <c r="B29" s="373" t="s">
        <v>894</v>
      </c>
      <c r="C29" s="115" t="s">
        <v>846</v>
      </c>
      <c r="D29" s="115" t="s">
        <v>881</v>
      </c>
      <c r="E29" s="498" t="s">
        <v>881</v>
      </c>
      <c r="F29" s="496"/>
      <c r="G29" s="113">
        <v>0</v>
      </c>
      <c r="H29" s="496"/>
      <c r="I29" s="113">
        <v>0</v>
      </c>
      <c r="J29" s="496"/>
      <c r="K29" s="501">
        <f>2+6</f>
        <v>8</v>
      </c>
      <c r="L29" s="496"/>
      <c r="M29" s="501">
        <f>5+0</f>
        <v>5</v>
      </c>
      <c r="N29" s="496"/>
      <c r="O29" s="113">
        <v>0</v>
      </c>
      <c r="P29" s="496"/>
      <c r="Q29" s="113">
        <v>0</v>
      </c>
      <c r="R29" s="496"/>
      <c r="S29" s="497">
        <f>4+1</f>
        <v>5</v>
      </c>
      <c r="T29" s="496"/>
      <c r="U29" s="113">
        <f>2+2</f>
        <v>4</v>
      </c>
      <c r="V29" s="496"/>
      <c r="W29" s="113">
        <v>0</v>
      </c>
      <c r="X29" s="496"/>
      <c r="Y29" s="113">
        <v>0</v>
      </c>
      <c r="Z29" s="496"/>
      <c r="AA29" s="113">
        <v>0</v>
      </c>
      <c r="AB29" s="496"/>
      <c r="AC29" s="113">
        <f>1+0</f>
        <v>1</v>
      </c>
      <c r="AD29" s="499">
        <f t="shared" ref="AD29:AE33" si="2">AB29+Z29+X29+V29+T29+R29+P29+N29+L29+J29+H29+F29</f>
        <v>0</v>
      </c>
      <c r="AE29" s="372">
        <f t="shared" si="2"/>
        <v>23</v>
      </c>
      <c r="AF29" s="500">
        <v>1</v>
      </c>
      <c r="AG29" s="500"/>
    </row>
    <row r="30" spans="2:33">
      <c r="B30" s="373" t="s">
        <v>894</v>
      </c>
      <c r="C30" s="115" t="s">
        <v>846</v>
      </c>
      <c r="D30" s="30" t="s">
        <v>855</v>
      </c>
      <c r="E30" s="30" t="s">
        <v>855</v>
      </c>
      <c r="F30" s="496"/>
      <c r="G30" s="113">
        <v>0</v>
      </c>
      <c r="H30" s="496"/>
      <c r="I30" s="113">
        <v>0</v>
      </c>
      <c r="J30" s="496"/>
      <c r="K30" s="501">
        <v>7</v>
      </c>
      <c r="L30" s="496"/>
      <c r="M30" s="502">
        <v>0</v>
      </c>
      <c r="N30" s="496"/>
      <c r="O30" s="113">
        <v>0</v>
      </c>
      <c r="P30" s="496"/>
      <c r="Q30" s="113">
        <v>0</v>
      </c>
      <c r="R30" s="496"/>
      <c r="S30" s="113">
        <v>0</v>
      </c>
      <c r="T30" s="496"/>
      <c r="U30" s="501">
        <v>4</v>
      </c>
      <c r="V30" s="496"/>
      <c r="W30" s="113">
        <v>0</v>
      </c>
      <c r="X30" s="496"/>
      <c r="Y30" s="113">
        <v>0</v>
      </c>
      <c r="Z30" s="496"/>
      <c r="AA30" s="113">
        <v>0</v>
      </c>
      <c r="AB30" s="496"/>
      <c r="AC30" s="113">
        <v>0</v>
      </c>
      <c r="AD30" s="499">
        <f t="shared" si="2"/>
        <v>0</v>
      </c>
      <c r="AE30" s="372">
        <f t="shared" si="2"/>
        <v>11</v>
      </c>
      <c r="AF30" s="500">
        <v>1</v>
      </c>
      <c r="AG30" s="500"/>
    </row>
    <row r="31" spans="2:33">
      <c r="B31" s="373" t="s">
        <v>894</v>
      </c>
      <c r="C31" s="115" t="s">
        <v>846</v>
      </c>
      <c r="D31" s="115" t="s">
        <v>869</v>
      </c>
      <c r="E31" s="115" t="s">
        <v>869</v>
      </c>
      <c r="F31" s="496"/>
      <c r="G31" s="498">
        <f>4+0</f>
        <v>4</v>
      </c>
      <c r="H31" s="496"/>
      <c r="I31" s="113">
        <v>0</v>
      </c>
      <c r="J31" s="496"/>
      <c r="K31" s="113">
        <v>0</v>
      </c>
      <c r="L31" s="496"/>
      <c r="M31" s="113">
        <f>4+1</f>
        <v>5</v>
      </c>
      <c r="N31" s="496"/>
      <c r="O31" s="113">
        <v>0</v>
      </c>
      <c r="P31" s="496"/>
      <c r="Q31" s="113">
        <v>0</v>
      </c>
      <c r="R31" s="496"/>
      <c r="S31" s="113">
        <v>0</v>
      </c>
      <c r="T31" s="496"/>
      <c r="U31" s="113">
        <f>5+7</f>
        <v>12</v>
      </c>
      <c r="V31" s="496"/>
      <c r="W31" s="113">
        <v>0</v>
      </c>
      <c r="X31" s="496"/>
      <c r="Y31" s="113">
        <v>0</v>
      </c>
      <c r="Z31" s="496"/>
      <c r="AA31" s="113">
        <v>0</v>
      </c>
      <c r="AB31" s="496"/>
      <c r="AC31" s="113">
        <v>0</v>
      </c>
      <c r="AD31" s="499">
        <f t="shared" si="2"/>
        <v>0</v>
      </c>
      <c r="AE31" s="372">
        <f t="shared" si="2"/>
        <v>21</v>
      </c>
      <c r="AF31" s="500">
        <v>1</v>
      </c>
      <c r="AG31" s="500"/>
    </row>
    <row r="32" spans="2:33">
      <c r="B32" s="373" t="s">
        <v>894</v>
      </c>
      <c r="C32" s="115" t="s">
        <v>846</v>
      </c>
      <c r="D32" s="30" t="s">
        <v>847</v>
      </c>
      <c r="E32" s="30" t="s">
        <v>847</v>
      </c>
      <c r="F32" s="496"/>
      <c r="G32" s="497">
        <f>3+2</f>
        <v>5</v>
      </c>
      <c r="H32" s="496"/>
      <c r="I32" s="113">
        <v>0</v>
      </c>
      <c r="J32" s="496"/>
      <c r="K32" s="113">
        <v>0</v>
      </c>
      <c r="L32" s="496"/>
      <c r="M32" s="113">
        <v>0</v>
      </c>
      <c r="N32" s="496"/>
      <c r="O32" s="113">
        <v>0</v>
      </c>
      <c r="P32" s="496"/>
      <c r="Q32" s="113">
        <v>0</v>
      </c>
      <c r="R32" s="496"/>
      <c r="S32" s="113">
        <v>0</v>
      </c>
      <c r="T32" s="496"/>
      <c r="U32" s="113">
        <v>0</v>
      </c>
      <c r="V32" s="496"/>
      <c r="W32" s="113">
        <v>0</v>
      </c>
      <c r="X32" s="496"/>
      <c r="Y32" s="113">
        <f>1+0</f>
        <v>1</v>
      </c>
      <c r="Z32" s="496"/>
      <c r="AA32" s="113">
        <v>0</v>
      </c>
      <c r="AB32" s="496"/>
      <c r="AC32" s="113">
        <v>0</v>
      </c>
      <c r="AD32" s="499">
        <f t="shared" si="2"/>
        <v>0</v>
      </c>
      <c r="AE32" s="372">
        <f t="shared" si="2"/>
        <v>6</v>
      </c>
      <c r="AF32" s="500">
        <v>1</v>
      </c>
      <c r="AG32" s="500"/>
    </row>
    <row r="33" spans="2:33">
      <c r="B33" s="373" t="s">
        <v>894</v>
      </c>
      <c r="C33" s="115" t="s">
        <v>846</v>
      </c>
      <c r="D33" s="30" t="s">
        <v>896</v>
      </c>
      <c r="E33" s="30" t="s">
        <v>896</v>
      </c>
      <c r="F33" s="496"/>
      <c r="G33" s="113">
        <v>0</v>
      </c>
      <c r="H33" s="496"/>
      <c r="I33" s="113">
        <v>0</v>
      </c>
      <c r="J33" s="496"/>
      <c r="K33" s="113">
        <v>0</v>
      </c>
      <c r="L33" s="496"/>
      <c r="M33" s="113">
        <v>0</v>
      </c>
      <c r="N33" s="496"/>
      <c r="O33" s="113">
        <v>0</v>
      </c>
      <c r="P33" s="496"/>
      <c r="Q33" s="113">
        <v>0</v>
      </c>
      <c r="R33" s="496"/>
      <c r="S33" s="113">
        <v>0</v>
      </c>
      <c r="T33" s="496"/>
      <c r="U33" s="113">
        <v>0</v>
      </c>
      <c r="V33" s="496"/>
      <c r="W33" s="113">
        <f>0+1</f>
        <v>1</v>
      </c>
      <c r="X33" s="496"/>
      <c r="Y33" s="113">
        <v>0</v>
      </c>
      <c r="Z33" s="496"/>
      <c r="AA33" s="113">
        <v>0</v>
      </c>
      <c r="AB33" s="496"/>
      <c r="AC33" s="113">
        <v>0</v>
      </c>
      <c r="AD33" s="499">
        <f t="shared" si="2"/>
        <v>0</v>
      </c>
      <c r="AE33" s="372">
        <f t="shared" si="2"/>
        <v>1</v>
      </c>
      <c r="AF33" s="500">
        <v>1</v>
      </c>
      <c r="AG33" s="500"/>
    </row>
    <row r="35" spans="2:33">
      <c r="AE35" s="372">
        <f>SUM(AE28:AE33)</f>
        <v>67</v>
      </c>
      <c r="AF35" s="21" t="s">
        <v>897</v>
      </c>
      <c r="AG35" s="21"/>
    </row>
    <row r="52" spans="2:18" ht="51">
      <c r="B52" s="187" t="s">
        <v>397</v>
      </c>
      <c r="C52" s="188" t="s">
        <v>7</v>
      </c>
      <c r="D52" s="188" t="s">
        <v>8</v>
      </c>
      <c r="E52" s="188" t="s">
        <v>398</v>
      </c>
      <c r="F52" s="189" t="s">
        <v>399</v>
      </c>
      <c r="G52" s="189" t="s">
        <v>400</v>
      </c>
      <c r="H52" s="189" t="s">
        <v>73</v>
      </c>
      <c r="I52" s="189" t="s">
        <v>217</v>
      </c>
      <c r="J52" s="189" t="s">
        <v>75</v>
      </c>
      <c r="K52" s="189" t="s">
        <v>76</v>
      </c>
      <c r="L52" s="189" t="s">
        <v>77</v>
      </c>
      <c r="M52" s="189" t="s">
        <v>78</v>
      </c>
      <c r="N52" s="189" t="s">
        <v>79</v>
      </c>
      <c r="O52" s="189" t="s">
        <v>80</v>
      </c>
      <c r="P52" s="189" t="s">
        <v>81</v>
      </c>
      <c r="Q52" s="189" t="s">
        <v>82</v>
      </c>
      <c r="R52" s="189" t="s">
        <v>401</v>
      </c>
    </row>
    <row r="53" spans="2:18">
      <c r="B53">
        <v>1</v>
      </c>
      <c r="C53" t="s">
        <v>352</v>
      </c>
      <c r="D53" t="s">
        <v>369</v>
      </c>
      <c r="E53" t="s">
        <v>369</v>
      </c>
      <c r="I53" s="21">
        <v>1</v>
      </c>
      <c r="J53">
        <v>2</v>
      </c>
      <c r="K53">
        <v>10</v>
      </c>
      <c r="L53">
        <v>4</v>
      </c>
      <c r="M53">
        <v>2</v>
      </c>
      <c r="N53">
        <v>8</v>
      </c>
      <c r="O53">
        <v>6</v>
      </c>
      <c r="P53">
        <v>5</v>
      </c>
      <c r="Q53">
        <v>15</v>
      </c>
      <c r="R53">
        <f>SUM(F53:Q53)</f>
        <v>53</v>
      </c>
    </row>
    <row r="54" spans="2:18">
      <c r="E54" s="115" t="s">
        <v>493</v>
      </c>
      <c r="F54" s="115">
        <v>17</v>
      </c>
      <c r="G54" s="115">
        <v>13</v>
      </c>
      <c r="H54" s="115">
        <v>10</v>
      </c>
      <c r="I54" s="115">
        <v>11</v>
      </c>
      <c r="J54" s="115">
        <v>1</v>
      </c>
      <c r="K54" s="115">
        <v>0</v>
      </c>
      <c r="L54" s="115">
        <v>4</v>
      </c>
      <c r="M54" s="115">
        <v>15</v>
      </c>
      <c r="N54" s="115">
        <v>12</v>
      </c>
      <c r="O54" s="115">
        <v>22</v>
      </c>
      <c r="P54" s="115">
        <v>15</v>
      </c>
      <c r="Q54" s="115">
        <v>23</v>
      </c>
      <c r="R54" s="115">
        <f>SUM(F54:Q54)</f>
        <v>143</v>
      </c>
    </row>
    <row r="55" spans="2:18">
      <c r="E55" s="115" t="s">
        <v>494</v>
      </c>
      <c r="F55" s="115">
        <v>52</v>
      </c>
      <c r="G55" s="115">
        <v>65</v>
      </c>
      <c r="H55" s="115">
        <v>60</v>
      </c>
      <c r="I55" s="115">
        <v>46</v>
      </c>
      <c r="J55" s="115">
        <v>28</v>
      </c>
      <c r="K55" s="115">
        <v>37</v>
      </c>
      <c r="L55" s="115">
        <v>32</v>
      </c>
      <c r="M55" s="115">
        <v>40</v>
      </c>
      <c r="N55" s="115">
        <v>35</v>
      </c>
      <c r="O55" s="115">
        <v>37</v>
      </c>
      <c r="P55" s="115">
        <v>34</v>
      </c>
      <c r="Q55" s="115">
        <v>48</v>
      </c>
      <c r="R55" s="115">
        <f>SUM(F55:Q55)</f>
        <v>514</v>
      </c>
    </row>
    <row r="56" spans="2:18">
      <c r="E56" s="115" t="s">
        <v>495</v>
      </c>
      <c r="F56" s="115">
        <v>35</v>
      </c>
      <c r="G56" s="115">
        <v>25</v>
      </c>
      <c r="H56" s="115">
        <v>22</v>
      </c>
      <c r="I56" s="115">
        <v>22</v>
      </c>
      <c r="J56" s="115">
        <v>27</v>
      </c>
      <c r="K56" s="115">
        <v>18</v>
      </c>
      <c r="L56" s="115">
        <v>31</v>
      </c>
      <c r="M56" s="115">
        <v>10</v>
      </c>
      <c r="N56" s="115">
        <v>15</v>
      </c>
      <c r="O56" s="115">
        <v>30</v>
      </c>
      <c r="P56" s="115">
        <v>14</v>
      </c>
      <c r="Q56" s="115">
        <v>34</v>
      </c>
      <c r="R56" s="115">
        <f>SUM(F56:Q56)</f>
        <v>283</v>
      </c>
    </row>
    <row r="58" spans="2:18">
      <c r="R58">
        <f>SUM(R54:R56)</f>
        <v>940</v>
      </c>
    </row>
  </sheetData>
  <mergeCells count="20">
    <mergeCell ref="P7:Q7"/>
    <mergeCell ref="R7:S7"/>
    <mergeCell ref="T7:U7"/>
    <mergeCell ref="V7:W7"/>
    <mergeCell ref="A6:A8"/>
    <mergeCell ref="B6:B8"/>
    <mergeCell ref="C6:C8"/>
    <mergeCell ref="D6:D8"/>
    <mergeCell ref="E6:E8"/>
    <mergeCell ref="F6:S6"/>
    <mergeCell ref="F7:G7"/>
    <mergeCell ref="H7:I7"/>
    <mergeCell ref="J7:K7"/>
    <mergeCell ref="L7:M7"/>
    <mergeCell ref="N7:O7"/>
    <mergeCell ref="X7:Y7"/>
    <mergeCell ref="Z7:AA7"/>
    <mergeCell ref="AB7:AC7"/>
    <mergeCell ref="AD7:AE7"/>
    <mergeCell ref="T6:AE6"/>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30594-4A78-8045-A69E-F0D779DB6BCB}">
  <dimension ref="A1"/>
  <sheetViews>
    <sheetView workbookViewId="0"/>
  </sheetViews>
  <sheetFormatPr baseColWidth="10" defaultRowHeight="16"/>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427D8-9D29-3F45-997E-4D09EA39D3C3}">
  <dimension ref="A1"/>
  <sheetViews>
    <sheetView workbookViewId="0"/>
  </sheetViews>
  <sheetFormatPr baseColWidth="10" defaultRowHeight="16"/>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C2230-67EB-3E4E-86F0-4470C1824F87}">
  <dimension ref="A1:I52"/>
  <sheetViews>
    <sheetView topLeftCell="A26" workbookViewId="0">
      <selection activeCell="A50" sqref="A50:I52"/>
    </sheetView>
  </sheetViews>
  <sheetFormatPr baseColWidth="10" defaultRowHeight="16"/>
  <sheetData>
    <row r="1" spans="1:9">
      <c r="A1" s="1"/>
      <c r="B1" s="1"/>
      <c r="C1" s="1"/>
      <c r="D1" s="1"/>
      <c r="E1" s="196" t="s">
        <v>2</v>
      </c>
      <c r="F1" s="196"/>
      <c r="G1" s="196"/>
      <c r="H1" s="196"/>
      <c r="I1" s="196"/>
    </row>
    <row r="2" spans="1:9">
      <c r="A2" s="2" t="s">
        <v>3</v>
      </c>
      <c r="B2" s="1"/>
      <c r="C2" s="1"/>
      <c r="D2" s="2" t="s">
        <v>4</v>
      </c>
      <c r="E2" s="2"/>
      <c r="F2" s="196" t="s">
        <v>5</v>
      </c>
      <c r="G2" s="196"/>
      <c r="H2" s="196"/>
      <c r="I2" s="1"/>
    </row>
    <row r="3" spans="1:9" ht="85">
      <c r="A3" s="3" t="s">
        <v>6</v>
      </c>
      <c r="B3" s="3" t="s">
        <v>7</v>
      </c>
      <c r="C3" s="3" t="s">
        <v>8</v>
      </c>
      <c r="D3" s="3" t="s">
        <v>9</v>
      </c>
      <c r="E3" s="4" t="s">
        <v>10</v>
      </c>
      <c r="F3" s="5" t="s">
        <v>11</v>
      </c>
      <c r="G3" s="5" t="s">
        <v>12</v>
      </c>
      <c r="H3" s="5" t="s">
        <v>13</v>
      </c>
      <c r="I3" s="5" t="s">
        <v>14</v>
      </c>
    </row>
    <row r="4" spans="1:9">
      <c r="A4" s="6" t="s">
        <v>15</v>
      </c>
      <c r="B4" s="6" t="s">
        <v>16</v>
      </c>
      <c r="C4" s="6" t="s">
        <v>17</v>
      </c>
      <c r="D4" s="7" t="s">
        <v>18</v>
      </c>
      <c r="E4" s="8"/>
      <c r="F4" s="9" t="s">
        <v>19</v>
      </c>
      <c r="G4" s="10">
        <v>43.8</v>
      </c>
      <c r="H4" s="9" t="s">
        <v>20</v>
      </c>
      <c r="I4" s="9">
        <v>64.099999999999994</v>
      </c>
    </row>
    <row r="5" spans="1:9">
      <c r="A5" s="11" t="s">
        <v>15</v>
      </c>
      <c r="B5" s="11" t="s">
        <v>16</v>
      </c>
      <c r="C5" s="11" t="s">
        <v>17</v>
      </c>
      <c r="D5" s="12" t="s">
        <v>21</v>
      </c>
      <c r="E5" s="8"/>
      <c r="F5" s="9" t="s">
        <v>22</v>
      </c>
      <c r="G5" s="13">
        <v>42.1</v>
      </c>
      <c r="H5" s="14" t="s">
        <v>23</v>
      </c>
      <c r="I5" s="14">
        <v>47.95</v>
      </c>
    </row>
    <row r="6" spans="1:9">
      <c r="A6" s="11" t="s">
        <v>15</v>
      </c>
      <c r="B6" s="11" t="s">
        <v>16</v>
      </c>
      <c r="C6" s="11" t="s">
        <v>17</v>
      </c>
      <c r="D6" s="12" t="s">
        <v>24</v>
      </c>
      <c r="E6" s="8"/>
      <c r="F6" s="9" t="s">
        <v>25</v>
      </c>
      <c r="G6" s="10">
        <v>35.85</v>
      </c>
      <c r="H6" s="9" t="s">
        <v>26</v>
      </c>
      <c r="I6" s="9">
        <v>67.25</v>
      </c>
    </row>
    <row r="7" spans="1:9">
      <c r="A7" s="11" t="s">
        <v>15</v>
      </c>
      <c r="B7" s="11" t="s">
        <v>16</v>
      </c>
      <c r="C7" s="11" t="s">
        <v>27</v>
      </c>
      <c r="D7" s="12" t="s">
        <v>28</v>
      </c>
      <c r="E7" s="8"/>
      <c r="F7" s="14" t="s">
        <v>29</v>
      </c>
      <c r="G7" s="13">
        <v>44.9</v>
      </c>
      <c r="H7" s="9" t="s">
        <v>30</v>
      </c>
      <c r="I7" s="9">
        <v>75.400000000000006</v>
      </c>
    </row>
    <row r="8" spans="1:9">
      <c r="A8" s="15" t="s">
        <v>15</v>
      </c>
      <c r="B8" s="15" t="s">
        <v>16</v>
      </c>
      <c r="C8" s="15" t="s">
        <v>31</v>
      </c>
      <c r="D8" s="15" t="s">
        <v>32</v>
      </c>
      <c r="E8" s="16"/>
      <c r="F8" s="17" t="s">
        <v>33</v>
      </c>
      <c r="G8" s="18">
        <v>60.1</v>
      </c>
      <c r="H8" s="17" t="s">
        <v>34</v>
      </c>
      <c r="I8" s="17">
        <v>59.33</v>
      </c>
    </row>
    <row r="9" spans="1:9">
      <c r="A9" s="11" t="s">
        <v>15</v>
      </c>
      <c r="B9" s="11" t="s">
        <v>16</v>
      </c>
      <c r="C9" s="11" t="s">
        <v>31</v>
      </c>
      <c r="D9" s="12" t="s">
        <v>35</v>
      </c>
      <c r="E9" s="8"/>
      <c r="F9" s="14" t="s">
        <v>36</v>
      </c>
      <c r="G9" s="13">
        <v>59.05</v>
      </c>
      <c r="H9" s="14" t="s">
        <v>37</v>
      </c>
      <c r="I9" s="14">
        <v>74.52</v>
      </c>
    </row>
    <row r="10" spans="1:9">
      <c r="A10" s="11" t="s">
        <v>15</v>
      </c>
      <c r="B10" s="11" t="s">
        <v>16</v>
      </c>
      <c r="C10" s="11" t="s">
        <v>38</v>
      </c>
      <c r="D10" s="12" t="s">
        <v>39</v>
      </c>
      <c r="E10" s="8"/>
      <c r="F10" s="14" t="s">
        <v>40</v>
      </c>
      <c r="G10" s="13">
        <v>42.87</v>
      </c>
      <c r="H10" s="14" t="s">
        <v>41</v>
      </c>
      <c r="I10" s="14">
        <v>83.67</v>
      </c>
    </row>
    <row r="11" spans="1:9">
      <c r="A11" s="11" t="s">
        <v>15</v>
      </c>
      <c r="B11" s="6" t="s">
        <v>16</v>
      </c>
      <c r="C11" s="6" t="s">
        <v>42</v>
      </c>
      <c r="D11" s="7" t="s">
        <v>43</v>
      </c>
      <c r="E11" s="8"/>
      <c r="F11" s="19" t="s">
        <v>44</v>
      </c>
      <c r="G11" s="20">
        <v>77.5</v>
      </c>
      <c r="H11" s="19" t="s">
        <v>45</v>
      </c>
      <c r="I11" s="19">
        <v>79.75</v>
      </c>
    </row>
    <row r="12" spans="1:9">
      <c r="A12" s="11" t="s">
        <v>15</v>
      </c>
      <c r="B12" s="6" t="s">
        <v>16</v>
      </c>
      <c r="C12" s="6" t="s">
        <v>46</v>
      </c>
      <c r="D12" s="7" t="s">
        <v>47</v>
      </c>
      <c r="E12" s="8"/>
      <c r="F12" s="9" t="s">
        <v>48</v>
      </c>
      <c r="G12" s="10">
        <v>64.5</v>
      </c>
      <c r="H12" s="9" t="s">
        <v>49</v>
      </c>
      <c r="I12" s="9">
        <v>82</v>
      </c>
    </row>
    <row r="13" spans="1:9">
      <c r="A13" s="11" t="s">
        <v>15</v>
      </c>
      <c r="B13" t="s">
        <v>455</v>
      </c>
      <c r="C13" t="s">
        <v>542</v>
      </c>
      <c r="D13" s="295" t="s">
        <v>543</v>
      </c>
      <c r="E13" s="296" t="s">
        <v>544</v>
      </c>
      <c r="F13" s="297" t="s">
        <v>545</v>
      </c>
      <c r="G13">
        <v>83.6</v>
      </c>
      <c r="H13" s="21" t="s">
        <v>546</v>
      </c>
      <c r="I13">
        <v>76.5</v>
      </c>
    </row>
    <row r="14" spans="1:9">
      <c r="A14" s="11" t="s">
        <v>15</v>
      </c>
      <c r="B14" t="s">
        <v>455</v>
      </c>
      <c r="C14" t="s">
        <v>459</v>
      </c>
      <c r="D14" s="295" t="s">
        <v>464</v>
      </c>
      <c r="E14" s="298"/>
      <c r="F14" s="21" t="s">
        <v>547</v>
      </c>
      <c r="G14">
        <v>90</v>
      </c>
      <c r="H14" t="s">
        <v>548</v>
      </c>
      <c r="I14">
        <v>93.45</v>
      </c>
    </row>
    <row r="15" spans="1:9">
      <c r="A15" s="11" t="s">
        <v>15</v>
      </c>
      <c r="B15" t="s">
        <v>455</v>
      </c>
      <c r="C15" t="s">
        <v>549</v>
      </c>
      <c r="D15" s="295" t="s">
        <v>550</v>
      </c>
      <c r="E15" s="298" t="s">
        <v>544</v>
      </c>
      <c r="F15" s="21" t="s">
        <v>551</v>
      </c>
      <c r="G15" s="21">
        <v>64.400000000000006</v>
      </c>
      <c r="H15" s="21" t="s">
        <v>552</v>
      </c>
      <c r="I15">
        <v>75.25</v>
      </c>
    </row>
    <row r="16" spans="1:9">
      <c r="A16" s="11" t="s">
        <v>15</v>
      </c>
      <c r="B16" t="s">
        <v>455</v>
      </c>
      <c r="C16" t="s">
        <v>549</v>
      </c>
      <c r="D16" s="295" t="s">
        <v>553</v>
      </c>
      <c r="E16" s="298" t="s">
        <v>544</v>
      </c>
      <c r="F16" s="21" t="s">
        <v>554</v>
      </c>
      <c r="G16">
        <v>58.05</v>
      </c>
      <c r="H16" s="21" t="s">
        <v>555</v>
      </c>
      <c r="I16">
        <v>62</v>
      </c>
    </row>
    <row r="17" spans="1:9">
      <c r="A17" s="11" t="s">
        <v>15</v>
      </c>
      <c r="B17" t="s">
        <v>455</v>
      </c>
      <c r="C17" t="s">
        <v>556</v>
      </c>
      <c r="D17" s="295" t="s">
        <v>557</v>
      </c>
      <c r="E17" s="296" t="s">
        <v>544</v>
      </c>
      <c r="F17">
        <v>0</v>
      </c>
      <c r="H17" s="21" t="s">
        <v>558</v>
      </c>
      <c r="I17">
        <v>44.85</v>
      </c>
    </row>
    <row r="18" spans="1:9">
      <c r="A18" s="11" t="s">
        <v>15</v>
      </c>
      <c r="B18" t="s">
        <v>455</v>
      </c>
      <c r="C18" t="s">
        <v>559</v>
      </c>
      <c r="D18" s="295" t="s">
        <v>560</v>
      </c>
      <c r="E18" s="296" t="s">
        <v>544</v>
      </c>
      <c r="F18" s="21" t="s">
        <v>561</v>
      </c>
      <c r="G18">
        <v>102.2</v>
      </c>
      <c r="H18" s="21" t="s">
        <v>555</v>
      </c>
      <c r="I18">
        <v>92.95</v>
      </c>
    </row>
    <row r="19" spans="1:9" ht="18">
      <c r="A19" s="115" t="s">
        <v>15</v>
      </c>
      <c r="B19" s="115" t="s">
        <v>470</v>
      </c>
      <c r="C19" s="115" t="s">
        <v>675</v>
      </c>
      <c r="D19" s="375" t="s">
        <v>676</v>
      </c>
      <c r="E19" s="376"/>
      <c r="F19" s="377" t="s">
        <v>677</v>
      </c>
      <c r="G19" s="377">
        <v>62.6</v>
      </c>
      <c r="H19" s="377" t="s">
        <v>678</v>
      </c>
      <c r="I19" s="377">
        <v>73</v>
      </c>
    </row>
    <row r="20" spans="1:9">
      <c r="A20" s="115" t="s">
        <v>15</v>
      </c>
      <c r="B20" s="115" t="s">
        <v>470</v>
      </c>
      <c r="C20" s="115" t="s">
        <v>675</v>
      </c>
      <c r="D20" s="375" t="s">
        <v>679</v>
      </c>
      <c r="E20" s="169"/>
      <c r="F20" s="378" t="s">
        <v>680</v>
      </c>
      <c r="G20" s="378">
        <v>73.95</v>
      </c>
      <c r="H20" s="377" t="s">
        <v>681</v>
      </c>
      <c r="I20" s="377">
        <v>73.5</v>
      </c>
    </row>
    <row r="21" spans="1:9">
      <c r="A21" s="115" t="s">
        <v>15</v>
      </c>
      <c r="B21" s="115" t="s">
        <v>470</v>
      </c>
      <c r="C21" s="115" t="s">
        <v>471</v>
      </c>
      <c r="D21" s="375" t="s">
        <v>682</v>
      </c>
      <c r="E21" s="169"/>
      <c r="F21" s="378" t="s">
        <v>683</v>
      </c>
      <c r="G21" s="378">
        <v>38.799999999999997</v>
      </c>
      <c r="H21" s="378" t="s">
        <v>684</v>
      </c>
      <c r="I21" s="378">
        <v>84.95</v>
      </c>
    </row>
    <row r="22" spans="1:9">
      <c r="A22" s="115" t="s">
        <v>15</v>
      </c>
      <c r="B22" s="115" t="s">
        <v>470</v>
      </c>
      <c r="C22" s="115" t="s">
        <v>471</v>
      </c>
      <c r="D22" s="375" t="s">
        <v>685</v>
      </c>
      <c r="E22" s="169"/>
      <c r="F22" s="378" t="s">
        <v>686</v>
      </c>
      <c r="G22" s="378">
        <v>38</v>
      </c>
      <c r="H22" s="378" t="s">
        <v>687</v>
      </c>
      <c r="I22" s="378">
        <v>66.5</v>
      </c>
    </row>
    <row r="23" spans="1:9">
      <c r="A23" s="115" t="s">
        <v>15</v>
      </c>
      <c r="B23" s="115" t="s">
        <v>470</v>
      </c>
      <c r="C23" s="115" t="s">
        <v>479</v>
      </c>
      <c r="D23" s="375" t="s">
        <v>688</v>
      </c>
      <c r="E23" s="298"/>
      <c r="F23" s="378" t="s">
        <v>689</v>
      </c>
      <c r="G23" s="378">
        <v>78.3</v>
      </c>
      <c r="H23" s="378" t="s">
        <v>690</v>
      </c>
      <c r="I23" s="378">
        <v>73.25</v>
      </c>
    </row>
    <row r="24" spans="1:9">
      <c r="A24" s="115" t="s">
        <v>15</v>
      </c>
      <c r="B24" s="115" t="s">
        <v>470</v>
      </c>
      <c r="C24" s="115" t="s">
        <v>479</v>
      </c>
      <c r="D24" s="115" t="s">
        <v>490</v>
      </c>
      <c r="E24" s="379"/>
      <c r="F24" s="378" t="s">
        <v>691</v>
      </c>
      <c r="G24" s="378">
        <v>66</v>
      </c>
      <c r="H24" s="380" t="s">
        <v>692</v>
      </c>
      <c r="I24" s="380">
        <v>72</v>
      </c>
    </row>
    <row r="25" spans="1:9">
      <c r="A25" s="115" t="s">
        <v>15</v>
      </c>
      <c r="B25" s="115" t="s">
        <v>470</v>
      </c>
      <c r="C25" s="115" t="s">
        <v>479</v>
      </c>
      <c r="D25" s="115" t="s">
        <v>482</v>
      </c>
      <c r="E25" s="381"/>
      <c r="F25" s="378" t="s">
        <v>693</v>
      </c>
      <c r="G25" s="378">
        <v>64.900000000000006</v>
      </c>
      <c r="H25" s="378" t="s">
        <v>684</v>
      </c>
      <c r="I25" s="378">
        <v>77.900000000000006</v>
      </c>
    </row>
    <row r="26" spans="1:9">
      <c r="A26" s="115" t="s">
        <v>15</v>
      </c>
      <c r="B26" s="115" t="s">
        <v>470</v>
      </c>
      <c r="C26" s="115" t="s">
        <v>694</v>
      </c>
      <c r="D26" s="115" t="s">
        <v>695</v>
      </c>
      <c r="E26" s="169"/>
      <c r="F26" s="380" t="s">
        <v>696</v>
      </c>
      <c r="G26" s="380">
        <v>53.55</v>
      </c>
      <c r="H26" s="380" t="s">
        <v>697</v>
      </c>
      <c r="I26" s="380">
        <v>76.099999999999994</v>
      </c>
    </row>
    <row r="27" spans="1:9">
      <c r="A27" s="115" t="s">
        <v>15</v>
      </c>
      <c r="B27" s="115" t="s">
        <v>470</v>
      </c>
      <c r="C27" s="115" t="s">
        <v>694</v>
      </c>
      <c r="D27" s="115" t="s">
        <v>698</v>
      </c>
      <c r="E27" s="169"/>
      <c r="F27" s="380" t="s">
        <v>699</v>
      </c>
      <c r="G27" s="380">
        <v>48.05</v>
      </c>
      <c r="H27" s="380" t="s">
        <v>700</v>
      </c>
      <c r="I27" s="380">
        <v>69.650000000000006</v>
      </c>
    </row>
    <row r="28" spans="1:9">
      <c r="A28" s="115" t="s">
        <v>15</v>
      </c>
      <c r="B28" s="115" t="s">
        <v>470</v>
      </c>
      <c r="C28" s="115" t="s">
        <v>701</v>
      </c>
      <c r="D28" s="115" t="s">
        <v>702</v>
      </c>
      <c r="E28" s="169"/>
      <c r="F28" s="380" t="s">
        <v>703</v>
      </c>
      <c r="G28" s="380">
        <v>37</v>
      </c>
      <c r="H28" s="380" t="s">
        <v>704</v>
      </c>
      <c r="I28" s="380">
        <v>54.6</v>
      </c>
    </row>
    <row r="29" spans="1:9">
      <c r="A29" s="115" t="s">
        <v>15</v>
      </c>
      <c r="B29" s="115" t="s">
        <v>470</v>
      </c>
      <c r="C29" s="115" t="s">
        <v>705</v>
      </c>
      <c r="D29" s="115" t="s">
        <v>706</v>
      </c>
      <c r="E29" s="169"/>
      <c r="F29" s="380" t="s">
        <v>707</v>
      </c>
      <c r="G29" s="380">
        <v>27.4</v>
      </c>
      <c r="H29" s="380" t="s">
        <v>708</v>
      </c>
      <c r="I29" s="380">
        <v>41.8</v>
      </c>
    </row>
    <row r="30" spans="1:9">
      <c r="A30" s="115" t="s">
        <v>15</v>
      </c>
      <c r="B30" s="115" t="s">
        <v>470</v>
      </c>
      <c r="C30" s="115" t="s">
        <v>705</v>
      </c>
      <c r="D30" s="115" t="s">
        <v>709</v>
      </c>
      <c r="E30" s="169"/>
      <c r="F30" s="380" t="s">
        <v>710</v>
      </c>
      <c r="G30" s="380">
        <v>65.599999999999994</v>
      </c>
      <c r="H30" s="380" t="s">
        <v>711</v>
      </c>
      <c r="I30" s="380">
        <v>65.400000000000006</v>
      </c>
    </row>
    <row r="31" spans="1:9">
      <c r="A31" s="375" t="s">
        <v>15</v>
      </c>
      <c r="B31" s="375" t="s">
        <v>403</v>
      </c>
      <c r="C31" s="375" t="s">
        <v>404</v>
      </c>
      <c r="D31" s="375" t="s">
        <v>409</v>
      </c>
      <c r="E31" s="375"/>
      <c r="F31" s="375" t="s">
        <v>777</v>
      </c>
      <c r="G31" s="461">
        <v>87.45</v>
      </c>
      <c r="H31" s="375" t="s">
        <v>778</v>
      </c>
      <c r="I31" s="375" t="s">
        <v>779</v>
      </c>
    </row>
    <row r="32" spans="1:9">
      <c r="A32" s="375" t="s">
        <v>15</v>
      </c>
      <c r="B32" s="375" t="s">
        <v>403</v>
      </c>
      <c r="C32" s="375" t="s">
        <v>404</v>
      </c>
      <c r="D32" s="375" t="s">
        <v>405</v>
      </c>
      <c r="E32" s="375"/>
      <c r="F32" s="375" t="s">
        <v>777</v>
      </c>
      <c r="G32" s="375" t="s">
        <v>780</v>
      </c>
      <c r="H32" s="375" t="s">
        <v>778</v>
      </c>
      <c r="I32" s="375" t="s">
        <v>781</v>
      </c>
    </row>
    <row r="33" spans="1:9">
      <c r="A33" s="375" t="s">
        <v>15</v>
      </c>
      <c r="B33" s="375" t="s">
        <v>403</v>
      </c>
      <c r="C33" s="375" t="s">
        <v>782</v>
      </c>
      <c r="D33" s="375" t="s">
        <v>783</v>
      </c>
      <c r="E33" s="375"/>
      <c r="F33" s="375" t="s">
        <v>784</v>
      </c>
      <c r="G33" s="375" t="s">
        <v>785</v>
      </c>
      <c r="H33" s="375" t="s">
        <v>681</v>
      </c>
      <c r="I33" s="375" t="s">
        <v>786</v>
      </c>
    </row>
    <row r="34" spans="1:9" ht="30">
      <c r="A34" s="375" t="s">
        <v>15</v>
      </c>
      <c r="B34" s="375" t="s">
        <v>403</v>
      </c>
      <c r="C34" s="375" t="s">
        <v>439</v>
      </c>
      <c r="D34" s="462" t="s">
        <v>452</v>
      </c>
      <c r="E34" s="375"/>
      <c r="F34" s="375" t="s">
        <v>787</v>
      </c>
      <c r="G34" s="375" t="s">
        <v>788</v>
      </c>
      <c r="H34" s="375" t="s">
        <v>789</v>
      </c>
      <c r="I34" s="375" t="s">
        <v>790</v>
      </c>
    </row>
    <row r="35" spans="1:9">
      <c r="A35" s="375" t="s">
        <v>15</v>
      </c>
      <c r="B35" s="375" t="s">
        <v>403</v>
      </c>
      <c r="C35" s="375" t="s">
        <v>404</v>
      </c>
      <c r="D35" s="375" t="s">
        <v>409</v>
      </c>
      <c r="E35" s="375"/>
      <c r="F35" s="375" t="s">
        <v>777</v>
      </c>
      <c r="G35" s="461">
        <v>87.45</v>
      </c>
      <c r="H35" s="375" t="s">
        <v>778</v>
      </c>
      <c r="I35" s="375" t="s">
        <v>779</v>
      </c>
    </row>
    <row r="36" spans="1:9">
      <c r="A36" s="375" t="s">
        <v>15</v>
      </c>
      <c r="B36" s="375" t="s">
        <v>403</v>
      </c>
      <c r="C36" s="375" t="s">
        <v>404</v>
      </c>
      <c r="D36" s="375" t="s">
        <v>405</v>
      </c>
      <c r="E36" s="375"/>
      <c r="F36" s="375" t="s">
        <v>777</v>
      </c>
      <c r="G36" s="375" t="s">
        <v>780</v>
      </c>
      <c r="H36" s="375" t="s">
        <v>778</v>
      </c>
      <c r="I36" s="375" t="s">
        <v>781</v>
      </c>
    </row>
    <row r="37" spans="1:9">
      <c r="A37" s="375" t="s">
        <v>15</v>
      </c>
      <c r="B37" s="375" t="s">
        <v>403</v>
      </c>
      <c r="C37" s="375" t="s">
        <v>782</v>
      </c>
      <c r="D37" s="375" t="s">
        <v>783</v>
      </c>
      <c r="E37" s="375"/>
      <c r="F37" s="375" t="s">
        <v>784</v>
      </c>
      <c r="G37" s="375" t="s">
        <v>785</v>
      </c>
      <c r="H37" s="375" t="s">
        <v>681</v>
      </c>
      <c r="I37" s="375" t="s">
        <v>786</v>
      </c>
    </row>
    <row r="38" spans="1:9" ht="30">
      <c r="A38" s="375" t="s">
        <v>15</v>
      </c>
      <c r="B38" s="375" t="s">
        <v>403</v>
      </c>
      <c r="C38" s="375" t="s">
        <v>439</v>
      </c>
      <c r="D38" s="462" t="s">
        <v>452</v>
      </c>
      <c r="E38" s="375"/>
      <c r="F38" s="375" t="s">
        <v>787</v>
      </c>
      <c r="G38" s="375" t="s">
        <v>788</v>
      </c>
      <c r="H38" s="375" t="s">
        <v>789</v>
      </c>
      <c r="I38" s="375" t="s">
        <v>790</v>
      </c>
    </row>
    <row r="39" spans="1:9">
      <c r="A39" s="375" t="s">
        <v>15</v>
      </c>
      <c r="B39" s="375" t="s">
        <v>403</v>
      </c>
      <c r="C39" s="375" t="s">
        <v>404</v>
      </c>
      <c r="D39" s="375" t="s">
        <v>409</v>
      </c>
      <c r="E39" s="375"/>
      <c r="F39" s="375" t="s">
        <v>777</v>
      </c>
      <c r="G39" s="461">
        <v>87.45</v>
      </c>
      <c r="H39" s="375" t="s">
        <v>778</v>
      </c>
      <c r="I39" s="375" t="s">
        <v>779</v>
      </c>
    </row>
    <row r="40" spans="1:9">
      <c r="A40" s="375" t="s">
        <v>15</v>
      </c>
      <c r="B40" s="375" t="s">
        <v>403</v>
      </c>
      <c r="C40" s="375" t="s">
        <v>404</v>
      </c>
      <c r="D40" s="375" t="s">
        <v>405</v>
      </c>
      <c r="E40" s="375"/>
      <c r="F40" s="375" t="s">
        <v>777</v>
      </c>
      <c r="G40" s="375" t="s">
        <v>780</v>
      </c>
      <c r="H40" s="375" t="s">
        <v>778</v>
      </c>
      <c r="I40" s="375" t="s">
        <v>781</v>
      </c>
    </row>
    <row r="41" spans="1:9">
      <c r="A41" s="375" t="s">
        <v>15</v>
      </c>
      <c r="B41" s="375" t="s">
        <v>403</v>
      </c>
      <c r="C41" s="375" t="s">
        <v>782</v>
      </c>
      <c r="D41" s="375" t="s">
        <v>783</v>
      </c>
      <c r="E41" s="375"/>
      <c r="F41" s="375" t="s">
        <v>784</v>
      </c>
      <c r="G41" s="375" t="s">
        <v>785</v>
      </c>
      <c r="H41" s="375" t="s">
        <v>681</v>
      </c>
      <c r="I41" s="375" t="s">
        <v>786</v>
      </c>
    </row>
    <row r="42" spans="1:9" ht="30">
      <c r="A42" s="375" t="s">
        <v>15</v>
      </c>
      <c r="B42" s="375" t="s">
        <v>403</v>
      </c>
      <c r="C42" s="375" t="s">
        <v>439</v>
      </c>
      <c r="D42" s="462" t="s">
        <v>452</v>
      </c>
      <c r="E42" s="375"/>
      <c r="F42" s="375" t="s">
        <v>787</v>
      </c>
      <c r="G42" s="375" t="s">
        <v>788</v>
      </c>
      <c r="H42" s="375" t="s">
        <v>789</v>
      </c>
      <c r="I42" s="375" t="s">
        <v>790</v>
      </c>
    </row>
    <row r="43" spans="1:9" ht="85">
      <c r="A43" s="115" t="s">
        <v>15</v>
      </c>
      <c r="B43" s="115" t="s">
        <v>805</v>
      </c>
      <c r="C43" s="115" t="s">
        <v>806</v>
      </c>
      <c r="D43" s="470" t="s">
        <v>807</v>
      </c>
      <c r="E43" s="115"/>
      <c r="F43" s="421"/>
      <c r="G43" s="471"/>
      <c r="H43" s="422">
        <v>1</v>
      </c>
      <c r="I43" s="421">
        <v>92.45</v>
      </c>
    </row>
    <row r="44" spans="1:9">
      <c r="A44" s="115" t="s">
        <v>15</v>
      </c>
      <c r="B44" s="115" t="s">
        <v>805</v>
      </c>
      <c r="C44" s="115" t="s">
        <v>808</v>
      </c>
      <c r="D44" s="115" t="s">
        <v>809</v>
      </c>
      <c r="E44" s="115"/>
      <c r="F44" s="421"/>
      <c r="G44" s="421"/>
      <c r="H44" s="421">
        <v>0</v>
      </c>
      <c r="I44" s="421">
        <v>0</v>
      </c>
    </row>
    <row r="45" spans="1:9">
      <c r="A45" s="115" t="s">
        <v>15</v>
      </c>
      <c r="B45" s="115" t="s">
        <v>805</v>
      </c>
      <c r="C45" s="115" t="s">
        <v>810</v>
      </c>
      <c r="D45" s="115" t="s">
        <v>811</v>
      </c>
      <c r="E45" s="115"/>
      <c r="F45" s="421"/>
      <c r="G45" s="421"/>
      <c r="H45" s="421">
        <v>1</v>
      </c>
      <c r="I45" s="421">
        <v>80.14</v>
      </c>
    </row>
    <row r="46" spans="1:9">
      <c r="A46" s="115" t="s">
        <v>15</v>
      </c>
      <c r="B46" s="115" t="s">
        <v>805</v>
      </c>
      <c r="C46" s="115" t="s">
        <v>810</v>
      </c>
      <c r="D46" s="115" t="s">
        <v>812</v>
      </c>
      <c r="E46" s="115"/>
      <c r="F46" s="421"/>
      <c r="G46" s="421"/>
      <c r="H46" s="421">
        <v>0</v>
      </c>
      <c r="I46" s="421">
        <v>0</v>
      </c>
    </row>
    <row r="47" spans="1:9">
      <c r="A47" s="115" t="s">
        <v>15</v>
      </c>
      <c r="B47" s="115" t="s">
        <v>805</v>
      </c>
      <c r="C47" s="115" t="s">
        <v>810</v>
      </c>
      <c r="D47" s="115" t="s">
        <v>813</v>
      </c>
      <c r="E47" s="115"/>
      <c r="F47" s="421"/>
      <c r="G47" s="421"/>
      <c r="H47" s="421">
        <v>1</v>
      </c>
      <c r="I47" s="421">
        <v>86.4</v>
      </c>
    </row>
    <row r="48" spans="1:9">
      <c r="A48" s="115" t="s">
        <v>15</v>
      </c>
      <c r="B48" s="115" t="s">
        <v>805</v>
      </c>
      <c r="C48" s="115" t="s">
        <v>810</v>
      </c>
      <c r="D48" s="115" t="s">
        <v>814</v>
      </c>
      <c r="E48" s="115"/>
      <c r="F48" s="421"/>
      <c r="G48" s="421"/>
      <c r="H48" s="421">
        <v>0</v>
      </c>
      <c r="I48" s="421">
        <v>0</v>
      </c>
    </row>
    <row r="49" spans="1:9">
      <c r="A49" s="115" t="s">
        <v>15</v>
      </c>
      <c r="B49" s="115" t="s">
        <v>805</v>
      </c>
      <c r="C49" s="115" t="s">
        <v>815</v>
      </c>
      <c r="D49" s="115" t="s">
        <v>816</v>
      </c>
      <c r="E49" s="115"/>
      <c r="F49" s="421"/>
      <c r="G49" s="421"/>
      <c r="H49" s="422">
        <v>1</v>
      </c>
      <c r="I49" s="421">
        <v>80</v>
      </c>
    </row>
    <row r="50" spans="1:9">
      <c r="A50" t="s">
        <v>15</v>
      </c>
      <c r="B50" t="s">
        <v>846</v>
      </c>
      <c r="C50" t="s">
        <v>847</v>
      </c>
      <c r="D50" t="s">
        <v>848</v>
      </c>
      <c r="E50" s="482"/>
      <c r="F50" s="161">
        <v>0</v>
      </c>
      <c r="G50" s="482"/>
      <c r="H50" s="297" t="s">
        <v>849</v>
      </c>
      <c r="I50">
        <v>58.95</v>
      </c>
    </row>
    <row r="51" spans="1:9">
      <c r="A51" t="s">
        <v>15</v>
      </c>
      <c r="B51" t="s">
        <v>846</v>
      </c>
      <c r="C51" t="s">
        <v>850</v>
      </c>
      <c r="D51" t="s">
        <v>851</v>
      </c>
      <c r="E51" s="482"/>
      <c r="F51" s="161">
        <v>0</v>
      </c>
      <c r="G51" s="482"/>
      <c r="H51" s="21" t="s">
        <v>852</v>
      </c>
      <c r="I51">
        <v>68.8</v>
      </c>
    </row>
    <row r="52" spans="1:9">
      <c r="A52" t="s">
        <v>15</v>
      </c>
      <c r="B52" t="s">
        <v>846</v>
      </c>
      <c r="C52" t="s">
        <v>850</v>
      </c>
      <c r="D52" t="s">
        <v>853</v>
      </c>
      <c r="E52" s="482"/>
      <c r="F52" s="161">
        <v>0</v>
      </c>
      <c r="G52" s="482"/>
      <c r="H52" s="21" t="s">
        <v>854</v>
      </c>
      <c r="I52">
        <v>60.4</v>
      </c>
    </row>
  </sheetData>
  <mergeCells count="2">
    <mergeCell ref="E1:I1"/>
    <mergeCell ref="F2: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8A080-04B1-CD48-9E9A-BD98841F8247}">
  <dimension ref="A1:DY96"/>
  <sheetViews>
    <sheetView topLeftCell="A54" workbookViewId="0">
      <selection activeCell="A78" sqref="A78:U86"/>
    </sheetView>
  </sheetViews>
  <sheetFormatPr baseColWidth="10" defaultRowHeight="16"/>
  <sheetData>
    <row r="1" spans="1:57" ht="18">
      <c r="A1" s="43" t="s">
        <v>231</v>
      </c>
      <c r="B1" s="43"/>
      <c r="C1" s="43"/>
      <c r="D1" s="42"/>
      <c r="E1" s="42" t="s">
        <v>232</v>
      </c>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row>
    <row r="2" spans="1:57" ht="153">
      <c r="A2" s="3" t="s">
        <v>6</v>
      </c>
      <c r="B2" s="3" t="s">
        <v>7</v>
      </c>
      <c r="C2" s="3" t="s">
        <v>8</v>
      </c>
      <c r="D2" s="3" t="s">
        <v>9</v>
      </c>
      <c r="E2" s="119" t="s">
        <v>233</v>
      </c>
      <c r="F2" s="119" t="s">
        <v>234</v>
      </c>
      <c r="G2" s="119" t="s">
        <v>235</v>
      </c>
      <c r="H2" s="119" t="s">
        <v>236</v>
      </c>
      <c r="I2" s="119" t="s">
        <v>237</v>
      </c>
      <c r="J2" s="7"/>
      <c r="K2" s="120" t="s">
        <v>238</v>
      </c>
      <c r="L2" s="120" t="s">
        <v>239</v>
      </c>
      <c r="M2" s="120" t="s">
        <v>240</v>
      </c>
      <c r="N2" s="120" t="s">
        <v>241</v>
      </c>
      <c r="O2" s="120" t="s">
        <v>242</v>
      </c>
      <c r="P2" s="6"/>
      <c r="Q2" s="121" t="s">
        <v>243</v>
      </c>
      <c r="R2" s="121" t="s">
        <v>244</v>
      </c>
      <c r="S2" s="121" t="s">
        <v>245</v>
      </c>
      <c r="T2" s="121" t="s">
        <v>246</v>
      </c>
      <c r="U2" s="121" t="s">
        <v>247</v>
      </c>
      <c r="V2" s="122"/>
      <c r="W2" s="122"/>
      <c r="X2" s="122"/>
      <c r="Y2" s="122"/>
      <c r="Z2" s="122"/>
      <c r="AA2" s="122"/>
      <c r="AB2" s="122"/>
      <c r="AC2" s="122"/>
      <c r="AD2" s="122"/>
      <c r="AE2" s="122"/>
      <c r="AF2" s="122"/>
      <c r="AG2" s="122"/>
      <c r="AH2" s="122"/>
      <c r="AI2" s="122"/>
      <c r="AJ2" s="122"/>
      <c r="AK2" s="122"/>
      <c r="AL2" s="122"/>
      <c r="AM2" s="122"/>
      <c r="AN2" s="122"/>
      <c r="AO2" s="122"/>
      <c r="AP2" s="122"/>
      <c r="AQ2" s="1"/>
      <c r="AR2" s="1"/>
      <c r="AS2" s="1"/>
      <c r="AT2" s="1"/>
      <c r="AU2" s="1"/>
      <c r="AV2" s="1"/>
      <c r="AW2" s="1"/>
      <c r="AX2" s="1"/>
      <c r="AY2" s="1"/>
      <c r="AZ2" s="1"/>
      <c r="BA2" s="1"/>
      <c r="BB2" s="1"/>
      <c r="BC2" s="1"/>
      <c r="BD2" s="123"/>
      <c r="BE2" s="1"/>
    </row>
    <row r="3" spans="1:57">
      <c r="A3" s="6" t="s">
        <v>15</v>
      </c>
      <c r="B3" s="6" t="s">
        <v>16</v>
      </c>
      <c r="C3" s="6" t="s">
        <v>17</v>
      </c>
      <c r="D3" s="6" t="s">
        <v>18</v>
      </c>
      <c r="E3" s="124">
        <v>44475</v>
      </c>
      <c r="F3" s="124" t="s">
        <v>248</v>
      </c>
      <c r="G3" s="125" t="s">
        <v>249</v>
      </c>
      <c r="H3" s="124">
        <v>44357</v>
      </c>
      <c r="I3" s="126"/>
      <c r="J3" s="126"/>
      <c r="K3" s="126" t="s">
        <v>250</v>
      </c>
      <c r="L3" s="19" t="s">
        <v>251</v>
      </c>
      <c r="M3" s="126" t="s">
        <v>252</v>
      </c>
      <c r="N3" s="126" t="s">
        <v>253</v>
      </c>
      <c r="O3" s="126"/>
      <c r="P3" s="126"/>
      <c r="Q3" s="126" t="s">
        <v>254</v>
      </c>
      <c r="R3" s="124">
        <v>44777</v>
      </c>
      <c r="S3" s="126" t="s">
        <v>255</v>
      </c>
      <c r="T3" s="126" t="s">
        <v>256</v>
      </c>
      <c r="U3" s="126"/>
      <c r="V3" s="122"/>
      <c r="W3" s="122"/>
      <c r="X3" s="122"/>
      <c r="Y3" s="122"/>
      <c r="Z3" s="122"/>
      <c r="AA3" s="122"/>
      <c r="AB3" s="122"/>
      <c r="AC3" s="122"/>
      <c r="AD3" s="122"/>
      <c r="AE3" s="122"/>
      <c r="AF3" s="122"/>
      <c r="AG3" s="122"/>
      <c r="AH3" s="122"/>
      <c r="AI3" s="122"/>
      <c r="AJ3" s="122"/>
      <c r="AK3" s="122"/>
      <c r="AL3" s="122"/>
      <c r="AM3" s="122"/>
      <c r="AN3" s="122"/>
      <c r="AO3" s="122"/>
      <c r="AP3" s="122"/>
      <c r="AQ3" s="1"/>
      <c r="AR3" s="1"/>
      <c r="AS3" s="1"/>
      <c r="AT3" s="1"/>
      <c r="AU3" s="1"/>
      <c r="AV3" s="1"/>
      <c r="AW3" s="1"/>
      <c r="AX3" s="1"/>
      <c r="AY3" s="1"/>
      <c r="AZ3" s="1"/>
      <c r="BA3" s="1"/>
      <c r="BB3" s="1"/>
      <c r="BC3" s="1"/>
      <c r="BD3" s="123"/>
      <c r="BE3" s="1"/>
    </row>
    <row r="4" spans="1:57">
      <c r="A4" s="11" t="s">
        <v>15</v>
      </c>
      <c r="B4" s="11" t="s">
        <v>16</v>
      </c>
      <c r="C4" s="11" t="s">
        <v>17</v>
      </c>
      <c r="D4" s="11" t="s">
        <v>204</v>
      </c>
      <c r="E4" s="127">
        <v>44475</v>
      </c>
      <c r="F4" s="124" t="s">
        <v>248</v>
      </c>
      <c r="G4" s="125" t="s">
        <v>249</v>
      </c>
      <c r="H4" s="125" t="s">
        <v>257</v>
      </c>
      <c r="I4" s="125"/>
      <c r="J4" s="125"/>
      <c r="K4" s="126" t="s">
        <v>250</v>
      </c>
      <c r="L4" s="19" t="s">
        <v>251</v>
      </c>
      <c r="M4" s="125" t="s">
        <v>253</v>
      </c>
      <c r="N4" s="125" t="s">
        <v>258</v>
      </c>
      <c r="O4" s="125"/>
      <c r="P4" s="125"/>
      <c r="Q4" s="126" t="s">
        <v>254</v>
      </c>
      <c r="R4" s="124">
        <v>44777</v>
      </c>
      <c r="S4" s="125" t="s">
        <v>259</v>
      </c>
      <c r="T4" s="125" t="s">
        <v>260</v>
      </c>
      <c r="U4" s="125"/>
      <c r="V4" s="128"/>
      <c r="W4" s="128"/>
      <c r="X4" s="128"/>
      <c r="Y4" s="128"/>
      <c r="Z4" s="128"/>
      <c r="AA4" s="128"/>
      <c r="AB4" s="128"/>
      <c r="AC4" s="128"/>
      <c r="AD4" s="128"/>
      <c r="AE4" s="128"/>
      <c r="AF4" s="128"/>
      <c r="AG4" s="128"/>
      <c r="AH4" s="128"/>
      <c r="AI4" s="128"/>
      <c r="AJ4" s="128"/>
      <c r="AK4" s="128"/>
      <c r="AL4" s="128"/>
      <c r="AM4" s="128"/>
      <c r="AN4" s="128"/>
      <c r="AO4" s="128"/>
      <c r="AP4" s="128"/>
      <c r="AQ4" s="63"/>
      <c r="AR4" s="63"/>
      <c r="AS4" s="63"/>
      <c r="AT4" s="63"/>
      <c r="AU4" s="63"/>
      <c r="AV4" s="63"/>
      <c r="AW4" s="63"/>
      <c r="AX4" s="63"/>
      <c r="AY4" s="63"/>
      <c r="AZ4" s="63"/>
      <c r="BA4" s="63"/>
      <c r="BB4" s="63"/>
      <c r="BC4" s="63"/>
      <c r="BD4" s="129"/>
      <c r="BE4" s="63"/>
    </row>
    <row r="5" spans="1:57">
      <c r="A5" s="11" t="s">
        <v>15</v>
      </c>
      <c r="B5" s="11" t="s">
        <v>16</v>
      </c>
      <c r="C5" s="11" t="s">
        <v>17</v>
      </c>
      <c r="D5" s="11" t="s">
        <v>21</v>
      </c>
      <c r="E5" s="124">
        <v>44475</v>
      </c>
      <c r="F5" s="124" t="s">
        <v>248</v>
      </c>
      <c r="G5" s="125" t="s">
        <v>249</v>
      </c>
      <c r="H5" s="127">
        <v>44326</v>
      </c>
      <c r="I5" s="125"/>
      <c r="J5" s="125"/>
      <c r="K5" s="126" t="s">
        <v>250</v>
      </c>
      <c r="L5" s="19" t="s">
        <v>251</v>
      </c>
      <c r="M5" s="125" t="s">
        <v>253</v>
      </c>
      <c r="N5" s="127">
        <v>44470</v>
      </c>
      <c r="O5" s="125"/>
      <c r="P5" s="125"/>
      <c r="Q5" s="126" t="s">
        <v>254</v>
      </c>
      <c r="R5" s="124">
        <v>44777</v>
      </c>
      <c r="S5" s="125" t="s">
        <v>259</v>
      </c>
      <c r="T5" s="125" t="s">
        <v>261</v>
      </c>
      <c r="U5" s="125"/>
      <c r="V5" s="128"/>
      <c r="W5" s="128"/>
      <c r="X5" s="128"/>
      <c r="Y5" s="128"/>
      <c r="Z5" s="128"/>
      <c r="AA5" s="128"/>
      <c r="AB5" s="128"/>
      <c r="AC5" s="128"/>
      <c r="AD5" s="128"/>
      <c r="AE5" s="128"/>
      <c r="AF5" s="128"/>
      <c r="AG5" s="128"/>
      <c r="AH5" s="128"/>
      <c r="AI5" s="128"/>
      <c r="AJ5" s="128"/>
      <c r="AK5" s="128"/>
      <c r="AL5" s="128"/>
      <c r="AM5" s="128"/>
      <c r="AN5" s="128"/>
      <c r="AO5" s="128"/>
      <c r="AP5" s="128"/>
      <c r="AQ5" s="63"/>
      <c r="AR5" s="63"/>
      <c r="AS5" s="63"/>
      <c r="AT5" s="63"/>
      <c r="AU5" s="63"/>
      <c r="AV5" s="63"/>
      <c r="AW5" s="63"/>
      <c r="AX5" s="63"/>
      <c r="AY5" s="63"/>
      <c r="AZ5" s="63"/>
      <c r="BA5" s="63"/>
      <c r="BB5" s="63"/>
      <c r="BC5" s="63"/>
      <c r="BD5" s="129"/>
      <c r="BE5" s="63"/>
    </row>
    <row r="6" spans="1:57">
      <c r="A6" s="11" t="s">
        <v>15</v>
      </c>
      <c r="B6" s="11" t="s">
        <v>16</v>
      </c>
      <c r="C6" s="11" t="s">
        <v>17</v>
      </c>
      <c r="D6" s="11" t="s">
        <v>105</v>
      </c>
      <c r="E6" s="127">
        <v>44475</v>
      </c>
      <c r="F6" s="124" t="s">
        <v>248</v>
      </c>
      <c r="G6" s="125" t="s">
        <v>249</v>
      </c>
      <c r="H6" s="127">
        <v>44357</v>
      </c>
      <c r="I6" s="125"/>
      <c r="J6" s="125"/>
      <c r="K6" s="126" t="s">
        <v>250</v>
      </c>
      <c r="L6" s="19" t="s">
        <v>251</v>
      </c>
      <c r="M6" s="125" t="s">
        <v>252</v>
      </c>
      <c r="N6" s="125" t="s">
        <v>262</v>
      </c>
      <c r="O6" s="125"/>
      <c r="P6" s="125"/>
      <c r="Q6" s="126" t="s">
        <v>254</v>
      </c>
      <c r="R6" s="124">
        <v>44777</v>
      </c>
      <c r="S6" s="125" t="s">
        <v>255</v>
      </c>
      <c r="T6" s="127">
        <v>44656</v>
      </c>
      <c r="U6" s="125"/>
      <c r="V6" s="128"/>
      <c r="W6" s="128"/>
      <c r="X6" s="128"/>
      <c r="Y6" s="128"/>
      <c r="Z6" s="128"/>
      <c r="AA6" s="128"/>
      <c r="AB6" s="128"/>
      <c r="AC6" s="128"/>
      <c r="AD6" s="128"/>
      <c r="AE6" s="128"/>
      <c r="AF6" s="128"/>
      <c r="AG6" s="128"/>
      <c r="AH6" s="128"/>
      <c r="AI6" s="128"/>
      <c r="AJ6" s="128"/>
      <c r="AK6" s="128"/>
      <c r="AL6" s="128"/>
      <c r="AM6" s="128"/>
      <c r="AN6" s="128"/>
      <c r="AO6" s="128"/>
      <c r="AP6" s="128"/>
      <c r="AQ6" s="63"/>
      <c r="AR6" s="63"/>
      <c r="AS6" s="63"/>
      <c r="AT6" s="63"/>
      <c r="AU6" s="63"/>
      <c r="AV6" s="63"/>
      <c r="AW6" s="63"/>
      <c r="AX6" s="63"/>
      <c r="AY6" s="63"/>
      <c r="AZ6" s="63"/>
      <c r="BA6" s="63"/>
      <c r="BB6" s="63"/>
      <c r="BC6" s="63"/>
      <c r="BD6" s="129"/>
      <c r="BE6" s="63"/>
    </row>
    <row r="7" spans="1:57">
      <c r="A7" s="11" t="s">
        <v>15</v>
      </c>
      <c r="B7" s="11" t="s">
        <v>16</v>
      </c>
      <c r="C7" s="11" t="s">
        <v>17</v>
      </c>
      <c r="D7" s="11" t="s">
        <v>24</v>
      </c>
      <c r="E7" s="124">
        <v>44475</v>
      </c>
      <c r="F7" s="124" t="s">
        <v>248</v>
      </c>
      <c r="G7" s="125" t="s">
        <v>249</v>
      </c>
      <c r="H7" s="127">
        <v>44357</v>
      </c>
      <c r="I7" s="125"/>
      <c r="J7" s="125"/>
      <c r="K7" s="126" t="s">
        <v>250</v>
      </c>
      <c r="L7" s="19" t="s">
        <v>251</v>
      </c>
      <c r="M7" s="125" t="s">
        <v>252</v>
      </c>
      <c r="N7" s="125" t="s">
        <v>262</v>
      </c>
      <c r="O7" s="125"/>
      <c r="P7" s="125"/>
      <c r="Q7" s="126" t="s">
        <v>254</v>
      </c>
      <c r="R7" s="124">
        <v>44777</v>
      </c>
      <c r="S7" s="125" t="s">
        <v>255</v>
      </c>
      <c r="T7" s="125" t="s">
        <v>256</v>
      </c>
      <c r="U7" s="125"/>
      <c r="V7" s="128"/>
      <c r="W7" s="128"/>
      <c r="X7" s="128"/>
      <c r="Y7" s="128"/>
      <c r="Z7" s="128"/>
      <c r="AA7" s="128"/>
      <c r="AB7" s="128"/>
      <c r="AC7" s="128"/>
      <c r="AD7" s="128"/>
      <c r="AE7" s="128"/>
      <c r="AF7" s="128"/>
      <c r="AG7" s="128"/>
      <c r="AH7" s="128"/>
      <c r="AI7" s="128"/>
      <c r="AJ7" s="128"/>
      <c r="AK7" s="128"/>
      <c r="AL7" s="128"/>
      <c r="AM7" s="128"/>
      <c r="AN7" s="128"/>
      <c r="AO7" s="128"/>
      <c r="AP7" s="128"/>
      <c r="AQ7" s="63"/>
      <c r="AR7" s="63"/>
      <c r="AS7" s="63"/>
      <c r="AT7" s="63"/>
      <c r="AU7" s="63"/>
      <c r="AV7" s="63"/>
      <c r="AW7" s="63"/>
      <c r="AX7" s="63"/>
      <c r="AY7" s="63"/>
      <c r="AZ7" s="63"/>
      <c r="BA7" s="63"/>
      <c r="BB7" s="63"/>
      <c r="BC7" s="63"/>
      <c r="BD7" s="129"/>
      <c r="BE7" s="63"/>
    </row>
    <row r="8" spans="1:57">
      <c r="A8" s="11" t="s">
        <v>15</v>
      </c>
      <c r="B8" s="11" t="s">
        <v>16</v>
      </c>
      <c r="C8" s="11" t="s">
        <v>27</v>
      </c>
      <c r="D8" s="11" t="s">
        <v>263</v>
      </c>
      <c r="E8" s="127">
        <v>44475</v>
      </c>
      <c r="F8" s="127" t="s">
        <v>248</v>
      </c>
      <c r="G8" s="125" t="s">
        <v>264</v>
      </c>
      <c r="H8" s="127">
        <v>44324</v>
      </c>
      <c r="I8" s="125"/>
      <c r="J8" s="125"/>
      <c r="K8" s="125" t="s">
        <v>250</v>
      </c>
      <c r="L8" s="14" t="s">
        <v>251</v>
      </c>
      <c r="M8" s="125" t="s">
        <v>265</v>
      </c>
      <c r="N8" s="125" t="s">
        <v>265</v>
      </c>
      <c r="O8" s="125"/>
      <c r="P8" s="125"/>
      <c r="Q8" s="126" t="s">
        <v>254</v>
      </c>
      <c r="R8" s="124">
        <v>44777</v>
      </c>
      <c r="S8" s="127">
        <v>44777</v>
      </c>
      <c r="T8" s="125" t="s">
        <v>266</v>
      </c>
      <c r="U8" s="125"/>
      <c r="V8" s="128"/>
      <c r="W8" s="128"/>
      <c r="X8" s="128"/>
      <c r="Y8" s="128"/>
      <c r="Z8" s="128"/>
      <c r="AA8" s="128"/>
      <c r="AB8" s="128"/>
      <c r="AC8" s="128"/>
      <c r="AD8" s="128"/>
      <c r="AE8" s="128"/>
      <c r="AF8" s="128"/>
      <c r="AG8" s="128"/>
      <c r="AH8" s="128"/>
      <c r="AI8" s="128"/>
      <c r="AJ8" s="128"/>
      <c r="AK8" s="128"/>
      <c r="AL8" s="128"/>
      <c r="AM8" s="128"/>
      <c r="AN8" s="128"/>
      <c r="AO8" s="128"/>
      <c r="AP8" s="128"/>
      <c r="AQ8" s="63"/>
      <c r="AR8" s="63"/>
      <c r="AS8" s="63"/>
      <c r="AT8" s="63"/>
      <c r="AU8" s="63"/>
      <c r="AV8" s="63"/>
      <c r="AW8" s="63"/>
      <c r="AX8" s="63"/>
      <c r="AY8" s="63"/>
      <c r="AZ8" s="63"/>
      <c r="BA8" s="63"/>
      <c r="BB8" s="63"/>
      <c r="BC8" s="63"/>
      <c r="BD8" s="129"/>
      <c r="BE8" s="63"/>
    </row>
    <row r="9" spans="1:57">
      <c r="A9" s="11" t="s">
        <v>15</v>
      </c>
      <c r="B9" s="11" t="s">
        <v>16</v>
      </c>
      <c r="C9" s="11" t="s">
        <v>27</v>
      </c>
      <c r="D9" s="11" t="s">
        <v>28</v>
      </c>
      <c r="E9" s="124">
        <v>44475</v>
      </c>
      <c r="F9" s="124" t="s">
        <v>248</v>
      </c>
      <c r="G9" s="125" t="s">
        <v>264</v>
      </c>
      <c r="H9" s="127">
        <v>44324</v>
      </c>
      <c r="I9" s="125"/>
      <c r="J9" s="125"/>
      <c r="K9" s="125" t="s">
        <v>250</v>
      </c>
      <c r="L9" s="14" t="s">
        <v>251</v>
      </c>
      <c r="M9" s="125" t="s">
        <v>265</v>
      </c>
      <c r="N9" s="125" t="s">
        <v>265</v>
      </c>
      <c r="O9" s="125"/>
      <c r="P9" s="125"/>
      <c r="Q9" s="126" t="s">
        <v>254</v>
      </c>
      <c r="R9" s="124">
        <v>44777</v>
      </c>
      <c r="S9" s="127">
        <v>44777</v>
      </c>
      <c r="T9" s="125" t="s">
        <v>266</v>
      </c>
      <c r="U9" s="125"/>
      <c r="V9" s="128"/>
      <c r="W9" s="128"/>
      <c r="X9" s="128"/>
      <c r="Y9" s="128"/>
      <c r="Z9" s="128"/>
      <c r="AA9" s="128"/>
      <c r="AB9" s="128"/>
      <c r="AC9" s="128"/>
      <c r="AD9" s="128"/>
      <c r="AE9" s="128"/>
      <c r="AF9" s="128"/>
      <c r="AG9" s="128"/>
      <c r="AH9" s="128"/>
      <c r="AI9" s="128"/>
      <c r="AJ9" s="128"/>
      <c r="AK9" s="128"/>
      <c r="AL9" s="128"/>
      <c r="AM9" s="128"/>
      <c r="AN9" s="128"/>
      <c r="AO9" s="128"/>
      <c r="AP9" s="128"/>
      <c r="AQ9" s="63"/>
      <c r="AR9" s="63"/>
      <c r="AS9" s="63"/>
      <c r="AT9" s="63"/>
      <c r="AU9" s="63"/>
      <c r="AV9" s="63"/>
      <c r="AW9" s="63"/>
      <c r="AX9" s="63"/>
      <c r="AY9" s="63"/>
      <c r="AZ9" s="63"/>
      <c r="BA9" s="63"/>
      <c r="BB9" s="63"/>
      <c r="BC9" s="63"/>
      <c r="BD9" s="129"/>
      <c r="BE9" s="63"/>
    </row>
    <row r="10" spans="1:57">
      <c r="A10" s="15" t="s">
        <v>15</v>
      </c>
      <c r="B10" s="15" t="s">
        <v>16</v>
      </c>
      <c r="C10" s="15" t="s">
        <v>31</v>
      </c>
      <c r="D10" s="15" t="s">
        <v>32</v>
      </c>
      <c r="E10" s="127">
        <v>44475</v>
      </c>
      <c r="F10" s="124" t="s">
        <v>248</v>
      </c>
      <c r="G10" s="125" t="s">
        <v>264</v>
      </c>
      <c r="H10" s="130">
        <v>44294</v>
      </c>
      <c r="I10" s="131"/>
      <c r="J10" s="131"/>
      <c r="K10" s="126" t="s">
        <v>250</v>
      </c>
      <c r="L10" s="19" t="s">
        <v>251</v>
      </c>
      <c r="M10" s="131" t="s">
        <v>267</v>
      </c>
      <c r="N10" s="132" t="s">
        <v>268</v>
      </c>
      <c r="O10" s="131"/>
      <c r="P10" s="131"/>
      <c r="Q10" s="126" t="s">
        <v>254</v>
      </c>
      <c r="R10" s="124">
        <v>44777</v>
      </c>
      <c r="S10" s="133">
        <v>44777</v>
      </c>
      <c r="T10" s="132" t="s">
        <v>269</v>
      </c>
      <c r="U10" s="131"/>
      <c r="V10" s="134"/>
      <c r="W10" s="134"/>
      <c r="X10" s="134"/>
      <c r="Y10" s="134"/>
      <c r="Z10" s="134"/>
      <c r="AA10" s="134"/>
      <c r="AB10" s="134"/>
      <c r="AC10" s="134"/>
      <c r="AD10" s="134"/>
      <c r="AE10" s="134"/>
      <c r="AF10" s="134"/>
      <c r="AG10" s="134"/>
      <c r="AH10" s="134"/>
      <c r="AI10" s="134"/>
      <c r="AJ10" s="134"/>
      <c r="AK10" s="134"/>
      <c r="AL10" s="134"/>
      <c r="AM10" s="134"/>
      <c r="AN10" s="134"/>
      <c r="AO10" s="134"/>
      <c r="AP10" s="134"/>
      <c r="AQ10" s="134"/>
      <c r="AR10" s="134"/>
      <c r="AS10" s="134"/>
      <c r="AT10" s="134"/>
      <c r="AU10" s="134"/>
      <c r="AV10" s="134"/>
      <c r="AW10" s="134"/>
      <c r="AX10" s="134"/>
      <c r="AY10" s="134"/>
      <c r="AZ10" s="134"/>
      <c r="BA10" s="134"/>
      <c r="BB10" s="134"/>
      <c r="BC10" s="134"/>
      <c r="BD10" s="135"/>
      <c r="BE10" s="134"/>
    </row>
    <row r="11" spans="1:57">
      <c r="A11" s="11" t="s">
        <v>15</v>
      </c>
      <c r="B11" s="11" t="s">
        <v>16</v>
      </c>
      <c r="C11" s="11" t="s">
        <v>31</v>
      </c>
      <c r="D11" s="11" t="s">
        <v>35</v>
      </c>
      <c r="E11" s="124">
        <v>44475</v>
      </c>
      <c r="F11" s="124" t="s">
        <v>248</v>
      </c>
      <c r="G11" s="125" t="s">
        <v>264</v>
      </c>
      <c r="H11" s="14" t="s">
        <v>270</v>
      </c>
      <c r="I11" s="136"/>
      <c r="J11" s="136"/>
      <c r="K11" s="126" t="s">
        <v>250</v>
      </c>
      <c r="L11" s="19" t="s">
        <v>251</v>
      </c>
      <c r="M11" s="136" t="s">
        <v>271</v>
      </c>
      <c r="N11" s="14" t="s">
        <v>272</v>
      </c>
      <c r="O11" s="136"/>
      <c r="P11" s="136"/>
      <c r="Q11" s="126" t="s">
        <v>254</v>
      </c>
      <c r="R11" s="124">
        <v>44777</v>
      </c>
      <c r="S11" s="127">
        <v>44777</v>
      </c>
      <c r="T11" s="14" t="s">
        <v>269</v>
      </c>
      <c r="U11" s="14"/>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129"/>
      <c r="BE11" s="63"/>
    </row>
    <row r="12" spans="1:57">
      <c r="A12" s="11" t="s">
        <v>15</v>
      </c>
      <c r="B12" s="11" t="s">
        <v>16</v>
      </c>
      <c r="C12" s="11" t="s">
        <v>38</v>
      </c>
      <c r="D12" s="11" t="s">
        <v>111</v>
      </c>
      <c r="E12" s="127">
        <v>44475</v>
      </c>
      <c r="F12" s="124" t="s">
        <v>248</v>
      </c>
      <c r="G12" s="125" t="s">
        <v>264</v>
      </c>
      <c r="H12" s="125" t="s">
        <v>273</v>
      </c>
      <c r="I12" s="125"/>
      <c r="J12" s="125"/>
      <c r="K12" s="126" t="s">
        <v>250</v>
      </c>
      <c r="L12" s="19" t="s">
        <v>251</v>
      </c>
      <c r="M12" s="125" t="s">
        <v>274</v>
      </c>
      <c r="N12" s="127" t="s">
        <v>265</v>
      </c>
      <c r="O12" s="125"/>
      <c r="P12" s="125"/>
      <c r="Q12" s="126" t="s">
        <v>254</v>
      </c>
      <c r="R12" s="124">
        <v>44777</v>
      </c>
      <c r="S12" s="127">
        <v>44777</v>
      </c>
      <c r="T12" s="127">
        <v>44869</v>
      </c>
      <c r="U12" s="125"/>
      <c r="V12" s="128"/>
      <c r="W12" s="128"/>
      <c r="X12" s="128"/>
      <c r="Y12" s="128"/>
      <c r="Z12" s="128"/>
      <c r="AA12" s="128"/>
      <c r="AB12" s="128"/>
      <c r="AC12" s="128"/>
      <c r="AD12" s="128"/>
      <c r="AE12" s="128"/>
      <c r="AF12" s="128"/>
      <c r="AG12" s="128"/>
      <c r="AH12" s="128"/>
      <c r="AI12" s="128"/>
      <c r="AJ12" s="128"/>
      <c r="AK12" s="128"/>
      <c r="AL12" s="128"/>
      <c r="AM12" s="128"/>
      <c r="AN12" s="128"/>
      <c r="AO12" s="128"/>
      <c r="AP12" s="128"/>
      <c r="AQ12" s="63"/>
      <c r="AR12" s="63"/>
      <c r="AS12" s="63"/>
      <c r="AT12" s="63"/>
      <c r="AU12" s="63"/>
      <c r="AV12" s="63"/>
      <c r="AW12" s="63"/>
      <c r="AX12" s="63"/>
      <c r="AY12" s="63"/>
      <c r="AZ12" s="63"/>
      <c r="BA12" s="63"/>
      <c r="BB12" s="63"/>
      <c r="BC12" s="63"/>
      <c r="BD12" s="129"/>
      <c r="BE12" s="63"/>
    </row>
    <row r="13" spans="1:57">
      <c r="A13" s="11" t="s">
        <v>15</v>
      </c>
      <c r="B13" s="11" t="s">
        <v>16</v>
      </c>
      <c r="C13" s="11" t="s">
        <v>38</v>
      </c>
      <c r="D13" s="11" t="s">
        <v>39</v>
      </c>
      <c r="E13" s="124">
        <v>44475</v>
      </c>
      <c r="F13" s="124" t="s">
        <v>248</v>
      </c>
      <c r="G13" s="125" t="s">
        <v>264</v>
      </c>
      <c r="H13" s="125" t="s">
        <v>275</v>
      </c>
      <c r="I13" s="125"/>
      <c r="J13" s="125"/>
      <c r="K13" s="126" t="s">
        <v>250</v>
      </c>
      <c r="L13" s="19" t="s">
        <v>251</v>
      </c>
      <c r="M13" s="125" t="s">
        <v>274</v>
      </c>
      <c r="N13" s="127" t="s">
        <v>265</v>
      </c>
      <c r="O13" s="125"/>
      <c r="P13" s="125"/>
      <c r="Q13" s="126" t="s">
        <v>254</v>
      </c>
      <c r="R13" s="124">
        <v>44777</v>
      </c>
      <c r="S13" s="127">
        <v>44777</v>
      </c>
      <c r="T13" s="127">
        <v>44869</v>
      </c>
      <c r="U13" s="125"/>
      <c r="V13" s="128"/>
      <c r="W13" s="128"/>
      <c r="X13" s="128"/>
      <c r="Y13" s="128"/>
      <c r="Z13" s="128"/>
      <c r="AA13" s="128"/>
      <c r="AB13" s="128"/>
      <c r="AC13" s="128"/>
      <c r="AD13" s="128"/>
      <c r="AE13" s="128"/>
      <c r="AF13" s="128"/>
      <c r="AG13" s="128"/>
      <c r="AH13" s="128"/>
      <c r="AI13" s="128"/>
      <c r="AJ13" s="128"/>
      <c r="AK13" s="128"/>
      <c r="AL13" s="128"/>
      <c r="AM13" s="128"/>
      <c r="AN13" s="128"/>
      <c r="AO13" s="128"/>
      <c r="AP13" s="128"/>
      <c r="AQ13" s="63"/>
      <c r="AR13" s="63"/>
      <c r="AS13" s="63"/>
      <c r="AT13" s="63"/>
      <c r="AU13" s="63"/>
      <c r="AV13" s="63"/>
      <c r="AW13" s="63"/>
      <c r="AX13" s="63"/>
      <c r="AY13" s="63"/>
      <c r="AZ13" s="63"/>
      <c r="BA13" s="63"/>
      <c r="BB13" s="63"/>
      <c r="BC13" s="63"/>
      <c r="BD13" s="129"/>
      <c r="BE13" s="63"/>
    </row>
    <row r="14" spans="1:57">
      <c r="A14" s="11" t="s">
        <v>15</v>
      </c>
      <c r="B14" s="11" t="s">
        <v>16</v>
      </c>
      <c r="C14" s="11" t="s">
        <v>42</v>
      </c>
      <c r="D14" s="11" t="s">
        <v>114</v>
      </c>
      <c r="E14" s="127">
        <v>44475</v>
      </c>
      <c r="F14" s="127" t="s">
        <v>248</v>
      </c>
      <c r="G14" s="127">
        <v>44263</v>
      </c>
      <c r="H14" s="125" t="s">
        <v>276</v>
      </c>
      <c r="I14" s="125"/>
      <c r="J14" s="125"/>
      <c r="K14" s="125" t="s">
        <v>250</v>
      </c>
      <c r="L14" s="14" t="s">
        <v>251</v>
      </c>
      <c r="M14" s="127">
        <v>44896</v>
      </c>
      <c r="N14" s="125" t="s">
        <v>277</v>
      </c>
      <c r="O14" s="125"/>
      <c r="P14" s="125"/>
      <c r="Q14" s="126" t="s">
        <v>254</v>
      </c>
      <c r="R14" s="124">
        <v>44777</v>
      </c>
      <c r="S14" s="127">
        <v>44899</v>
      </c>
      <c r="T14" s="127">
        <v>44899</v>
      </c>
      <c r="U14" s="125"/>
      <c r="V14" s="128"/>
      <c r="W14" s="128"/>
      <c r="X14" s="128"/>
      <c r="Y14" s="128"/>
      <c r="Z14" s="128"/>
      <c r="AA14" s="128"/>
      <c r="AB14" s="128"/>
      <c r="AC14" s="128"/>
      <c r="AD14" s="128"/>
      <c r="AE14" s="128"/>
      <c r="AF14" s="128"/>
      <c r="AG14" s="128"/>
      <c r="AH14" s="128"/>
      <c r="AI14" s="128"/>
      <c r="AJ14" s="128"/>
      <c r="AK14" s="128"/>
      <c r="AL14" s="128"/>
      <c r="AM14" s="128"/>
      <c r="AN14" s="128"/>
      <c r="AO14" s="128"/>
      <c r="AP14" s="128"/>
      <c r="AQ14" s="63"/>
      <c r="AR14" s="63"/>
      <c r="AS14" s="63"/>
      <c r="AT14" s="63"/>
      <c r="AU14" s="63"/>
      <c r="AV14" s="63"/>
      <c r="AW14" s="63"/>
      <c r="AX14" s="63"/>
      <c r="AY14" s="63"/>
      <c r="AZ14" s="63"/>
      <c r="BA14" s="63"/>
      <c r="BB14" s="63"/>
      <c r="BC14" s="63"/>
      <c r="BD14" s="129"/>
      <c r="BE14" s="63"/>
    </row>
    <row r="15" spans="1:57">
      <c r="A15" s="11" t="s">
        <v>15</v>
      </c>
      <c r="B15" s="11" t="s">
        <v>16</v>
      </c>
      <c r="C15" s="11" t="s">
        <v>42</v>
      </c>
      <c r="D15" s="11" t="s">
        <v>43</v>
      </c>
      <c r="E15" s="127">
        <v>44475</v>
      </c>
      <c r="F15" s="127" t="s">
        <v>248</v>
      </c>
      <c r="G15" s="127">
        <v>44263</v>
      </c>
      <c r="H15" s="125" t="s">
        <v>276</v>
      </c>
      <c r="I15" s="125"/>
      <c r="J15" s="125"/>
      <c r="K15" s="125" t="s">
        <v>250</v>
      </c>
      <c r="L15" s="14" t="s">
        <v>251</v>
      </c>
      <c r="M15" s="127">
        <v>44896</v>
      </c>
      <c r="N15" s="125" t="s">
        <v>277</v>
      </c>
      <c r="O15" s="125"/>
      <c r="P15" s="125"/>
      <c r="Q15" s="126" t="s">
        <v>254</v>
      </c>
      <c r="R15" s="124">
        <v>44777</v>
      </c>
      <c r="S15" s="127">
        <v>44899</v>
      </c>
      <c r="T15" s="127">
        <v>44899</v>
      </c>
      <c r="U15" s="125"/>
      <c r="V15" s="128"/>
      <c r="W15" s="128"/>
      <c r="X15" s="128"/>
      <c r="Y15" s="128"/>
      <c r="Z15" s="128"/>
      <c r="AA15" s="128"/>
      <c r="AB15" s="128"/>
      <c r="AC15" s="128"/>
      <c r="AD15" s="128"/>
      <c r="AE15" s="128"/>
      <c r="AF15" s="128"/>
      <c r="AG15" s="128"/>
      <c r="AH15" s="128"/>
      <c r="AI15" s="128"/>
      <c r="AJ15" s="128"/>
      <c r="AK15" s="128"/>
      <c r="AL15" s="128"/>
      <c r="AM15" s="128"/>
      <c r="AN15" s="128"/>
      <c r="AO15" s="128"/>
      <c r="AP15" s="128"/>
      <c r="AQ15" s="63"/>
      <c r="AR15" s="63"/>
      <c r="AS15" s="63"/>
      <c r="AT15" s="63"/>
      <c r="AU15" s="63"/>
      <c r="AV15" s="63"/>
      <c r="AW15" s="63"/>
      <c r="AX15" s="63"/>
      <c r="AY15" s="63"/>
      <c r="AZ15" s="63"/>
      <c r="BA15" s="63"/>
      <c r="BB15" s="63"/>
      <c r="BC15" s="63"/>
      <c r="BD15" s="129"/>
      <c r="BE15" s="63"/>
    </row>
    <row r="16" spans="1:57">
      <c r="A16" s="11" t="s">
        <v>15</v>
      </c>
      <c r="B16" s="11" t="s">
        <v>16</v>
      </c>
      <c r="C16" s="11" t="s">
        <v>42</v>
      </c>
      <c r="D16" s="11" t="s">
        <v>115</v>
      </c>
      <c r="E16" s="127">
        <v>44475</v>
      </c>
      <c r="F16" s="127" t="s">
        <v>248</v>
      </c>
      <c r="G16" s="127">
        <v>44263</v>
      </c>
      <c r="H16" s="125" t="s">
        <v>276</v>
      </c>
      <c r="I16" s="137"/>
      <c r="J16" s="137"/>
      <c r="K16" s="125" t="s">
        <v>250</v>
      </c>
      <c r="L16" s="14" t="s">
        <v>251</v>
      </c>
      <c r="M16" s="127">
        <v>44896</v>
      </c>
      <c r="N16" s="125" t="s">
        <v>277</v>
      </c>
      <c r="O16" s="137"/>
      <c r="P16" s="137"/>
      <c r="Q16" s="126" t="s">
        <v>254</v>
      </c>
      <c r="R16" s="124">
        <v>44777</v>
      </c>
      <c r="S16" s="127">
        <v>44899</v>
      </c>
      <c r="T16" s="127">
        <v>44899</v>
      </c>
      <c r="U16" s="137"/>
      <c r="V16" s="138"/>
      <c r="W16" s="128"/>
      <c r="X16" s="128"/>
      <c r="Y16" s="128"/>
      <c r="Z16" s="128"/>
      <c r="AA16" s="128"/>
      <c r="AB16" s="128"/>
      <c r="AC16" s="128"/>
      <c r="AD16" s="128"/>
      <c r="AE16" s="128"/>
      <c r="AF16" s="128"/>
      <c r="AG16" s="128"/>
      <c r="AH16" s="128"/>
      <c r="AI16" s="128"/>
      <c r="AJ16" s="128"/>
      <c r="AK16" s="128"/>
      <c r="AL16" s="128"/>
      <c r="AM16" s="128"/>
      <c r="AN16" s="128"/>
      <c r="AO16" s="128"/>
      <c r="AP16" s="128"/>
      <c r="AQ16" s="63"/>
      <c r="AR16" s="63"/>
      <c r="AS16" s="63"/>
      <c r="AT16" s="63"/>
      <c r="AU16" s="63"/>
      <c r="AV16" s="63"/>
      <c r="AW16" s="63"/>
      <c r="AX16" s="63"/>
      <c r="AY16" s="63"/>
      <c r="AZ16" s="63"/>
      <c r="BA16" s="63"/>
      <c r="BB16" s="63"/>
      <c r="BC16" s="63"/>
      <c r="BD16" s="129"/>
      <c r="BE16" s="63"/>
    </row>
    <row r="17" spans="1:129">
      <c r="A17" s="11" t="s">
        <v>15</v>
      </c>
      <c r="B17" s="11" t="s">
        <v>16</v>
      </c>
      <c r="C17" s="11" t="s">
        <v>46</v>
      </c>
      <c r="D17" s="11" t="s">
        <v>47</v>
      </c>
      <c r="E17" s="124">
        <v>44475</v>
      </c>
      <c r="F17" s="124" t="s">
        <v>248</v>
      </c>
      <c r="G17" s="125" t="s">
        <v>264</v>
      </c>
      <c r="H17" s="139">
        <v>44235</v>
      </c>
      <c r="I17" s="140"/>
      <c r="J17" s="140"/>
      <c r="K17" s="126" t="s">
        <v>250</v>
      </c>
      <c r="L17" s="19" t="s">
        <v>251</v>
      </c>
      <c r="M17" s="127">
        <v>44896</v>
      </c>
      <c r="N17" s="19" t="s">
        <v>278</v>
      </c>
      <c r="O17" s="140"/>
      <c r="P17" s="140"/>
      <c r="Q17" s="126" t="s">
        <v>254</v>
      </c>
      <c r="R17" s="124">
        <v>44777</v>
      </c>
      <c r="S17" s="127">
        <v>44777</v>
      </c>
      <c r="T17" s="139">
        <v>44869</v>
      </c>
      <c r="U17" s="140"/>
      <c r="V17" s="141"/>
      <c r="W17" s="128"/>
      <c r="X17" s="128"/>
      <c r="Y17" s="128"/>
      <c r="Z17" s="128"/>
      <c r="AA17" s="128"/>
      <c r="AB17" s="128"/>
      <c r="AC17" s="128"/>
      <c r="AD17" s="128"/>
      <c r="AE17" s="128"/>
      <c r="AF17" s="128"/>
      <c r="AG17" s="128"/>
      <c r="AH17" s="128"/>
      <c r="AI17" s="128"/>
      <c r="AJ17" s="128"/>
      <c r="AK17" s="128"/>
      <c r="AL17" s="128"/>
      <c r="AM17" s="128"/>
      <c r="AN17" s="128"/>
      <c r="AO17" s="128"/>
      <c r="AP17" s="128"/>
      <c r="AQ17" s="63"/>
      <c r="AR17" s="63"/>
      <c r="AS17" s="63"/>
      <c r="AT17" s="63"/>
      <c r="AU17" s="63"/>
      <c r="AV17" s="63"/>
      <c r="AW17" s="63"/>
      <c r="AX17" s="63"/>
      <c r="AY17" s="63"/>
      <c r="AZ17" s="63"/>
      <c r="BA17" s="63"/>
      <c r="BB17" s="63"/>
      <c r="BC17" s="63"/>
      <c r="BD17" s="129"/>
      <c r="BE17" s="63"/>
    </row>
    <row r="18" spans="1:129">
      <c r="A18" s="11" t="s">
        <v>15</v>
      </c>
      <c r="B18" s="11" t="s">
        <v>16</v>
      </c>
      <c r="C18" s="11" t="s">
        <v>46</v>
      </c>
      <c r="D18" s="11" t="s">
        <v>117</v>
      </c>
      <c r="E18" s="127">
        <v>44475</v>
      </c>
      <c r="F18" s="127" t="s">
        <v>248</v>
      </c>
      <c r="G18" s="125" t="s">
        <v>264</v>
      </c>
      <c r="H18" s="139">
        <v>44235</v>
      </c>
      <c r="I18" s="125"/>
      <c r="J18" s="125"/>
      <c r="K18" s="125" t="s">
        <v>250</v>
      </c>
      <c r="L18" s="14" t="s">
        <v>251</v>
      </c>
      <c r="M18" s="127">
        <v>44896</v>
      </c>
      <c r="N18" s="19" t="s">
        <v>278</v>
      </c>
      <c r="O18" s="125"/>
      <c r="P18" s="125"/>
      <c r="Q18" s="126" t="s">
        <v>254</v>
      </c>
      <c r="R18" s="124">
        <v>44777</v>
      </c>
      <c r="S18" s="127">
        <v>44777</v>
      </c>
      <c r="T18" s="139">
        <v>44869</v>
      </c>
      <c r="U18" s="125"/>
      <c r="V18" s="128"/>
      <c r="W18" s="128"/>
      <c r="X18" s="128"/>
      <c r="Y18" s="128"/>
      <c r="Z18" s="128"/>
      <c r="AA18" s="128"/>
      <c r="AB18" s="128"/>
      <c r="AC18" s="128"/>
      <c r="AD18" s="128"/>
      <c r="AE18" s="128"/>
      <c r="AF18" s="128"/>
      <c r="AG18" s="128"/>
      <c r="AH18" s="128"/>
      <c r="AI18" s="128"/>
      <c r="AJ18" s="128"/>
      <c r="AK18" s="128"/>
      <c r="AL18" s="128"/>
      <c r="AM18" s="128"/>
      <c r="AN18" s="128"/>
      <c r="AO18" s="128"/>
      <c r="AP18" s="128"/>
      <c r="AQ18" s="63"/>
      <c r="AR18" s="63"/>
      <c r="AS18" s="63"/>
      <c r="AT18" s="63"/>
      <c r="AU18" s="63"/>
      <c r="AV18" s="63"/>
      <c r="AW18" s="63"/>
      <c r="AX18" s="63"/>
      <c r="AY18" s="63"/>
      <c r="AZ18" s="63"/>
      <c r="BA18" s="63"/>
      <c r="BB18" s="63"/>
      <c r="BC18" s="63"/>
      <c r="BD18" s="129"/>
      <c r="BE18" s="63"/>
    </row>
    <row r="19" spans="1:129">
      <c r="A19" s="11" t="s">
        <v>15</v>
      </c>
      <c r="B19" s="11" t="s">
        <v>16</v>
      </c>
      <c r="C19" s="11" t="s">
        <v>172</v>
      </c>
      <c r="D19" s="11" t="s">
        <v>175</v>
      </c>
      <c r="E19" s="124">
        <v>44475</v>
      </c>
      <c r="F19" s="124" t="s">
        <v>248</v>
      </c>
      <c r="G19" s="125" t="s">
        <v>279</v>
      </c>
      <c r="H19" s="125" t="s">
        <v>280</v>
      </c>
      <c r="I19" s="125"/>
      <c r="J19" s="125"/>
      <c r="K19" s="126" t="s">
        <v>250</v>
      </c>
      <c r="L19" s="19" t="s">
        <v>251</v>
      </c>
      <c r="M19" s="125" t="s">
        <v>274</v>
      </c>
      <c r="N19" s="125" t="s">
        <v>253</v>
      </c>
      <c r="O19" s="125"/>
      <c r="P19" s="125"/>
      <c r="Q19" s="126" t="s">
        <v>254</v>
      </c>
      <c r="R19" s="124">
        <v>44777</v>
      </c>
      <c r="S19" s="127">
        <v>44777</v>
      </c>
      <c r="T19" s="125" t="s">
        <v>261</v>
      </c>
      <c r="U19" s="125"/>
      <c r="V19" s="128"/>
      <c r="W19" s="142"/>
      <c r="X19" s="128"/>
      <c r="Y19" s="128"/>
      <c r="Z19" s="128"/>
      <c r="AA19" s="128"/>
      <c r="AB19" s="128"/>
      <c r="AC19" s="128"/>
      <c r="AD19" s="128"/>
      <c r="AE19" s="128"/>
      <c r="AF19" s="128"/>
      <c r="AG19" s="128"/>
      <c r="AH19" s="128"/>
      <c r="AI19" s="128"/>
      <c r="AJ19" s="128"/>
      <c r="AK19" s="128"/>
      <c r="AL19" s="128"/>
      <c r="AM19" s="128"/>
      <c r="AN19" s="128"/>
      <c r="AO19" s="128"/>
      <c r="AP19" s="128"/>
      <c r="AQ19" s="63"/>
      <c r="AR19" s="63"/>
      <c r="AS19" s="63"/>
      <c r="AT19" s="63"/>
      <c r="AU19" s="63"/>
      <c r="AV19" s="63"/>
      <c r="AW19" s="63"/>
      <c r="AX19" s="63"/>
      <c r="AY19" s="63"/>
      <c r="AZ19" s="63"/>
      <c r="BA19" s="63"/>
      <c r="BB19" s="63"/>
      <c r="BC19" s="63"/>
      <c r="BD19" s="129"/>
      <c r="BE19" s="63"/>
    </row>
    <row r="20" spans="1:129">
      <c r="A20" s="253" t="s">
        <v>15</v>
      </c>
      <c r="B20" s="253" t="s">
        <v>523</v>
      </c>
      <c r="C20" s="253" t="s">
        <v>524</v>
      </c>
      <c r="D20" s="253" t="s">
        <v>525</v>
      </c>
      <c r="E20" s="253"/>
      <c r="F20" s="254">
        <v>44489</v>
      </c>
      <c r="G20" s="255">
        <v>44530</v>
      </c>
      <c r="H20" s="256" t="s">
        <v>526</v>
      </c>
      <c r="I20" s="253"/>
      <c r="J20" s="257"/>
      <c r="K20" s="253"/>
      <c r="L20" s="255">
        <v>44658</v>
      </c>
      <c r="M20" s="255">
        <v>44694</v>
      </c>
      <c r="N20" s="256" t="s">
        <v>526</v>
      </c>
      <c r="O20" s="256" t="s">
        <v>526</v>
      </c>
      <c r="P20" s="257"/>
      <c r="Q20" s="253"/>
      <c r="R20" s="255">
        <v>44728</v>
      </c>
      <c r="S20" s="255">
        <v>44750</v>
      </c>
      <c r="T20" s="253"/>
      <c r="U20" s="253"/>
      <c r="V20" s="122"/>
      <c r="W20" s="65"/>
      <c r="X20" s="65"/>
      <c r="Y20" s="65"/>
      <c r="Z20" s="65"/>
      <c r="AA20" s="65"/>
      <c r="AB20" s="65"/>
      <c r="AC20" s="122"/>
      <c r="AD20" s="122"/>
      <c r="AE20" s="122"/>
      <c r="AF20" s="122"/>
      <c r="AG20" s="122"/>
      <c r="AH20" s="122"/>
      <c r="AI20" s="122"/>
      <c r="AJ20" s="122"/>
      <c r="AK20" s="122"/>
      <c r="AL20" s="122"/>
      <c r="AM20" s="122"/>
      <c r="AN20" s="122"/>
      <c r="AO20" s="122"/>
      <c r="AP20" s="122"/>
      <c r="AQ20" s="122"/>
      <c r="AR20" s="122"/>
      <c r="AS20" s="122"/>
      <c r="AT20" s="122"/>
      <c r="AU20" s="122"/>
      <c r="AV20" s="1"/>
      <c r="AW20" s="1"/>
      <c r="AX20" s="1"/>
      <c r="AY20" s="1"/>
      <c r="AZ20" s="1"/>
      <c r="BA20" s="1"/>
      <c r="BB20" s="1"/>
      <c r="BC20" s="1"/>
      <c r="BD20" s="1"/>
      <c r="BE20" s="1"/>
    </row>
    <row r="21" spans="1:129">
      <c r="A21" s="258" t="s">
        <v>15</v>
      </c>
      <c r="B21" s="258" t="s">
        <v>523</v>
      </c>
      <c r="C21" s="258" t="s">
        <v>527</v>
      </c>
      <c r="D21" s="258" t="s">
        <v>528</v>
      </c>
      <c r="E21" s="258"/>
      <c r="F21" s="259">
        <v>44489</v>
      </c>
      <c r="G21" s="260">
        <v>44540</v>
      </c>
      <c r="H21" s="260">
        <v>44540</v>
      </c>
      <c r="I21" s="261" t="s">
        <v>529</v>
      </c>
      <c r="J21" s="262"/>
      <c r="K21" s="258"/>
      <c r="L21" s="260">
        <v>44658</v>
      </c>
      <c r="M21" s="260">
        <v>44692</v>
      </c>
      <c r="N21" s="260">
        <v>44709</v>
      </c>
      <c r="O21" s="263">
        <v>51</v>
      </c>
      <c r="P21" s="262"/>
      <c r="Q21" s="258"/>
      <c r="R21" s="260">
        <v>44728</v>
      </c>
      <c r="S21" s="260">
        <v>44760</v>
      </c>
      <c r="T21" s="260">
        <v>44791</v>
      </c>
      <c r="U21" s="263">
        <v>62</v>
      </c>
      <c r="V21" s="142"/>
      <c r="W21" s="65"/>
      <c r="X21" s="65"/>
      <c r="Y21" s="65"/>
      <c r="Z21" s="65"/>
      <c r="AA21" s="65"/>
      <c r="AB21" s="65"/>
      <c r="AC21" s="142"/>
      <c r="AD21" s="142"/>
      <c r="AE21" s="142"/>
      <c r="AF21" s="142"/>
      <c r="AG21" s="142"/>
      <c r="AH21" s="142"/>
      <c r="AI21" s="142"/>
      <c r="AJ21" s="142"/>
      <c r="AK21" s="142"/>
      <c r="AL21" s="142"/>
      <c r="AM21" s="142"/>
      <c r="AN21" s="142"/>
      <c r="AO21" s="142"/>
      <c r="AP21" s="142"/>
      <c r="AQ21" s="142"/>
      <c r="AR21" s="142"/>
      <c r="AS21" s="142"/>
      <c r="AT21" s="142"/>
      <c r="AU21" s="142"/>
      <c r="AV21" s="142"/>
      <c r="AW21" s="142"/>
      <c r="AX21" s="142"/>
      <c r="AY21" s="142"/>
      <c r="AZ21" s="142"/>
      <c r="BA21" s="142"/>
      <c r="BB21" s="142"/>
      <c r="BC21" s="142"/>
      <c r="BD21" s="142"/>
      <c r="BE21" s="142"/>
    </row>
    <row r="22" spans="1:129">
      <c r="A22" s="253" t="s">
        <v>15</v>
      </c>
      <c r="B22" s="253" t="s">
        <v>523</v>
      </c>
      <c r="C22" s="253" t="s">
        <v>527</v>
      </c>
      <c r="D22" s="253" t="s">
        <v>530</v>
      </c>
      <c r="E22" s="253"/>
      <c r="F22" s="254">
        <v>44489</v>
      </c>
      <c r="G22" s="255">
        <v>44540</v>
      </c>
      <c r="H22" s="256" t="s">
        <v>526</v>
      </c>
      <c r="I22" s="253"/>
      <c r="J22" s="257"/>
      <c r="K22" s="253"/>
      <c r="L22" s="255">
        <v>44658</v>
      </c>
      <c r="M22" s="255">
        <v>44692</v>
      </c>
      <c r="N22" s="256" t="s">
        <v>526</v>
      </c>
      <c r="O22" s="264"/>
      <c r="P22" s="257"/>
      <c r="Q22" s="253"/>
      <c r="R22" s="255">
        <v>44728</v>
      </c>
      <c r="S22" s="255">
        <v>44760</v>
      </c>
      <c r="T22" s="253"/>
      <c r="U22" s="253"/>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row>
    <row r="23" spans="1:129">
      <c r="A23" s="258" t="s">
        <v>15</v>
      </c>
      <c r="B23" s="258" t="s">
        <v>523</v>
      </c>
      <c r="C23" s="258" t="s">
        <v>527</v>
      </c>
      <c r="D23" s="258" t="s">
        <v>531</v>
      </c>
      <c r="E23" s="258"/>
      <c r="F23" s="259">
        <v>44489</v>
      </c>
      <c r="G23" s="260">
        <v>44540</v>
      </c>
      <c r="H23" s="260">
        <v>44540</v>
      </c>
      <c r="I23" s="261" t="s">
        <v>529</v>
      </c>
      <c r="J23" s="262"/>
      <c r="K23" s="258"/>
      <c r="L23" s="260">
        <v>44658</v>
      </c>
      <c r="M23" s="260">
        <v>44692</v>
      </c>
      <c r="N23" s="260">
        <v>44711</v>
      </c>
      <c r="O23" s="263">
        <v>53</v>
      </c>
      <c r="P23" s="262"/>
      <c r="Q23" s="258"/>
      <c r="R23" s="260">
        <v>44728</v>
      </c>
      <c r="S23" s="260">
        <v>44760</v>
      </c>
      <c r="T23" s="260">
        <v>44769</v>
      </c>
      <c r="U23" s="263">
        <v>71</v>
      </c>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row>
    <row r="24" spans="1:129">
      <c r="A24" s="258" t="s">
        <v>15</v>
      </c>
      <c r="B24" s="258" t="s">
        <v>523</v>
      </c>
      <c r="C24" s="258" t="s">
        <v>532</v>
      </c>
      <c r="D24" s="258" t="s">
        <v>533</v>
      </c>
      <c r="E24" s="258"/>
      <c r="F24" s="259">
        <v>44489</v>
      </c>
      <c r="G24" s="260">
        <v>44543</v>
      </c>
      <c r="H24" s="260">
        <v>44546</v>
      </c>
      <c r="I24" s="258" t="s">
        <v>534</v>
      </c>
      <c r="J24" s="262"/>
      <c r="K24" s="258"/>
      <c r="L24" s="260">
        <v>44658</v>
      </c>
      <c r="M24" s="260">
        <v>44692</v>
      </c>
      <c r="N24" s="260">
        <v>44700</v>
      </c>
      <c r="O24" s="263">
        <v>42</v>
      </c>
      <c r="P24" s="262"/>
      <c r="Q24" s="258"/>
      <c r="R24" s="260">
        <v>44728</v>
      </c>
      <c r="S24" s="260">
        <v>44749</v>
      </c>
      <c r="T24" s="260">
        <v>44767</v>
      </c>
      <c r="U24" s="263">
        <v>69</v>
      </c>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row>
    <row r="25" spans="1:129">
      <c r="A25" t="s">
        <v>15</v>
      </c>
      <c r="B25" t="s">
        <v>455</v>
      </c>
      <c r="C25" t="s">
        <v>542</v>
      </c>
      <c r="D25" t="s">
        <v>562</v>
      </c>
      <c r="E25" s="299">
        <v>44376</v>
      </c>
      <c r="F25" s="300">
        <v>44412</v>
      </c>
      <c r="G25" s="300">
        <v>44489</v>
      </c>
      <c r="H25" s="300">
        <v>44510</v>
      </c>
      <c r="I25" s="300"/>
      <c r="J25" s="295"/>
      <c r="K25" s="301">
        <v>44484</v>
      </c>
      <c r="L25" s="300">
        <v>44509</v>
      </c>
      <c r="M25" s="300">
        <v>44516</v>
      </c>
      <c r="N25" s="300">
        <v>44615</v>
      </c>
      <c r="O25" s="295"/>
      <c r="P25" s="295"/>
      <c r="Q25" s="301">
        <v>44539</v>
      </c>
      <c r="R25" s="300">
        <v>44544</v>
      </c>
      <c r="S25" s="300">
        <v>44579</v>
      </c>
      <c r="T25" s="300">
        <v>44615</v>
      </c>
      <c r="U25" s="295"/>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row>
    <row r="26" spans="1:129">
      <c r="A26" t="s">
        <v>15</v>
      </c>
      <c r="B26" t="s">
        <v>455</v>
      </c>
      <c r="C26" t="s">
        <v>542</v>
      </c>
      <c r="D26" t="s">
        <v>543</v>
      </c>
      <c r="E26" s="299">
        <v>44376</v>
      </c>
      <c r="F26" s="300">
        <v>44412</v>
      </c>
      <c r="G26" s="300">
        <v>44489</v>
      </c>
      <c r="H26" s="300">
        <v>44510</v>
      </c>
      <c r="I26" s="295"/>
      <c r="J26" s="295"/>
      <c r="K26" s="301">
        <v>44484</v>
      </c>
      <c r="L26" s="300">
        <v>44509</v>
      </c>
      <c r="M26" s="300">
        <v>44516</v>
      </c>
      <c r="N26" s="300">
        <v>44615</v>
      </c>
      <c r="O26" s="295"/>
      <c r="P26" s="295"/>
      <c r="Q26" s="301">
        <v>44539</v>
      </c>
      <c r="R26" s="300">
        <v>44544</v>
      </c>
      <c r="S26" s="300">
        <v>44579</v>
      </c>
      <c r="T26" s="300">
        <v>44615</v>
      </c>
      <c r="U26" s="295"/>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row>
    <row r="27" spans="1:129">
      <c r="A27" t="s">
        <v>15</v>
      </c>
      <c r="B27" t="s">
        <v>455</v>
      </c>
      <c r="C27" t="s">
        <v>459</v>
      </c>
      <c r="D27" t="s">
        <v>464</v>
      </c>
      <c r="E27" s="299">
        <v>44376</v>
      </c>
      <c r="F27" s="300">
        <v>44412</v>
      </c>
      <c r="G27" s="300">
        <v>44489</v>
      </c>
      <c r="H27" s="300">
        <v>44511</v>
      </c>
      <c r="I27" s="295"/>
      <c r="J27" s="295"/>
      <c r="K27" s="301">
        <v>44484</v>
      </c>
      <c r="L27" s="300">
        <v>44509</v>
      </c>
      <c r="M27" s="300">
        <v>44516</v>
      </c>
      <c r="N27" s="300">
        <v>44585</v>
      </c>
      <c r="O27" s="295"/>
      <c r="P27" s="295"/>
      <c r="Q27" s="301">
        <v>44539</v>
      </c>
      <c r="R27" s="300">
        <v>44544</v>
      </c>
      <c r="S27" s="300">
        <v>44579</v>
      </c>
      <c r="T27" s="300">
        <v>44610</v>
      </c>
      <c r="U27" s="295"/>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row>
    <row r="28" spans="1:129">
      <c r="A28" t="s">
        <v>15</v>
      </c>
      <c r="B28" t="s">
        <v>455</v>
      </c>
      <c r="C28" t="s">
        <v>549</v>
      </c>
      <c r="D28" t="s">
        <v>550</v>
      </c>
      <c r="E28" s="299">
        <v>44376</v>
      </c>
      <c r="F28" s="300">
        <v>44412</v>
      </c>
      <c r="G28" s="300">
        <v>44489</v>
      </c>
      <c r="H28" s="300">
        <v>44536</v>
      </c>
      <c r="I28" s="295"/>
      <c r="J28" s="295"/>
      <c r="K28" s="301">
        <v>44484</v>
      </c>
      <c r="L28" s="300">
        <v>44509</v>
      </c>
      <c r="M28" s="300">
        <v>44516</v>
      </c>
      <c r="N28" s="300">
        <v>44599</v>
      </c>
      <c r="O28" s="295"/>
      <c r="P28" s="295"/>
      <c r="Q28" s="301">
        <v>44539</v>
      </c>
      <c r="R28" s="300">
        <v>44544</v>
      </c>
      <c r="S28" s="300">
        <v>44579</v>
      </c>
      <c r="T28" s="300">
        <v>44599</v>
      </c>
      <c r="U28" s="295"/>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row>
    <row r="29" spans="1:129">
      <c r="A29" t="s">
        <v>15</v>
      </c>
      <c r="B29" t="s">
        <v>455</v>
      </c>
      <c r="C29" t="s">
        <v>549</v>
      </c>
      <c r="D29" t="s">
        <v>563</v>
      </c>
      <c r="E29" s="299">
        <v>44376</v>
      </c>
      <c r="F29" s="300">
        <v>44412</v>
      </c>
      <c r="G29" s="300">
        <v>44489</v>
      </c>
      <c r="H29" s="300">
        <v>44517</v>
      </c>
      <c r="I29" s="295"/>
      <c r="J29" s="295"/>
      <c r="K29" s="301">
        <v>44484</v>
      </c>
      <c r="L29" s="300">
        <v>44509</v>
      </c>
      <c r="M29" s="300">
        <v>44516</v>
      </c>
      <c r="N29" s="300">
        <v>44599</v>
      </c>
      <c r="O29" s="295"/>
      <c r="P29" s="295"/>
      <c r="Q29" s="301">
        <v>44539</v>
      </c>
      <c r="R29" s="300">
        <v>44544</v>
      </c>
      <c r="S29" s="300">
        <v>44579</v>
      </c>
      <c r="T29" s="300">
        <v>44599</v>
      </c>
      <c r="U29" s="295"/>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row>
    <row r="30" spans="1:129">
      <c r="A30" t="s">
        <v>15</v>
      </c>
      <c r="B30" t="s">
        <v>455</v>
      </c>
      <c r="C30" t="s">
        <v>549</v>
      </c>
      <c r="D30" t="s">
        <v>553</v>
      </c>
      <c r="E30" s="299">
        <v>44376</v>
      </c>
      <c r="F30" s="300">
        <v>44412</v>
      </c>
      <c r="G30" s="300">
        <v>44489</v>
      </c>
      <c r="H30" s="300">
        <v>44517</v>
      </c>
      <c r="I30" s="295"/>
      <c r="J30" s="295"/>
      <c r="K30" s="301">
        <v>44484</v>
      </c>
      <c r="L30" s="300">
        <v>44509</v>
      </c>
      <c r="M30" s="300">
        <v>44516</v>
      </c>
      <c r="N30" s="300">
        <v>44599</v>
      </c>
      <c r="O30" s="295"/>
      <c r="P30" s="295"/>
      <c r="Q30" s="301">
        <v>44539</v>
      </c>
      <c r="R30" s="300">
        <v>44544</v>
      </c>
      <c r="S30" s="300">
        <v>44579</v>
      </c>
      <c r="T30" s="300">
        <v>44599</v>
      </c>
      <c r="U30" s="295"/>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row>
    <row r="31" spans="1:129">
      <c r="A31" t="s">
        <v>15</v>
      </c>
      <c r="B31" t="s">
        <v>455</v>
      </c>
      <c r="C31" t="s">
        <v>549</v>
      </c>
      <c r="D31" t="s">
        <v>564</v>
      </c>
      <c r="E31" s="299">
        <v>44376</v>
      </c>
      <c r="F31" s="300">
        <v>44412</v>
      </c>
      <c r="G31" s="300">
        <v>44489</v>
      </c>
      <c r="H31" s="300">
        <v>44517</v>
      </c>
      <c r="I31" s="295"/>
      <c r="J31" s="295"/>
      <c r="K31" s="301">
        <v>44484</v>
      </c>
      <c r="L31" s="300">
        <v>44509</v>
      </c>
      <c r="M31" s="300">
        <v>44516</v>
      </c>
      <c r="N31" s="300">
        <v>44599</v>
      </c>
      <c r="O31" s="295"/>
      <c r="P31" s="295"/>
      <c r="Q31" s="301">
        <v>44539</v>
      </c>
      <c r="R31" s="300">
        <v>44544</v>
      </c>
      <c r="S31" s="300">
        <v>44579</v>
      </c>
      <c r="T31" s="300">
        <v>44599</v>
      </c>
      <c r="U31" s="295"/>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row>
    <row r="32" spans="1:129">
      <c r="A32" t="s">
        <v>15</v>
      </c>
      <c r="B32" t="s">
        <v>455</v>
      </c>
      <c r="C32" t="s">
        <v>556</v>
      </c>
      <c r="D32" t="s">
        <v>565</v>
      </c>
      <c r="E32" s="299">
        <v>44376</v>
      </c>
      <c r="F32" s="300">
        <v>44412</v>
      </c>
      <c r="G32" s="300">
        <v>44489</v>
      </c>
      <c r="H32" s="300">
        <v>44572</v>
      </c>
      <c r="I32" s="295"/>
      <c r="J32" s="295"/>
      <c r="K32" s="301">
        <v>44484</v>
      </c>
      <c r="L32" s="300">
        <v>44509</v>
      </c>
      <c r="M32" s="300">
        <v>44516</v>
      </c>
      <c r="N32" s="300">
        <v>44739</v>
      </c>
      <c r="O32" s="295"/>
      <c r="P32" s="295"/>
      <c r="Q32" s="301">
        <v>44539</v>
      </c>
      <c r="R32" s="300">
        <v>44544</v>
      </c>
      <c r="S32" s="300">
        <v>44579</v>
      </c>
      <c r="T32" s="297" t="s">
        <v>566</v>
      </c>
      <c r="U32" s="295"/>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row>
    <row r="33" spans="1:129">
      <c r="A33" t="s">
        <v>15</v>
      </c>
      <c r="B33" t="s">
        <v>455</v>
      </c>
      <c r="C33" t="s">
        <v>556</v>
      </c>
      <c r="D33" t="s">
        <v>557</v>
      </c>
      <c r="E33" s="299">
        <v>44376</v>
      </c>
      <c r="F33" s="300">
        <v>44412</v>
      </c>
      <c r="G33" s="300">
        <v>44489</v>
      </c>
      <c r="H33" s="300">
        <v>44572</v>
      </c>
      <c r="I33" s="295"/>
      <c r="J33" s="295"/>
      <c r="K33" s="301">
        <v>44484</v>
      </c>
      <c r="L33" s="300">
        <v>44509</v>
      </c>
      <c r="M33" s="300">
        <v>44516</v>
      </c>
      <c r="N33" s="300">
        <v>44739</v>
      </c>
      <c r="O33" s="295"/>
      <c r="P33" s="295"/>
      <c r="Q33" s="301">
        <v>44539</v>
      </c>
      <c r="R33" s="300">
        <v>44544</v>
      </c>
      <c r="S33" s="300">
        <v>44579</v>
      </c>
      <c r="T33" s="297" t="s">
        <v>566</v>
      </c>
      <c r="U33" s="295"/>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row>
    <row r="34" spans="1:129">
      <c r="A34" t="s">
        <v>15</v>
      </c>
      <c r="B34" t="s">
        <v>455</v>
      </c>
      <c r="C34" t="s">
        <v>559</v>
      </c>
      <c r="D34" s="297" t="s">
        <v>567</v>
      </c>
      <c r="E34" s="299">
        <v>44376</v>
      </c>
      <c r="F34" s="300">
        <v>44412</v>
      </c>
      <c r="G34" s="300">
        <v>44489</v>
      </c>
      <c r="H34" s="300">
        <v>44560</v>
      </c>
      <c r="I34" s="295"/>
      <c r="J34" s="295"/>
      <c r="K34" s="301">
        <v>44484</v>
      </c>
      <c r="L34" s="300">
        <v>44509</v>
      </c>
      <c r="M34" s="300">
        <v>44516</v>
      </c>
      <c r="N34" s="302">
        <v>44587</v>
      </c>
      <c r="O34" s="295"/>
      <c r="P34" s="295"/>
      <c r="Q34" s="301">
        <v>44539</v>
      </c>
      <c r="R34" s="300">
        <v>44544</v>
      </c>
      <c r="S34" s="300">
        <v>44579</v>
      </c>
      <c r="T34" s="300">
        <v>44613</v>
      </c>
      <c r="U34" s="295"/>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row>
    <row r="35" spans="1:129">
      <c r="A35" t="s">
        <v>15</v>
      </c>
      <c r="B35" t="s">
        <v>455</v>
      </c>
      <c r="C35" t="s">
        <v>559</v>
      </c>
      <c r="D35" t="s">
        <v>560</v>
      </c>
      <c r="E35" s="299">
        <v>44376</v>
      </c>
      <c r="F35" s="300">
        <v>44412</v>
      </c>
      <c r="G35" s="300">
        <v>44489</v>
      </c>
      <c r="H35" s="300">
        <v>44560</v>
      </c>
      <c r="I35" s="295"/>
      <c r="J35" s="295"/>
      <c r="K35" s="301">
        <v>44484</v>
      </c>
      <c r="L35" s="300">
        <v>44509</v>
      </c>
      <c r="M35" s="300">
        <v>44516</v>
      </c>
      <c r="N35" s="302">
        <v>44587</v>
      </c>
      <c r="O35" s="295"/>
      <c r="P35" s="295"/>
      <c r="Q35" s="301">
        <v>44539</v>
      </c>
      <c r="R35" s="300">
        <v>44544</v>
      </c>
      <c r="S35" s="300">
        <v>44579</v>
      </c>
      <c r="T35" s="300">
        <v>44613</v>
      </c>
      <c r="U35" s="295"/>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row>
    <row r="36" spans="1:129">
      <c r="A36" s="382" t="s">
        <v>712</v>
      </c>
      <c r="B36" s="382" t="s">
        <v>712</v>
      </c>
      <c r="C36" s="382" t="s">
        <v>712</v>
      </c>
      <c r="D36" s="382" t="s">
        <v>713</v>
      </c>
      <c r="E36" s="383">
        <v>44378</v>
      </c>
      <c r="F36" s="384">
        <v>44382</v>
      </c>
      <c r="G36" s="384">
        <v>44410</v>
      </c>
      <c r="H36" s="385"/>
      <c r="I36" s="385"/>
      <c r="J36" s="386" t="s">
        <v>714</v>
      </c>
      <c r="K36" s="383">
        <v>44510</v>
      </c>
      <c r="L36" s="387">
        <v>44527</v>
      </c>
      <c r="M36" s="387">
        <v>44544</v>
      </c>
      <c r="N36" s="388"/>
      <c r="O36" s="388"/>
      <c r="P36" s="389" t="s">
        <v>715</v>
      </c>
      <c r="Q36" s="383">
        <v>44651</v>
      </c>
      <c r="R36" s="390">
        <v>44652</v>
      </c>
      <c r="S36" s="390">
        <v>44658</v>
      </c>
      <c r="T36" s="391"/>
      <c r="U36" s="39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row>
    <row r="37" spans="1:129">
      <c r="A37" s="382" t="s">
        <v>712</v>
      </c>
      <c r="B37" s="382" t="s">
        <v>712</v>
      </c>
      <c r="C37" s="382" t="s">
        <v>712</v>
      </c>
      <c r="D37" s="382"/>
      <c r="E37" s="383">
        <v>44385</v>
      </c>
      <c r="F37" s="384">
        <v>44391</v>
      </c>
      <c r="G37" s="385"/>
      <c r="H37" s="385"/>
      <c r="I37" s="385"/>
      <c r="J37" s="386"/>
      <c r="K37" s="383">
        <v>44518</v>
      </c>
      <c r="L37" s="387">
        <v>44524</v>
      </c>
      <c r="M37" s="392"/>
      <c r="N37" s="388"/>
      <c r="O37" s="388"/>
      <c r="P37" s="389"/>
      <c r="Q37" s="393">
        <v>44680</v>
      </c>
      <c r="R37" s="394">
        <v>44681</v>
      </c>
      <c r="S37" s="391"/>
      <c r="T37" s="391"/>
      <c r="U37" s="39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row>
    <row r="38" spans="1:129">
      <c r="A38" s="382" t="s">
        <v>712</v>
      </c>
      <c r="B38" s="382" t="s">
        <v>712</v>
      </c>
      <c r="C38" s="382" t="s">
        <v>712</v>
      </c>
      <c r="D38" s="382"/>
      <c r="E38" s="383">
        <v>44388</v>
      </c>
      <c r="F38" s="384">
        <v>44393</v>
      </c>
      <c r="G38" s="385"/>
      <c r="H38" s="385"/>
      <c r="I38" s="385"/>
      <c r="J38" s="386"/>
      <c r="K38" s="383">
        <v>44489</v>
      </c>
      <c r="L38" s="387">
        <v>44529</v>
      </c>
      <c r="M38" s="392"/>
      <c r="N38" s="388"/>
      <c r="O38" s="388"/>
      <c r="P38" s="389"/>
      <c r="Q38" s="395"/>
      <c r="R38" s="391"/>
      <c r="S38" s="391"/>
      <c r="T38" s="391"/>
      <c r="U38" s="39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row>
    <row r="39" spans="1:129">
      <c r="A39" s="382" t="s">
        <v>712</v>
      </c>
      <c r="B39" s="382" t="s">
        <v>712</v>
      </c>
      <c r="C39" s="382" t="s">
        <v>712</v>
      </c>
      <c r="D39" s="382"/>
      <c r="E39" s="383">
        <v>44391</v>
      </c>
      <c r="F39" s="384">
        <v>44407</v>
      </c>
      <c r="G39" s="385"/>
      <c r="H39" s="385"/>
      <c r="I39" s="385"/>
      <c r="J39" s="386"/>
      <c r="K39" s="383">
        <v>44491</v>
      </c>
      <c r="L39" s="387">
        <v>44543</v>
      </c>
      <c r="M39" s="392"/>
      <c r="N39" s="388"/>
      <c r="O39" s="388"/>
      <c r="P39" s="389"/>
      <c r="Q39" s="395"/>
      <c r="R39" s="391"/>
      <c r="S39" s="391"/>
      <c r="T39" s="391"/>
      <c r="U39" s="39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row>
    <row r="40" spans="1:129">
      <c r="A40" s="382" t="s">
        <v>712</v>
      </c>
      <c r="B40" s="382" t="s">
        <v>712</v>
      </c>
      <c r="C40" s="382" t="s">
        <v>712</v>
      </c>
      <c r="D40" s="382"/>
      <c r="E40" s="383">
        <v>44402</v>
      </c>
      <c r="F40" s="396"/>
      <c r="G40" s="385"/>
      <c r="H40" s="385"/>
      <c r="I40" s="385"/>
      <c r="J40" s="386"/>
      <c r="K40" s="383">
        <v>44539</v>
      </c>
      <c r="L40" s="387">
        <v>44545</v>
      </c>
      <c r="M40" s="392"/>
      <c r="N40" s="388"/>
      <c r="O40" s="388"/>
      <c r="P40" s="389"/>
      <c r="Q40" s="395"/>
      <c r="R40" s="391"/>
      <c r="S40" s="391"/>
      <c r="T40" s="391"/>
      <c r="U40" s="39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row>
    <row r="41" spans="1:129">
      <c r="A41" s="382" t="s">
        <v>712</v>
      </c>
      <c r="B41" s="382" t="s">
        <v>712</v>
      </c>
      <c r="C41" s="382" t="s">
        <v>712</v>
      </c>
      <c r="D41" s="382"/>
      <c r="E41" s="383">
        <v>44405</v>
      </c>
      <c r="F41" s="384">
        <v>44406</v>
      </c>
      <c r="G41" s="385"/>
      <c r="H41" s="385"/>
      <c r="I41" s="385"/>
      <c r="J41" s="386"/>
      <c r="K41" s="397">
        <v>44557</v>
      </c>
      <c r="L41" s="387">
        <v>44559</v>
      </c>
      <c r="M41" s="392"/>
      <c r="N41" s="388"/>
      <c r="O41" s="388"/>
      <c r="P41" s="389"/>
      <c r="Q41" s="395"/>
      <c r="R41" s="391"/>
      <c r="S41" s="391"/>
      <c r="T41" s="391"/>
      <c r="U41" s="39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row>
    <row r="42" spans="1:129">
      <c r="A42" s="382" t="s">
        <v>712</v>
      </c>
      <c r="B42" s="382" t="s">
        <v>712</v>
      </c>
      <c r="C42" s="382" t="s">
        <v>712</v>
      </c>
      <c r="D42" s="382"/>
      <c r="E42" s="383">
        <v>44407</v>
      </c>
      <c r="F42" s="384">
        <v>44407</v>
      </c>
      <c r="G42" s="385"/>
      <c r="H42" s="385"/>
      <c r="I42" s="385"/>
      <c r="J42" s="386" t="s">
        <v>716</v>
      </c>
      <c r="K42" s="383">
        <v>44538</v>
      </c>
      <c r="L42" s="392"/>
      <c r="M42" s="387">
        <v>44558</v>
      </c>
      <c r="N42" s="388"/>
      <c r="O42" s="388"/>
      <c r="P42" s="389"/>
      <c r="Q42" s="395"/>
      <c r="R42" s="391"/>
      <c r="S42" s="391"/>
      <c r="T42" s="391"/>
      <c r="U42" s="39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row>
    <row r="43" spans="1:129">
      <c r="A43" s="382" t="s">
        <v>712</v>
      </c>
      <c r="B43" s="382" t="s">
        <v>712</v>
      </c>
      <c r="C43" s="382" t="s">
        <v>712</v>
      </c>
      <c r="D43" s="382" t="s">
        <v>717</v>
      </c>
      <c r="E43" s="383">
        <v>44538</v>
      </c>
      <c r="F43" s="384">
        <v>44545</v>
      </c>
      <c r="G43" s="398">
        <v>44543</v>
      </c>
      <c r="H43" s="385"/>
      <c r="I43" s="385"/>
      <c r="J43" s="386"/>
      <c r="K43" s="395"/>
      <c r="L43" s="388"/>
      <c r="M43" s="388"/>
      <c r="N43" s="388"/>
      <c r="O43" s="388"/>
      <c r="P43" s="389"/>
      <c r="Q43" s="395"/>
      <c r="R43" s="391"/>
      <c r="S43" s="391"/>
      <c r="T43" s="391"/>
      <c r="U43" s="39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row>
    <row r="44" spans="1:129">
      <c r="A44" s="115" t="s">
        <v>15</v>
      </c>
      <c r="B44" s="115" t="s">
        <v>470</v>
      </c>
      <c r="C44" s="115" t="s">
        <v>675</v>
      </c>
      <c r="D44" s="115" t="s">
        <v>676</v>
      </c>
      <c r="E44" s="399"/>
      <c r="F44" s="375"/>
      <c r="G44" s="400" t="s">
        <v>718</v>
      </c>
      <c r="H44" s="400" t="s">
        <v>719</v>
      </c>
      <c r="I44" s="400"/>
      <c r="J44" s="400"/>
      <c r="K44" s="401"/>
      <c r="L44" s="400"/>
      <c r="M44" s="400" t="s">
        <v>720</v>
      </c>
      <c r="N44" s="400" t="s">
        <v>721</v>
      </c>
      <c r="O44" s="400"/>
      <c r="P44" s="400"/>
      <c r="Q44" s="401"/>
      <c r="R44" s="400"/>
      <c r="S44" s="400" t="s">
        <v>722</v>
      </c>
      <c r="T44" s="400" t="s">
        <v>723</v>
      </c>
      <c r="U44" s="375"/>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row>
    <row r="45" spans="1:129">
      <c r="A45" s="115" t="s">
        <v>15</v>
      </c>
      <c r="B45" s="115" t="s">
        <v>470</v>
      </c>
      <c r="C45" s="115" t="s">
        <v>675</v>
      </c>
      <c r="D45" s="115" t="s">
        <v>679</v>
      </c>
      <c r="E45" s="399"/>
      <c r="F45" s="375"/>
      <c r="G45" s="400" t="s">
        <v>718</v>
      </c>
      <c r="H45" s="400" t="s">
        <v>724</v>
      </c>
      <c r="I45" s="400"/>
      <c r="J45" s="400"/>
      <c r="K45" s="401"/>
      <c r="L45" s="400"/>
      <c r="M45" s="400" t="s">
        <v>720</v>
      </c>
      <c r="N45" s="400" t="s">
        <v>721</v>
      </c>
      <c r="O45" s="400"/>
      <c r="P45" s="400"/>
      <c r="Q45" s="401"/>
      <c r="R45" s="400"/>
      <c r="S45" s="400" t="s">
        <v>722</v>
      </c>
      <c r="T45" s="400" t="s">
        <v>725</v>
      </c>
      <c r="U45" s="375"/>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row>
    <row r="46" spans="1:129">
      <c r="A46" s="115" t="s">
        <v>15</v>
      </c>
      <c r="B46" s="115" t="s">
        <v>470</v>
      </c>
      <c r="C46" s="115" t="s">
        <v>471</v>
      </c>
      <c r="D46" s="115" t="s">
        <v>682</v>
      </c>
      <c r="E46" s="399"/>
      <c r="F46" s="375"/>
      <c r="G46" s="400" t="s">
        <v>726</v>
      </c>
      <c r="H46" s="400" t="s">
        <v>727</v>
      </c>
      <c r="I46" s="400"/>
      <c r="J46" s="400"/>
      <c r="K46" s="401"/>
      <c r="L46" s="400"/>
      <c r="M46" s="400" t="s">
        <v>728</v>
      </c>
      <c r="N46" s="400" t="s">
        <v>729</v>
      </c>
      <c r="O46" s="400"/>
      <c r="P46" s="400"/>
      <c r="Q46" s="401"/>
      <c r="R46" s="400"/>
      <c r="S46" s="400" t="s">
        <v>730</v>
      </c>
      <c r="T46" s="400" t="s">
        <v>731</v>
      </c>
      <c r="U46" s="375"/>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row>
    <row r="47" spans="1:129">
      <c r="A47" s="115" t="s">
        <v>15</v>
      </c>
      <c r="B47" s="115" t="s">
        <v>470</v>
      </c>
      <c r="C47" s="115" t="s">
        <v>471</v>
      </c>
      <c r="D47" s="115" t="s">
        <v>685</v>
      </c>
      <c r="E47" s="399"/>
      <c r="F47" s="375"/>
      <c r="G47" s="402" t="s">
        <v>726</v>
      </c>
      <c r="H47" s="401" t="s">
        <v>732</v>
      </c>
      <c r="I47" s="400"/>
      <c r="J47" s="400"/>
      <c r="K47" s="401"/>
      <c r="L47" s="400"/>
      <c r="M47" s="400" t="s">
        <v>728</v>
      </c>
      <c r="N47" s="401"/>
      <c r="O47" s="400"/>
      <c r="P47" s="400"/>
      <c r="Q47" s="401"/>
      <c r="R47" s="400"/>
      <c r="S47" s="400" t="s">
        <v>730</v>
      </c>
      <c r="T47" s="400" t="s">
        <v>733</v>
      </c>
      <c r="U47" s="375"/>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row>
    <row r="48" spans="1:129">
      <c r="A48" s="115" t="s">
        <v>15</v>
      </c>
      <c r="B48" s="115" t="s">
        <v>470</v>
      </c>
      <c r="C48" s="115" t="s">
        <v>479</v>
      </c>
      <c r="D48" s="375" t="s">
        <v>688</v>
      </c>
      <c r="E48" s="399"/>
      <c r="F48" s="375"/>
      <c r="G48" s="400" t="s">
        <v>734</v>
      </c>
      <c r="H48" s="400" t="s">
        <v>735</v>
      </c>
      <c r="I48" s="400"/>
      <c r="J48" s="400"/>
      <c r="K48" s="401"/>
      <c r="L48" s="400" t="s">
        <v>736</v>
      </c>
      <c r="M48" s="400" t="s">
        <v>729</v>
      </c>
      <c r="N48" s="400" t="s">
        <v>729</v>
      </c>
      <c r="O48" s="400"/>
      <c r="P48" s="400"/>
      <c r="Q48" s="401"/>
      <c r="R48" s="400" t="s">
        <v>737</v>
      </c>
      <c r="S48" s="400" t="s">
        <v>738</v>
      </c>
      <c r="T48" s="400" t="s">
        <v>739</v>
      </c>
      <c r="U48" s="375"/>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row>
    <row r="49" spans="1:129">
      <c r="A49" s="115" t="s">
        <v>15</v>
      </c>
      <c r="B49" s="30" t="s">
        <v>470</v>
      </c>
      <c r="C49" s="115" t="s">
        <v>479</v>
      </c>
      <c r="D49" s="115" t="s">
        <v>490</v>
      </c>
      <c r="E49" s="399"/>
      <c r="F49" s="375"/>
      <c r="G49" s="400" t="s">
        <v>734</v>
      </c>
      <c r="H49" s="400" t="s">
        <v>740</v>
      </c>
      <c r="I49" s="400"/>
      <c r="J49" s="400"/>
      <c r="K49" s="401"/>
      <c r="L49" s="400"/>
      <c r="M49" s="400" t="s">
        <v>729</v>
      </c>
      <c r="N49" s="400" t="s">
        <v>741</v>
      </c>
      <c r="O49" s="400"/>
      <c r="P49" s="400"/>
      <c r="Q49" s="401"/>
      <c r="R49" s="400"/>
      <c r="S49" s="400" t="s">
        <v>738</v>
      </c>
      <c r="T49" s="402" t="s">
        <v>742</v>
      </c>
      <c r="U49" s="375"/>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row>
    <row r="50" spans="1:129">
      <c r="A50" s="115" t="s">
        <v>15</v>
      </c>
      <c r="B50" s="115" t="s">
        <v>470</v>
      </c>
      <c r="C50" s="115" t="s">
        <v>479</v>
      </c>
      <c r="D50" s="115" t="s">
        <v>482</v>
      </c>
      <c r="E50" s="403"/>
      <c r="F50" s="404"/>
      <c r="G50" s="405" t="s">
        <v>734</v>
      </c>
      <c r="H50" s="405" t="s">
        <v>743</v>
      </c>
      <c r="I50" s="402"/>
      <c r="J50" s="405"/>
      <c r="K50" s="406"/>
      <c r="L50" s="405"/>
      <c r="M50" s="405" t="s">
        <v>729</v>
      </c>
      <c r="N50" s="405" t="s">
        <v>720</v>
      </c>
      <c r="O50" s="405"/>
      <c r="P50" s="405"/>
      <c r="Q50" s="406"/>
      <c r="R50" s="405"/>
      <c r="S50" s="405" t="s">
        <v>738</v>
      </c>
      <c r="T50" s="405" t="s">
        <v>744</v>
      </c>
      <c r="U50" s="404"/>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row>
    <row r="51" spans="1:129" ht="43">
      <c r="A51" s="115" t="s">
        <v>15</v>
      </c>
      <c r="B51" s="115" t="s">
        <v>470</v>
      </c>
      <c r="C51" s="115" t="s">
        <v>694</v>
      </c>
      <c r="D51" s="115" t="s">
        <v>695</v>
      </c>
      <c r="E51" s="407"/>
      <c r="F51" s="375"/>
      <c r="G51" s="408" t="s">
        <v>745</v>
      </c>
      <c r="H51" s="408" t="s">
        <v>746</v>
      </c>
      <c r="I51" s="400"/>
      <c r="J51" s="400"/>
      <c r="K51" s="409"/>
      <c r="L51" s="400"/>
      <c r="M51" s="408" t="s">
        <v>745</v>
      </c>
      <c r="N51" s="408" t="s">
        <v>746</v>
      </c>
      <c r="O51" s="400"/>
      <c r="P51" s="410"/>
      <c r="Q51" s="409"/>
      <c r="R51" s="400"/>
      <c r="S51" s="411" t="s">
        <v>747</v>
      </c>
      <c r="T51" s="408" t="s">
        <v>748</v>
      </c>
      <c r="U51" s="375"/>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row>
    <row r="52" spans="1:129" ht="43">
      <c r="A52" s="115" t="s">
        <v>15</v>
      </c>
      <c r="B52" s="115" t="s">
        <v>470</v>
      </c>
      <c r="C52" s="115" t="s">
        <v>694</v>
      </c>
      <c r="D52" s="115" t="s">
        <v>749</v>
      </c>
      <c r="E52" s="407"/>
      <c r="F52" s="375"/>
      <c r="G52" s="408" t="s">
        <v>745</v>
      </c>
      <c r="H52" s="408" t="s">
        <v>746</v>
      </c>
      <c r="I52" s="400"/>
      <c r="J52" s="400"/>
      <c r="K52" s="409"/>
      <c r="L52" s="400"/>
      <c r="M52" s="408" t="s">
        <v>745</v>
      </c>
      <c r="N52" s="408" t="s">
        <v>746</v>
      </c>
      <c r="O52" s="400"/>
      <c r="P52" s="410"/>
      <c r="Q52" s="409"/>
      <c r="R52" s="400"/>
      <c r="S52" s="411" t="s">
        <v>747</v>
      </c>
      <c r="T52" s="408" t="s">
        <v>748</v>
      </c>
      <c r="U52" s="412"/>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row>
    <row r="53" spans="1:129" ht="43">
      <c r="A53" s="115" t="s">
        <v>15</v>
      </c>
      <c r="B53" s="115" t="s">
        <v>470</v>
      </c>
      <c r="C53" s="115" t="s">
        <v>694</v>
      </c>
      <c r="D53" s="115" t="s">
        <v>698</v>
      </c>
      <c r="E53" s="407"/>
      <c r="F53" s="375"/>
      <c r="G53" s="408" t="s">
        <v>745</v>
      </c>
      <c r="H53" s="408" t="s">
        <v>746</v>
      </c>
      <c r="I53" s="400"/>
      <c r="J53" s="400"/>
      <c r="K53" s="409"/>
      <c r="L53" s="400"/>
      <c r="M53" s="408" t="s">
        <v>745</v>
      </c>
      <c r="N53" s="408" t="s">
        <v>746</v>
      </c>
      <c r="O53" s="400"/>
      <c r="P53" s="410"/>
      <c r="Q53" s="409"/>
      <c r="R53" s="400"/>
      <c r="S53" s="411" t="s">
        <v>747</v>
      </c>
      <c r="T53" s="408" t="s">
        <v>748</v>
      </c>
      <c r="U53" s="412"/>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row>
    <row r="54" spans="1:129">
      <c r="A54" s="115" t="s">
        <v>15</v>
      </c>
      <c r="B54" s="115" t="s">
        <v>470</v>
      </c>
      <c r="C54" s="115" t="s">
        <v>701</v>
      </c>
      <c r="D54" s="115" t="s">
        <v>702</v>
      </c>
      <c r="E54" s="407"/>
      <c r="F54" s="375"/>
      <c r="G54" s="408" t="s">
        <v>750</v>
      </c>
      <c r="H54" s="408" t="s">
        <v>751</v>
      </c>
      <c r="I54" s="400"/>
      <c r="J54" s="400"/>
      <c r="K54" s="409"/>
      <c r="L54" s="400"/>
      <c r="M54" s="408" t="s">
        <v>745</v>
      </c>
      <c r="N54" s="408" t="s">
        <v>752</v>
      </c>
      <c r="O54" s="400"/>
      <c r="P54" s="410"/>
      <c r="Q54" s="409"/>
      <c r="R54" s="400"/>
      <c r="S54" s="405" t="s">
        <v>738</v>
      </c>
      <c r="T54" s="408" t="s">
        <v>753</v>
      </c>
      <c r="U54" s="375"/>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row>
    <row r="55" spans="1:129">
      <c r="A55" s="115" t="s">
        <v>15</v>
      </c>
      <c r="B55" s="115" t="s">
        <v>470</v>
      </c>
      <c r="C55" s="115" t="s">
        <v>705</v>
      </c>
      <c r="D55" s="115" t="s">
        <v>706</v>
      </c>
      <c r="E55" s="407"/>
      <c r="F55" s="375"/>
      <c r="G55" s="408" t="s">
        <v>750</v>
      </c>
      <c r="H55" s="408" t="s">
        <v>751</v>
      </c>
      <c r="I55" s="400"/>
      <c r="J55" s="400"/>
      <c r="K55" s="409"/>
      <c r="L55" s="400"/>
      <c r="M55" s="408" t="s">
        <v>754</v>
      </c>
      <c r="N55" s="408" t="s">
        <v>755</v>
      </c>
      <c r="O55" s="400"/>
      <c r="P55" s="410"/>
      <c r="Q55" s="409"/>
      <c r="R55" s="400"/>
      <c r="S55" s="408" t="s">
        <v>756</v>
      </c>
      <c r="T55" s="408" t="s">
        <v>757</v>
      </c>
      <c r="U55" s="375"/>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row>
    <row r="56" spans="1:129">
      <c r="A56" s="115" t="s">
        <v>15</v>
      </c>
      <c r="B56" s="115" t="s">
        <v>470</v>
      </c>
      <c r="C56" s="115" t="s">
        <v>705</v>
      </c>
      <c r="D56" s="115" t="s">
        <v>709</v>
      </c>
      <c r="E56" s="407"/>
      <c r="F56" s="375"/>
      <c r="G56" s="408" t="s">
        <v>750</v>
      </c>
      <c r="H56" s="408" t="s">
        <v>751</v>
      </c>
      <c r="I56" s="400"/>
      <c r="J56" s="400"/>
      <c r="K56" s="409"/>
      <c r="L56" s="400"/>
      <c r="M56" s="408" t="s">
        <v>758</v>
      </c>
      <c r="N56" s="408" t="s">
        <v>755</v>
      </c>
      <c r="O56" s="400"/>
      <c r="P56" s="410"/>
      <c r="Q56" s="409"/>
      <c r="R56" s="400"/>
      <c r="S56" s="400" t="s">
        <v>759</v>
      </c>
      <c r="T56" s="408" t="s">
        <v>757</v>
      </c>
      <c r="U56" s="375"/>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row>
    <row r="57" spans="1:129">
      <c r="A57" s="375" t="s">
        <v>15</v>
      </c>
      <c r="B57" s="375" t="s">
        <v>403</v>
      </c>
      <c r="C57" s="375" t="s">
        <v>404</v>
      </c>
      <c r="D57" s="375" t="s">
        <v>409</v>
      </c>
      <c r="E57" s="375"/>
      <c r="F57" s="375" t="s">
        <v>792</v>
      </c>
      <c r="G57" s="375" t="s">
        <v>793</v>
      </c>
      <c r="H57" s="375" t="s">
        <v>794</v>
      </c>
      <c r="I57" s="375">
        <v>4</v>
      </c>
      <c r="J57" s="295"/>
      <c r="K57" s="375"/>
      <c r="L57" s="375"/>
      <c r="M57" s="375"/>
      <c r="N57" s="375"/>
      <c r="O57" s="375"/>
      <c r="P57" s="295"/>
      <c r="Q57" s="375"/>
      <c r="R57" s="375"/>
      <c r="S57" s="375"/>
      <c r="T57" s="375"/>
      <c r="U57" s="375"/>
      <c r="V57" s="375">
        <v>4</v>
      </c>
      <c r="W57" s="375">
        <v>4</v>
      </c>
      <c r="X57" s="375">
        <v>0</v>
      </c>
      <c r="Y57" s="375">
        <v>5</v>
      </c>
      <c r="Z57" s="375">
        <v>5</v>
      </c>
      <c r="AA57" s="375">
        <v>4</v>
      </c>
      <c r="AB57" s="375">
        <v>1</v>
      </c>
      <c r="AC57" s="375">
        <v>6</v>
      </c>
      <c r="AD57" s="375">
        <v>6</v>
      </c>
      <c r="AE57" s="375">
        <v>5</v>
      </c>
      <c r="AF57" s="375">
        <v>1</v>
      </c>
      <c r="AG57" s="375">
        <v>5</v>
      </c>
      <c r="AH57" s="375">
        <v>5</v>
      </c>
      <c r="AI57" s="375">
        <v>5</v>
      </c>
      <c r="AJ57" s="375">
        <v>0</v>
      </c>
      <c r="AK57" s="375">
        <v>3</v>
      </c>
      <c r="AL57" s="375">
        <v>3</v>
      </c>
      <c r="AM57" s="375">
        <v>3</v>
      </c>
      <c r="AN57" s="375">
        <v>0</v>
      </c>
      <c r="AO57" s="375">
        <v>6</v>
      </c>
      <c r="AP57" s="375">
        <v>6</v>
      </c>
      <c r="AQ57" s="375">
        <v>6</v>
      </c>
      <c r="AR57" s="375">
        <v>0</v>
      </c>
      <c r="AS57" s="375">
        <v>6</v>
      </c>
      <c r="AT57" s="375">
        <v>5</v>
      </c>
      <c r="AU57" s="375">
        <v>6</v>
      </c>
      <c r="AV57" s="375">
        <v>0</v>
      </c>
      <c r="AW57" s="375">
        <v>8</v>
      </c>
      <c r="AX57" s="375">
        <v>8</v>
      </c>
      <c r="AY57" s="375">
        <v>5</v>
      </c>
      <c r="AZ57" s="375">
        <v>3</v>
      </c>
      <c r="BA57" s="375">
        <f t="shared" ref="BA57:BB61" si="0">E57+I57+M57+Q57+U57+Y57+AC57+AG57+AK57+AO57+AS57+AW57</f>
        <v>43</v>
      </c>
      <c r="BB57" s="375" t="e">
        <f t="shared" si="0"/>
        <v>#VALUE!</v>
      </c>
      <c r="BC57" s="375">
        <v>1</v>
      </c>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row>
    <row r="58" spans="1:129">
      <c r="A58" s="375" t="s">
        <v>15</v>
      </c>
      <c r="B58" s="375" t="s">
        <v>403</v>
      </c>
      <c r="C58" s="375" t="s">
        <v>404</v>
      </c>
      <c r="D58" s="375" t="s">
        <v>405</v>
      </c>
      <c r="E58" s="375"/>
      <c r="F58" s="375" t="s">
        <v>792</v>
      </c>
      <c r="G58" s="375" t="s">
        <v>793</v>
      </c>
      <c r="H58" s="375" t="s">
        <v>794</v>
      </c>
      <c r="I58" s="375">
        <v>4</v>
      </c>
      <c r="J58" s="295"/>
      <c r="K58" s="375"/>
      <c r="L58" s="375"/>
      <c r="M58" s="375"/>
      <c r="N58" s="375"/>
      <c r="O58" s="375"/>
      <c r="P58" s="295"/>
      <c r="Q58" s="375"/>
      <c r="R58" s="375"/>
      <c r="S58" s="375"/>
      <c r="T58" s="375"/>
      <c r="U58" s="375"/>
      <c r="V58" s="375">
        <v>0</v>
      </c>
      <c r="W58" s="375">
        <v>0</v>
      </c>
      <c r="X58" s="375">
        <v>0</v>
      </c>
      <c r="Y58" s="375">
        <v>1</v>
      </c>
      <c r="Z58" s="375">
        <v>1</v>
      </c>
      <c r="AA58" s="375">
        <v>1</v>
      </c>
      <c r="AB58" s="375">
        <v>0</v>
      </c>
      <c r="AC58" s="375">
        <v>1</v>
      </c>
      <c r="AD58" s="375">
        <v>1</v>
      </c>
      <c r="AE58" s="375">
        <v>1</v>
      </c>
      <c r="AF58" s="375">
        <v>0</v>
      </c>
      <c r="AG58" s="375">
        <v>2</v>
      </c>
      <c r="AH58" s="375">
        <v>2</v>
      </c>
      <c r="AI58" s="375">
        <v>2</v>
      </c>
      <c r="AJ58" s="375">
        <v>0</v>
      </c>
      <c r="AK58" s="375">
        <v>0</v>
      </c>
      <c r="AL58" s="375">
        <v>0</v>
      </c>
      <c r="AM58" s="375">
        <v>0</v>
      </c>
      <c r="AN58" s="375">
        <v>0</v>
      </c>
      <c r="AO58" s="375">
        <v>6</v>
      </c>
      <c r="AP58" s="375">
        <v>6</v>
      </c>
      <c r="AQ58" s="375">
        <v>6</v>
      </c>
      <c r="AR58" s="375">
        <v>0</v>
      </c>
      <c r="AS58" s="375">
        <v>2</v>
      </c>
      <c r="AT58" s="375">
        <v>2</v>
      </c>
      <c r="AU58" s="375">
        <v>2</v>
      </c>
      <c r="AV58" s="375">
        <v>0</v>
      </c>
      <c r="AW58" s="375">
        <v>1</v>
      </c>
      <c r="AX58" s="375">
        <v>1</v>
      </c>
      <c r="AY58" s="375">
        <v>1</v>
      </c>
      <c r="AZ58" s="375">
        <v>0</v>
      </c>
      <c r="BA58" s="375">
        <f t="shared" si="0"/>
        <v>17</v>
      </c>
      <c r="BB58" s="375" t="e">
        <f t="shared" si="0"/>
        <v>#VALUE!</v>
      </c>
      <c r="BC58" s="375"/>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row>
    <row r="59" spans="1:129">
      <c r="A59" s="375" t="s">
        <v>15</v>
      </c>
      <c r="B59" s="375" t="s">
        <v>403</v>
      </c>
      <c r="C59" s="375" t="s">
        <v>433</v>
      </c>
      <c r="D59" s="375" t="s">
        <v>791</v>
      </c>
      <c r="E59" s="375"/>
      <c r="F59" s="375" t="s">
        <v>792</v>
      </c>
      <c r="G59" s="375" t="s">
        <v>793</v>
      </c>
      <c r="H59" s="375" t="s">
        <v>794</v>
      </c>
      <c r="I59" s="375">
        <v>4</v>
      </c>
      <c r="J59" s="295"/>
      <c r="K59" s="375"/>
      <c r="L59" s="375"/>
      <c r="M59" s="375"/>
      <c r="N59" s="375"/>
      <c r="O59" s="375"/>
      <c r="P59" s="295"/>
      <c r="Q59" s="375"/>
      <c r="R59" s="375"/>
      <c r="S59" s="375"/>
      <c r="T59" s="375"/>
      <c r="U59" s="375"/>
      <c r="V59" s="375">
        <v>0</v>
      </c>
      <c r="W59" s="375">
        <v>0</v>
      </c>
      <c r="X59" s="375">
        <v>0</v>
      </c>
      <c r="Y59" s="375">
        <v>0</v>
      </c>
      <c r="Z59" s="375">
        <v>0</v>
      </c>
      <c r="AA59" s="375">
        <v>0</v>
      </c>
      <c r="AB59" s="375">
        <v>0</v>
      </c>
      <c r="AC59" s="375">
        <v>1</v>
      </c>
      <c r="AD59" s="375">
        <v>1</v>
      </c>
      <c r="AE59" s="375">
        <v>0</v>
      </c>
      <c r="AF59" s="375">
        <v>1</v>
      </c>
      <c r="AG59" s="375">
        <v>0</v>
      </c>
      <c r="AH59" s="375">
        <v>0</v>
      </c>
      <c r="AI59" s="375">
        <v>0</v>
      </c>
      <c r="AJ59" s="375">
        <v>0</v>
      </c>
      <c r="AK59" s="375">
        <v>0</v>
      </c>
      <c r="AL59" s="375">
        <v>0</v>
      </c>
      <c r="AM59" s="375">
        <v>0</v>
      </c>
      <c r="AN59" s="375">
        <v>0</v>
      </c>
      <c r="AO59" s="375">
        <v>1</v>
      </c>
      <c r="AP59" s="375">
        <v>1</v>
      </c>
      <c r="AQ59" s="375">
        <v>0</v>
      </c>
      <c r="AR59" s="375">
        <v>1</v>
      </c>
      <c r="AS59" s="375">
        <v>0</v>
      </c>
      <c r="AT59" s="375">
        <v>0</v>
      </c>
      <c r="AU59" s="375">
        <v>0</v>
      </c>
      <c r="AV59" s="375">
        <v>0</v>
      </c>
      <c r="AW59" s="375">
        <v>0</v>
      </c>
      <c r="AX59" s="375">
        <v>0</v>
      </c>
      <c r="AY59" s="375">
        <v>0</v>
      </c>
      <c r="AZ59" s="375">
        <v>0</v>
      </c>
      <c r="BA59" s="375">
        <f t="shared" si="0"/>
        <v>6</v>
      </c>
      <c r="BB59" s="375" t="e">
        <f t="shared" si="0"/>
        <v>#VALUE!</v>
      </c>
      <c r="BC59" s="375"/>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row>
    <row r="60" spans="1:129">
      <c r="A60" s="375" t="s">
        <v>15</v>
      </c>
      <c r="B60" s="375" t="s">
        <v>403</v>
      </c>
      <c r="C60" s="375" t="s">
        <v>782</v>
      </c>
      <c r="D60" s="375" t="s">
        <v>783</v>
      </c>
      <c r="E60" s="375"/>
      <c r="F60" s="375" t="s">
        <v>792</v>
      </c>
      <c r="G60" s="375" t="s">
        <v>793</v>
      </c>
      <c r="H60" s="375" t="s">
        <v>794</v>
      </c>
      <c r="I60" s="375">
        <v>4</v>
      </c>
      <c r="J60" s="295"/>
      <c r="K60" s="375"/>
      <c r="L60" s="375"/>
      <c r="M60" s="375"/>
      <c r="N60" s="375"/>
      <c r="O60" s="375"/>
      <c r="P60" s="295"/>
      <c r="Q60" s="375"/>
      <c r="R60" s="375"/>
      <c r="S60" s="375"/>
      <c r="T60" s="375"/>
      <c r="U60" s="375"/>
      <c r="V60" s="375">
        <v>2</v>
      </c>
      <c r="W60" s="375">
        <v>3</v>
      </c>
      <c r="X60" s="375">
        <v>0</v>
      </c>
      <c r="Y60" s="375">
        <v>4</v>
      </c>
      <c r="Z60" s="375">
        <v>4</v>
      </c>
      <c r="AA60" s="375">
        <v>4</v>
      </c>
      <c r="AB60" s="375">
        <v>0</v>
      </c>
      <c r="AC60" s="375">
        <v>2</v>
      </c>
      <c r="AD60" s="375">
        <v>2</v>
      </c>
      <c r="AE60" s="375">
        <v>2</v>
      </c>
      <c r="AF60" s="375">
        <v>0</v>
      </c>
      <c r="AG60" s="375">
        <v>2</v>
      </c>
      <c r="AH60" s="375">
        <v>2</v>
      </c>
      <c r="AI60" s="375">
        <v>2</v>
      </c>
      <c r="AJ60" s="375">
        <v>0</v>
      </c>
      <c r="AK60" s="375">
        <v>3</v>
      </c>
      <c r="AL60" s="375">
        <v>3</v>
      </c>
      <c r="AM60" s="375">
        <v>3</v>
      </c>
      <c r="AN60" s="375">
        <v>0</v>
      </c>
      <c r="AO60" s="375">
        <v>2</v>
      </c>
      <c r="AP60" s="375">
        <v>2</v>
      </c>
      <c r="AQ60" s="375">
        <v>2</v>
      </c>
      <c r="AR60" s="375">
        <v>0</v>
      </c>
      <c r="AS60" s="375">
        <v>3</v>
      </c>
      <c r="AT60" s="375">
        <v>2</v>
      </c>
      <c r="AU60" s="375">
        <v>3</v>
      </c>
      <c r="AV60" s="375">
        <v>0</v>
      </c>
      <c r="AW60" s="375">
        <v>4</v>
      </c>
      <c r="AX60" s="375">
        <v>3</v>
      </c>
      <c r="AY60" s="375">
        <v>4</v>
      </c>
      <c r="AZ60" s="375">
        <v>0</v>
      </c>
      <c r="BA60" s="375">
        <f t="shared" si="0"/>
        <v>24</v>
      </c>
      <c r="BB60" s="375" t="e">
        <f t="shared" si="0"/>
        <v>#VALUE!</v>
      </c>
      <c r="BC60" s="375"/>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row>
    <row r="61" spans="1:129" ht="30">
      <c r="A61" s="375" t="s">
        <v>15</v>
      </c>
      <c r="B61" s="375" t="s">
        <v>403</v>
      </c>
      <c r="C61" s="375" t="s">
        <v>439</v>
      </c>
      <c r="D61" s="462" t="s">
        <v>452</v>
      </c>
      <c r="E61" s="375"/>
      <c r="F61" s="375" t="s">
        <v>792</v>
      </c>
      <c r="G61" s="375" t="s">
        <v>793</v>
      </c>
      <c r="H61" s="375" t="s">
        <v>794</v>
      </c>
      <c r="I61" s="375">
        <v>4</v>
      </c>
      <c r="J61" s="295"/>
      <c r="K61" s="375"/>
      <c r="L61" s="375"/>
      <c r="M61" s="375"/>
      <c r="N61" s="375"/>
      <c r="O61" s="375"/>
      <c r="P61" s="295"/>
      <c r="Q61" s="375"/>
      <c r="R61" s="375"/>
      <c r="S61" s="375"/>
      <c r="T61" s="375"/>
      <c r="U61" s="375"/>
      <c r="V61" s="375">
        <v>3</v>
      </c>
      <c r="W61" s="375">
        <v>3</v>
      </c>
      <c r="X61" s="375">
        <v>0</v>
      </c>
      <c r="Y61" s="375">
        <v>1</v>
      </c>
      <c r="Z61" s="375">
        <v>1</v>
      </c>
      <c r="AA61" s="375">
        <v>1</v>
      </c>
      <c r="AB61" s="375">
        <v>0</v>
      </c>
      <c r="AC61" s="375">
        <v>2</v>
      </c>
      <c r="AD61" s="375">
        <v>2</v>
      </c>
      <c r="AE61" s="375">
        <v>2</v>
      </c>
      <c r="AF61" s="375">
        <v>0</v>
      </c>
      <c r="AG61" s="375">
        <v>0</v>
      </c>
      <c r="AH61" s="375">
        <v>0</v>
      </c>
      <c r="AI61" s="375">
        <v>0</v>
      </c>
      <c r="AJ61" s="375">
        <v>0</v>
      </c>
      <c r="AK61" s="375">
        <v>1</v>
      </c>
      <c r="AL61" s="375">
        <v>1</v>
      </c>
      <c r="AM61" s="375">
        <v>1</v>
      </c>
      <c r="AN61" s="375">
        <v>0</v>
      </c>
      <c r="AO61" s="375">
        <v>2</v>
      </c>
      <c r="AP61" s="375">
        <v>2</v>
      </c>
      <c r="AQ61" s="375">
        <v>2</v>
      </c>
      <c r="AR61" s="375">
        <v>0</v>
      </c>
      <c r="AS61" s="375">
        <v>1</v>
      </c>
      <c r="AT61" s="375">
        <v>1</v>
      </c>
      <c r="AU61" s="375">
        <v>1</v>
      </c>
      <c r="AV61" s="375">
        <v>0</v>
      </c>
      <c r="AW61" s="375">
        <v>1</v>
      </c>
      <c r="AX61" s="375">
        <v>1</v>
      </c>
      <c r="AY61" s="375">
        <v>1</v>
      </c>
      <c r="AZ61" s="375">
        <v>0</v>
      </c>
      <c r="BA61" s="375">
        <f t="shared" si="0"/>
        <v>12</v>
      </c>
      <c r="BB61" s="375" t="e">
        <f t="shared" si="0"/>
        <v>#VALUE!</v>
      </c>
      <c r="BC61" s="375"/>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row>
    <row r="62" spans="1:129">
      <c r="A62" s="30" t="s">
        <v>15</v>
      </c>
      <c r="B62" s="30" t="s">
        <v>805</v>
      </c>
      <c r="C62" s="30" t="s">
        <v>806</v>
      </c>
      <c r="D62" s="30" t="s">
        <v>807</v>
      </c>
      <c r="E62" s="30"/>
      <c r="F62" s="472">
        <v>44623</v>
      </c>
      <c r="G62" s="473" t="s">
        <v>817</v>
      </c>
      <c r="H62" s="473" t="s">
        <v>817</v>
      </c>
      <c r="I62" s="474"/>
      <c r="J62" s="474"/>
      <c r="K62" s="474"/>
      <c r="L62" s="472" t="s">
        <v>818</v>
      </c>
      <c r="M62" s="472">
        <v>44806</v>
      </c>
      <c r="N62" s="473" t="s">
        <v>819</v>
      </c>
      <c r="O62" s="474"/>
      <c r="P62" s="474"/>
      <c r="Q62" s="474"/>
      <c r="R62" s="473" t="s">
        <v>820</v>
      </c>
      <c r="S62" s="472">
        <v>44625</v>
      </c>
      <c r="T62" s="472" t="s">
        <v>821</v>
      </c>
      <c r="U62" s="474"/>
      <c r="V62" s="295"/>
      <c r="W62" s="295"/>
      <c r="X62" s="295"/>
      <c r="Y62" s="295"/>
      <c r="Z62" s="295"/>
      <c r="AA62" s="295"/>
      <c r="AB62" s="295"/>
      <c r="AC62" s="295"/>
      <c r="AD62" s="295"/>
      <c r="AE62" s="295"/>
      <c r="AF62" s="295"/>
      <c r="AG62" s="295"/>
      <c r="AH62" s="295"/>
      <c r="AI62" s="295"/>
      <c r="AJ62" s="295"/>
      <c r="AK62" s="295"/>
      <c r="AL62" s="295"/>
      <c r="AM62" s="295"/>
      <c r="AN62" s="295"/>
      <c r="AO62" s="295"/>
      <c r="AP62" s="295"/>
      <c r="AQ62" s="295"/>
      <c r="AR62" s="295"/>
      <c r="AS62" s="295"/>
      <c r="AT62" s="295"/>
      <c r="AU62" s="295"/>
      <c r="AV62" s="295"/>
      <c r="AW62" s="295"/>
      <c r="AX62" s="295"/>
      <c r="AY62" s="295"/>
      <c r="AZ62" s="295"/>
      <c r="BA62" s="295">
        <f>SUM(BA57:BA61)</f>
        <v>102</v>
      </c>
      <c r="BB62" s="295" t="e">
        <f>SUM(BB57:BB61)</f>
        <v>#VALUE!</v>
      </c>
      <c r="BC62" s="295"/>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row>
    <row r="63" spans="1:129">
      <c r="A63" s="30" t="s">
        <v>15</v>
      </c>
      <c r="B63" s="30" t="s">
        <v>805</v>
      </c>
      <c r="C63" s="30" t="s">
        <v>808</v>
      </c>
      <c r="D63" s="30" t="s">
        <v>809</v>
      </c>
      <c r="E63" s="30"/>
      <c r="F63" s="472">
        <v>44623</v>
      </c>
      <c r="G63" s="473" t="s">
        <v>822</v>
      </c>
      <c r="H63" s="473" t="s">
        <v>823</v>
      </c>
      <c r="I63" s="474"/>
      <c r="J63" s="474"/>
      <c r="K63" s="474"/>
      <c r="L63" s="472" t="s">
        <v>818</v>
      </c>
      <c r="M63" s="472" t="s">
        <v>824</v>
      </c>
      <c r="N63" s="473" t="s">
        <v>825</v>
      </c>
      <c r="O63" s="474"/>
      <c r="P63" s="474"/>
      <c r="Q63" s="474"/>
      <c r="R63" s="473" t="s">
        <v>820</v>
      </c>
      <c r="S63" s="472">
        <v>44420</v>
      </c>
      <c r="T63" s="472" t="s">
        <v>826</v>
      </c>
      <c r="U63" s="474"/>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row>
    <row r="64" spans="1:129">
      <c r="A64" s="422" t="s">
        <v>15</v>
      </c>
      <c r="B64" s="422" t="s">
        <v>805</v>
      </c>
      <c r="C64" s="422" t="s">
        <v>808</v>
      </c>
      <c r="D64" s="422" t="s">
        <v>827</v>
      </c>
      <c r="E64" s="422"/>
      <c r="F64" s="475">
        <v>44623</v>
      </c>
      <c r="G64" s="473" t="s">
        <v>822</v>
      </c>
      <c r="H64" s="476" t="s">
        <v>823</v>
      </c>
      <c r="I64" s="477"/>
      <c r="J64" s="477"/>
      <c r="K64" s="477"/>
      <c r="L64" s="472" t="s">
        <v>818</v>
      </c>
      <c r="M64" s="475" t="s">
        <v>824</v>
      </c>
      <c r="N64" s="476" t="s">
        <v>828</v>
      </c>
      <c r="O64" s="477"/>
      <c r="P64" s="477"/>
      <c r="Q64" s="477"/>
      <c r="R64" s="476" t="s">
        <v>820</v>
      </c>
      <c r="S64" s="475">
        <v>44420</v>
      </c>
      <c r="T64" s="475">
        <v>44718</v>
      </c>
      <c r="U64" s="477"/>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row>
    <row r="65" spans="1:129">
      <c r="A65" s="30" t="s">
        <v>15</v>
      </c>
      <c r="B65" s="30" t="s">
        <v>805</v>
      </c>
      <c r="C65" s="30" t="s">
        <v>810</v>
      </c>
      <c r="D65" s="30" t="s">
        <v>811</v>
      </c>
      <c r="E65" s="30"/>
      <c r="F65" s="472">
        <v>44623</v>
      </c>
      <c r="G65" s="478">
        <v>44807</v>
      </c>
      <c r="H65" s="473" t="s">
        <v>829</v>
      </c>
      <c r="I65" s="474"/>
      <c r="J65" s="474"/>
      <c r="K65" s="474"/>
      <c r="L65" s="472" t="s">
        <v>818</v>
      </c>
      <c r="M65" s="478">
        <v>44839</v>
      </c>
      <c r="N65" s="30" t="s">
        <v>818</v>
      </c>
      <c r="O65" s="474"/>
      <c r="P65" s="474"/>
      <c r="Q65" s="474"/>
      <c r="R65" s="472">
        <v>44324</v>
      </c>
      <c r="S65" s="472">
        <v>44477</v>
      </c>
      <c r="T65" s="472" t="s">
        <v>830</v>
      </c>
      <c r="U65" s="474"/>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row>
    <row r="66" spans="1:129">
      <c r="A66" s="30" t="s">
        <v>15</v>
      </c>
      <c r="B66" s="30" t="s">
        <v>805</v>
      </c>
      <c r="C66" s="30" t="s">
        <v>810</v>
      </c>
      <c r="D66" s="30" t="s">
        <v>812</v>
      </c>
      <c r="E66" s="30"/>
      <c r="F66" s="472">
        <v>44623</v>
      </c>
      <c r="G66" s="478">
        <v>44807</v>
      </c>
      <c r="H66" s="473" t="s">
        <v>829</v>
      </c>
      <c r="I66" s="474"/>
      <c r="J66" s="474"/>
      <c r="K66" s="474"/>
      <c r="L66" s="472" t="s">
        <v>818</v>
      </c>
      <c r="M66" s="478">
        <v>44839</v>
      </c>
      <c r="N66" s="30" t="s">
        <v>830</v>
      </c>
      <c r="O66" s="474"/>
      <c r="P66" s="474"/>
      <c r="Q66" s="474"/>
      <c r="R66" s="472">
        <v>44324</v>
      </c>
      <c r="S66" s="472">
        <v>44477</v>
      </c>
      <c r="T66" s="473" t="s">
        <v>830</v>
      </c>
      <c r="U66" s="474"/>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row>
    <row r="67" spans="1:129">
      <c r="A67" s="30" t="s">
        <v>15</v>
      </c>
      <c r="B67" s="30" t="s">
        <v>805</v>
      </c>
      <c r="C67" s="30" t="s">
        <v>810</v>
      </c>
      <c r="D67" s="30" t="s">
        <v>813</v>
      </c>
      <c r="E67" s="30"/>
      <c r="F67" s="472">
        <v>44623</v>
      </c>
      <c r="G67" s="478">
        <v>44807</v>
      </c>
      <c r="H67" s="473" t="s">
        <v>829</v>
      </c>
      <c r="I67" s="474"/>
      <c r="J67" s="474"/>
      <c r="K67" s="474"/>
      <c r="L67" s="472" t="s">
        <v>818</v>
      </c>
      <c r="M67" s="478">
        <v>44839</v>
      </c>
      <c r="N67" s="30" t="s">
        <v>830</v>
      </c>
      <c r="O67" s="474"/>
      <c r="P67" s="474"/>
      <c r="Q67" s="474"/>
      <c r="R67" s="472">
        <v>44324</v>
      </c>
      <c r="S67" s="472">
        <v>44477</v>
      </c>
      <c r="T67" s="473" t="s">
        <v>830</v>
      </c>
      <c r="U67" s="474"/>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row>
    <row r="68" spans="1:129">
      <c r="A68" s="30" t="s">
        <v>15</v>
      </c>
      <c r="B68" s="30" t="s">
        <v>805</v>
      </c>
      <c r="C68" s="30" t="s">
        <v>810</v>
      </c>
      <c r="D68" s="30" t="s">
        <v>814</v>
      </c>
      <c r="E68" s="30"/>
      <c r="F68" s="472">
        <v>44623</v>
      </c>
      <c r="G68" s="478">
        <v>44807</v>
      </c>
      <c r="H68" s="473" t="s">
        <v>829</v>
      </c>
      <c r="I68" s="474"/>
      <c r="J68" s="474"/>
      <c r="K68" s="474"/>
      <c r="L68" s="472" t="s">
        <v>818</v>
      </c>
      <c r="M68" s="478">
        <v>44839</v>
      </c>
      <c r="N68" s="30" t="s">
        <v>830</v>
      </c>
      <c r="O68" s="474"/>
      <c r="P68" s="474"/>
      <c r="Q68" s="474"/>
      <c r="R68" s="472">
        <v>44324</v>
      </c>
      <c r="S68" s="472">
        <v>44477</v>
      </c>
      <c r="T68" s="473" t="s">
        <v>830</v>
      </c>
      <c r="U68" s="474"/>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row>
    <row r="69" spans="1:129">
      <c r="A69" s="30" t="s">
        <v>15</v>
      </c>
      <c r="B69" s="30" t="s">
        <v>805</v>
      </c>
      <c r="C69" s="30" t="s">
        <v>815</v>
      </c>
      <c r="D69" s="30" t="s">
        <v>816</v>
      </c>
      <c r="E69" s="30"/>
      <c r="F69" s="472">
        <v>44623</v>
      </c>
      <c r="G69" s="472">
        <v>44807</v>
      </c>
      <c r="H69" s="472" t="s">
        <v>831</v>
      </c>
      <c r="I69" s="474"/>
      <c r="J69" s="474"/>
      <c r="K69" s="474"/>
      <c r="L69" s="472" t="s">
        <v>832</v>
      </c>
      <c r="M69" s="472">
        <v>44267</v>
      </c>
      <c r="N69" s="472">
        <v>44872</v>
      </c>
      <c r="O69" s="474"/>
      <c r="P69" s="474"/>
      <c r="Q69" s="474"/>
      <c r="R69" s="473" t="s">
        <v>820</v>
      </c>
      <c r="S69" s="473" t="s">
        <v>833</v>
      </c>
      <c r="T69" s="472" t="s">
        <v>834</v>
      </c>
      <c r="U69" s="474"/>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row>
    <row r="70" spans="1:129">
      <c r="A70" s="30" t="s">
        <v>15</v>
      </c>
      <c r="B70" s="30" t="s">
        <v>805</v>
      </c>
      <c r="C70" s="30" t="s">
        <v>806</v>
      </c>
      <c r="D70" s="30" t="s">
        <v>807</v>
      </c>
      <c r="E70" s="30"/>
      <c r="F70" s="472">
        <v>44623</v>
      </c>
      <c r="G70" s="473" t="s">
        <v>817</v>
      </c>
      <c r="H70" s="473" t="s">
        <v>817</v>
      </c>
      <c r="I70" s="474"/>
      <c r="J70" s="474"/>
      <c r="K70" s="474"/>
      <c r="L70" s="472" t="s">
        <v>818</v>
      </c>
      <c r="M70" s="472">
        <v>44806</v>
      </c>
      <c r="N70" s="473" t="s">
        <v>819</v>
      </c>
      <c r="O70" s="474"/>
      <c r="P70" s="474"/>
      <c r="Q70" s="474"/>
      <c r="R70" s="473" t="s">
        <v>820</v>
      </c>
      <c r="S70" s="472">
        <v>44625</v>
      </c>
      <c r="T70" s="472" t="s">
        <v>821</v>
      </c>
      <c r="U70" s="474"/>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row>
    <row r="71" spans="1:129">
      <c r="A71" s="30" t="s">
        <v>15</v>
      </c>
      <c r="B71" s="30" t="s">
        <v>805</v>
      </c>
      <c r="C71" s="30" t="s">
        <v>808</v>
      </c>
      <c r="D71" s="30" t="s">
        <v>809</v>
      </c>
      <c r="E71" s="30"/>
      <c r="F71" s="472">
        <v>44623</v>
      </c>
      <c r="G71" s="473" t="s">
        <v>822</v>
      </c>
      <c r="H71" s="473" t="s">
        <v>823</v>
      </c>
      <c r="I71" s="474"/>
      <c r="J71" s="474"/>
      <c r="K71" s="474"/>
      <c r="L71" s="472" t="s">
        <v>818</v>
      </c>
      <c r="M71" s="472" t="s">
        <v>824</v>
      </c>
      <c r="N71" s="473" t="s">
        <v>825</v>
      </c>
      <c r="O71" s="474"/>
      <c r="P71" s="474"/>
      <c r="Q71" s="474"/>
      <c r="R71" s="473" t="s">
        <v>820</v>
      </c>
      <c r="S71" s="472">
        <v>44420</v>
      </c>
      <c r="T71" s="472" t="s">
        <v>826</v>
      </c>
      <c r="U71" s="474"/>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row>
    <row r="72" spans="1:129">
      <c r="A72" s="422" t="s">
        <v>15</v>
      </c>
      <c r="B72" s="422" t="s">
        <v>805</v>
      </c>
      <c r="C72" s="422" t="s">
        <v>808</v>
      </c>
      <c r="D72" s="422" t="s">
        <v>827</v>
      </c>
      <c r="E72" s="422"/>
      <c r="F72" s="475">
        <v>44623</v>
      </c>
      <c r="G72" s="473" t="s">
        <v>822</v>
      </c>
      <c r="H72" s="476" t="s">
        <v>823</v>
      </c>
      <c r="I72" s="477"/>
      <c r="J72" s="477"/>
      <c r="K72" s="477"/>
      <c r="L72" s="472" t="s">
        <v>818</v>
      </c>
      <c r="M72" s="475" t="s">
        <v>824</v>
      </c>
      <c r="N72" s="476" t="s">
        <v>828</v>
      </c>
      <c r="O72" s="477"/>
      <c r="P72" s="477"/>
      <c r="Q72" s="477"/>
      <c r="R72" s="476" t="s">
        <v>820</v>
      </c>
      <c r="S72" s="475">
        <v>44420</v>
      </c>
      <c r="T72" s="475">
        <v>44718</v>
      </c>
      <c r="U72" s="477"/>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row>
    <row r="73" spans="1:129">
      <c r="A73" s="30" t="s">
        <v>15</v>
      </c>
      <c r="B73" s="30" t="s">
        <v>805</v>
      </c>
      <c r="C73" s="30" t="s">
        <v>810</v>
      </c>
      <c r="D73" s="30" t="s">
        <v>811</v>
      </c>
      <c r="E73" s="30"/>
      <c r="F73" s="472">
        <v>44623</v>
      </c>
      <c r="G73" s="478">
        <v>44807</v>
      </c>
      <c r="H73" s="473" t="s">
        <v>829</v>
      </c>
      <c r="I73" s="474"/>
      <c r="J73" s="474"/>
      <c r="K73" s="474"/>
      <c r="L73" s="472" t="s">
        <v>818</v>
      </c>
      <c r="M73" s="478">
        <v>44839</v>
      </c>
      <c r="N73" s="30" t="s">
        <v>818</v>
      </c>
      <c r="O73" s="474"/>
      <c r="P73" s="474"/>
      <c r="Q73" s="474"/>
      <c r="R73" s="472">
        <v>44324</v>
      </c>
      <c r="S73" s="472">
        <v>44477</v>
      </c>
      <c r="T73" s="472" t="s">
        <v>830</v>
      </c>
      <c r="U73" s="474"/>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row>
    <row r="74" spans="1:129">
      <c r="A74" s="30" t="s">
        <v>15</v>
      </c>
      <c r="B74" s="30" t="s">
        <v>805</v>
      </c>
      <c r="C74" s="30" t="s">
        <v>810</v>
      </c>
      <c r="D74" s="30" t="s">
        <v>812</v>
      </c>
      <c r="E74" s="30"/>
      <c r="F74" s="472">
        <v>44623</v>
      </c>
      <c r="G74" s="478">
        <v>44807</v>
      </c>
      <c r="H74" s="473" t="s">
        <v>829</v>
      </c>
      <c r="I74" s="474"/>
      <c r="J74" s="474"/>
      <c r="K74" s="474"/>
      <c r="L74" s="472" t="s">
        <v>818</v>
      </c>
      <c r="M74" s="478">
        <v>44839</v>
      </c>
      <c r="N74" s="30" t="s">
        <v>830</v>
      </c>
      <c r="O74" s="474"/>
      <c r="P74" s="474"/>
      <c r="Q74" s="474"/>
      <c r="R74" s="472">
        <v>44324</v>
      </c>
      <c r="S74" s="472">
        <v>44477</v>
      </c>
      <c r="T74" s="473" t="s">
        <v>830</v>
      </c>
      <c r="U74" s="474"/>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row>
    <row r="75" spans="1:129">
      <c r="A75" s="30" t="s">
        <v>15</v>
      </c>
      <c r="B75" s="30" t="s">
        <v>805</v>
      </c>
      <c r="C75" s="30" t="s">
        <v>810</v>
      </c>
      <c r="D75" s="30" t="s">
        <v>813</v>
      </c>
      <c r="E75" s="30"/>
      <c r="F75" s="472">
        <v>44623</v>
      </c>
      <c r="G75" s="478">
        <v>44807</v>
      </c>
      <c r="H75" s="473" t="s">
        <v>829</v>
      </c>
      <c r="I75" s="474"/>
      <c r="J75" s="474"/>
      <c r="K75" s="474"/>
      <c r="L75" s="472" t="s">
        <v>818</v>
      </c>
      <c r="M75" s="478">
        <v>44839</v>
      </c>
      <c r="N75" s="30" t="s">
        <v>830</v>
      </c>
      <c r="O75" s="474"/>
      <c r="P75" s="474"/>
      <c r="Q75" s="474"/>
      <c r="R75" s="472">
        <v>44324</v>
      </c>
      <c r="S75" s="472">
        <v>44477</v>
      </c>
      <c r="T75" s="473" t="s">
        <v>830</v>
      </c>
      <c r="U75" s="474"/>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row>
    <row r="76" spans="1:129">
      <c r="A76" s="30" t="s">
        <v>15</v>
      </c>
      <c r="B76" s="30" t="s">
        <v>805</v>
      </c>
      <c r="C76" s="30" t="s">
        <v>810</v>
      </c>
      <c r="D76" s="30" t="s">
        <v>814</v>
      </c>
      <c r="E76" s="30"/>
      <c r="F76" s="472">
        <v>44623</v>
      </c>
      <c r="G76" s="478">
        <v>44807</v>
      </c>
      <c r="H76" s="473" t="s">
        <v>829</v>
      </c>
      <c r="I76" s="474"/>
      <c r="J76" s="474"/>
      <c r="K76" s="474"/>
      <c r="L76" s="472" t="s">
        <v>818</v>
      </c>
      <c r="M76" s="478">
        <v>44839</v>
      </c>
      <c r="N76" s="30" t="s">
        <v>830</v>
      </c>
      <c r="O76" s="474"/>
      <c r="P76" s="474"/>
      <c r="Q76" s="474"/>
      <c r="R76" s="472">
        <v>44324</v>
      </c>
      <c r="S76" s="472">
        <v>44477</v>
      </c>
      <c r="T76" s="473" t="s">
        <v>830</v>
      </c>
      <c r="U76" s="474"/>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row>
    <row r="77" spans="1:129">
      <c r="A77" s="30" t="s">
        <v>15</v>
      </c>
      <c r="B77" s="30" t="s">
        <v>805</v>
      </c>
      <c r="C77" s="30" t="s">
        <v>815</v>
      </c>
      <c r="D77" s="30" t="s">
        <v>816</v>
      </c>
      <c r="E77" s="30"/>
      <c r="F77" s="472">
        <v>44623</v>
      </c>
      <c r="G77" s="472">
        <v>44807</v>
      </c>
      <c r="H77" s="472" t="s">
        <v>831</v>
      </c>
      <c r="I77" s="474"/>
      <c r="J77" s="474"/>
      <c r="K77" s="474"/>
      <c r="L77" s="472" t="s">
        <v>832</v>
      </c>
      <c r="M77" s="472">
        <v>44267</v>
      </c>
      <c r="N77" s="472">
        <v>44872</v>
      </c>
      <c r="O77" s="474"/>
      <c r="P77" s="474"/>
      <c r="Q77" s="474"/>
      <c r="R77" s="473" t="s">
        <v>820</v>
      </c>
      <c r="S77" s="473" t="s">
        <v>833</v>
      </c>
      <c r="T77" s="472" t="s">
        <v>834</v>
      </c>
      <c r="U77" s="474"/>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row>
    <row r="78" spans="1:129">
      <c r="A78" t="s">
        <v>15</v>
      </c>
      <c r="B78" t="s">
        <v>846</v>
      </c>
      <c r="C78" t="s">
        <v>855</v>
      </c>
      <c r="D78" t="s">
        <v>856</v>
      </c>
      <c r="E78" s="483"/>
      <c r="F78" s="300">
        <v>44746</v>
      </c>
      <c r="G78" s="484" t="s">
        <v>857</v>
      </c>
      <c r="H78" s="295" t="s">
        <v>259</v>
      </c>
      <c r="I78" s="300"/>
      <c r="J78" s="295"/>
      <c r="K78" s="483"/>
      <c r="L78" s="295" t="s">
        <v>858</v>
      </c>
      <c r="M78" s="295" t="s">
        <v>859</v>
      </c>
      <c r="N78" s="295" t="s">
        <v>860</v>
      </c>
      <c r="O78" s="295"/>
      <c r="P78" s="295"/>
      <c r="Q78" s="483"/>
      <c r="R78" s="295" t="s">
        <v>861</v>
      </c>
      <c r="S78" s="300" t="s">
        <v>862</v>
      </c>
      <c r="T78" s="295" t="s">
        <v>863</v>
      </c>
      <c r="U78" s="295"/>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row>
    <row r="79" spans="1:129">
      <c r="A79" t="s">
        <v>15</v>
      </c>
      <c r="B79" t="s">
        <v>846</v>
      </c>
      <c r="C79" t="s">
        <v>847</v>
      </c>
      <c r="D79" t="s">
        <v>848</v>
      </c>
      <c r="E79" s="483"/>
      <c r="F79" s="300" t="s">
        <v>864</v>
      </c>
      <c r="G79" s="21" t="s">
        <v>865</v>
      </c>
      <c r="H79" s="300" t="s">
        <v>866</v>
      </c>
      <c r="I79" s="295"/>
      <c r="J79" s="295"/>
      <c r="K79" s="483"/>
      <c r="L79" s="295" t="s">
        <v>858</v>
      </c>
      <c r="M79" s="295" t="s">
        <v>859</v>
      </c>
      <c r="N79" s="295" t="s">
        <v>867</v>
      </c>
      <c r="O79" s="295"/>
      <c r="P79" s="295"/>
      <c r="Q79" s="483"/>
      <c r="R79" s="295" t="s">
        <v>861</v>
      </c>
      <c r="S79" s="300" t="s">
        <v>862</v>
      </c>
      <c r="T79" s="295" t="s">
        <v>868</v>
      </c>
      <c r="U79" s="295"/>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row>
    <row r="80" spans="1:129">
      <c r="A80" t="s">
        <v>15</v>
      </c>
      <c r="B80" t="s">
        <v>846</v>
      </c>
      <c r="C80" t="s">
        <v>869</v>
      </c>
      <c r="D80" t="s">
        <v>870</v>
      </c>
      <c r="E80" s="483"/>
      <c r="F80" s="300" t="s">
        <v>864</v>
      </c>
      <c r="G80" s="21" t="s">
        <v>865</v>
      </c>
      <c r="H80" s="295" t="s">
        <v>871</v>
      </c>
      <c r="I80" s="295"/>
      <c r="J80" s="295"/>
      <c r="K80" s="483"/>
      <c r="L80" s="295" t="s">
        <v>858</v>
      </c>
      <c r="M80" s="295" t="s">
        <v>859</v>
      </c>
      <c r="N80" s="300" t="s">
        <v>872</v>
      </c>
      <c r="O80" s="295"/>
      <c r="P80" s="295"/>
      <c r="Q80" s="483"/>
      <c r="R80" s="295" t="s">
        <v>861</v>
      </c>
      <c r="S80" s="300" t="s">
        <v>868</v>
      </c>
      <c r="T80" s="485" t="s">
        <v>873</v>
      </c>
      <c r="U80" s="295"/>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row>
    <row r="81" spans="1:129">
      <c r="A81" s="295" t="s">
        <v>15</v>
      </c>
      <c r="B81" s="295" t="s">
        <v>846</v>
      </c>
      <c r="C81" s="295" t="s">
        <v>869</v>
      </c>
      <c r="D81" s="295" t="s">
        <v>874</v>
      </c>
      <c r="E81" s="483"/>
      <c r="F81" s="300" t="s">
        <v>864</v>
      </c>
      <c r="G81" s="21" t="s">
        <v>865</v>
      </c>
      <c r="H81" s="295" t="s">
        <v>871</v>
      </c>
      <c r="I81" s="295"/>
      <c r="J81" s="295"/>
      <c r="K81" s="483"/>
      <c r="L81" s="295" t="s">
        <v>858</v>
      </c>
      <c r="M81" s="295" t="s">
        <v>859</v>
      </c>
      <c r="N81" s="300" t="s">
        <v>872</v>
      </c>
      <c r="O81" s="295"/>
      <c r="P81" s="295"/>
      <c r="Q81" s="483"/>
      <c r="R81" s="295" t="s">
        <v>861</v>
      </c>
      <c r="S81" s="300" t="s">
        <v>868</v>
      </c>
      <c r="T81" s="485" t="s">
        <v>873</v>
      </c>
      <c r="U81" s="295"/>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row>
    <row r="82" spans="1:129">
      <c r="A82" t="s">
        <v>15</v>
      </c>
      <c r="B82" t="s">
        <v>846</v>
      </c>
      <c r="C82" t="s">
        <v>869</v>
      </c>
      <c r="D82" t="s">
        <v>875</v>
      </c>
      <c r="E82" s="483"/>
      <c r="F82" s="300" t="s">
        <v>864</v>
      </c>
      <c r="G82" s="21" t="s">
        <v>865</v>
      </c>
      <c r="H82" s="295" t="s">
        <v>871</v>
      </c>
      <c r="I82" s="295"/>
      <c r="J82" s="295"/>
      <c r="K82" s="483"/>
      <c r="L82" s="295" t="s">
        <v>858</v>
      </c>
      <c r="M82" s="295" t="s">
        <v>859</v>
      </c>
      <c r="N82" s="300" t="s">
        <v>872</v>
      </c>
      <c r="O82" s="295"/>
      <c r="P82" s="295"/>
      <c r="Q82" s="483"/>
      <c r="R82" s="295" t="s">
        <v>861</v>
      </c>
      <c r="S82" s="300" t="s">
        <v>868</v>
      </c>
      <c r="T82" s="485" t="s">
        <v>873</v>
      </c>
      <c r="U82" s="295"/>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row>
    <row r="83" spans="1:129">
      <c r="A83" t="s">
        <v>15</v>
      </c>
      <c r="B83" t="s">
        <v>846</v>
      </c>
      <c r="C83" t="s">
        <v>850</v>
      </c>
      <c r="D83" t="s">
        <v>851</v>
      </c>
      <c r="E83" s="483"/>
      <c r="F83" s="300" t="s">
        <v>864</v>
      </c>
      <c r="G83" s="21" t="s">
        <v>865</v>
      </c>
      <c r="H83" s="295" t="s">
        <v>876</v>
      </c>
      <c r="I83" s="295"/>
      <c r="J83" s="295"/>
      <c r="K83" s="483"/>
      <c r="L83" s="295" t="s">
        <v>858</v>
      </c>
      <c r="M83" s="295" t="s">
        <v>859</v>
      </c>
      <c r="N83" s="295" t="s">
        <v>877</v>
      </c>
      <c r="O83" s="295"/>
      <c r="P83" s="295"/>
      <c r="Q83" s="483"/>
      <c r="R83" s="295" t="s">
        <v>861</v>
      </c>
      <c r="S83" s="300" t="s">
        <v>862</v>
      </c>
      <c r="T83" s="295" t="s">
        <v>878</v>
      </c>
      <c r="U83" s="295"/>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row>
    <row r="84" spans="1:129">
      <c r="A84" t="s">
        <v>15</v>
      </c>
      <c r="B84" t="s">
        <v>846</v>
      </c>
      <c r="C84" t="s">
        <v>850</v>
      </c>
      <c r="D84" t="s">
        <v>879</v>
      </c>
      <c r="E84" s="483"/>
      <c r="F84" s="300" t="s">
        <v>864</v>
      </c>
      <c r="G84" s="21" t="s">
        <v>865</v>
      </c>
      <c r="H84" s="295" t="s">
        <v>876</v>
      </c>
      <c r="I84" s="295"/>
      <c r="J84" s="295"/>
      <c r="K84" s="483"/>
      <c r="L84" s="295" t="s">
        <v>858</v>
      </c>
      <c r="M84" s="295" t="s">
        <v>859</v>
      </c>
      <c r="N84" s="295" t="s">
        <v>877</v>
      </c>
      <c r="O84" s="295"/>
      <c r="P84" s="295"/>
      <c r="Q84" s="483"/>
      <c r="R84" s="295" t="s">
        <v>861</v>
      </c>
      <c r="S84" s="300" t="s">
        <v>862</v>
      </c>
      <c r="T84" s="295" t="s">
        <v>878</v>
      </c>
      <c r="U84" s="295"/>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row>
    <row r="85" spans="1:129">
      <c r="A85" t="s">
        <v>15</v>
      </c>
      <c r="B85" t="s">
        <v>846</v>
      </c>
      <c r="C85" t="s">
        <v>850</v>
      </c>
      <c r="D85" t="s">
        <v>853</v>
      </c>
      <c r="E85" s="483"/>
      <c r="F85" s="300" t="s">
        <v>864</v>
      </c>
      <c r="G85" s="21" t="s">
        <v>865</v>
      </c>
      <c r="H85" s="295" t="s">
        <v>876</v>
      </c>
      <c r="I85" s="295"/>
      <c r="J85" s="295"/>
      <c r="K85" s="483"/>
      <c r="L85" s="295" t="s">
        <v>858</v>
      </c>
      <c r="M85" s="295" t="s">
        <v>859</v>
      </c>
      <c r="N85" s="295" t="s">
        <v>877</v>
      </c>
      <c r="O85" s="295"/>
      <c r="P85" s="295"/>
      <c r="Q85" s="483"/>
      <c r="R85" s="295" t="s">
        <v>861</v>
      </c>
      <c r="S85" s="300" t="s">
        <v>862</v>
      </c>
      <c r="T85" s="295" t="s">
        <v>878</v>
      </c>
      <c r="U85" s="295"/>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row>
    <row r="86" spans="1:129">
      <c r="A86" t="s">
        <v>15</v>
      </c>
      <c r="B86" t="s">
        <v>846</v>
      </c>
      <c r="C86" t="s">
        <v>850</v>
      </c>
      <c r="D86" t="s">
        <v>880</v>
      </c>
      <c r="E86" s="483"/>
      <c r="F86" s="300" t="s">
        <v>864</v>
      </c>
      <c r="G86" s="21" t="s">
        <v>865</v>
      </c>
      <c r="H86" s="295" t="s">
        <v>876</v>
      </c>
      <c r="I86" s="295"/>
      <c r="J86" s="295"/>
      <c r="K86" s="483"/>
      <c r="L86" s="295" t="s">
        <v>858</v>
      </c>
      <c r="M86" s="295" t="s">
        <v>859</v>
      </c>
      <c r="N86" s="295" t="s">
        <v>877</v>
      </c>
      <c r="O86" s="295"/>
      <c r="P86" s="295"/>
      <c r="Q86" s="483"/>
      <c r="R86" s="295" t="s">
        <v>861</v>
      </c>
      <c r="S86" s="300" t="s">
        <v>862</v>
      </c>
      <c r="T86" s="295" t="s">
        <v>878</v>
      </c>
      <c r="U86" s="295"/>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row>
    <row r="87" spans="1:129">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row>
    <row r="88" spans="1:129">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row>
    <row r="89" spans="1:12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row>
    <row r="90" spans="1:129">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row>
    <row r="91" spans="1:129">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row>
    <row r="92" spans="1:129">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row>
    <row r="93" spans="1:129">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row>
    <row r="94" spans="1:129">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row>
    <row r="95" spans="1:129">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row>
    <row r="96" spans="1:129">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BAF1F-47FF-8148-977F-393FB3DAAA21}">
  <dimension ref="A1:BE88"/>
  <sheetViews>
    <sheetView topLeftCell="A57" workbookViewId="0">
      <selection activeCell="A78" sqref="A78:BB88"/>
    </sheetView>
  </sheetViews>
  <sheetFormatPr baseColWidth="10" defaultRowHeight="16"/>
  <sheetData>
    <row r="1" spans="1:57">
      <c r="A1" s="2"/>
      <c r="B1" s="2"/>
      <c r="C1" s="2"/>
      <c r="D1" s="2"/>
      <c r="E1" s="64" t="s">
        <v>281</v>
      </c>
      <c r="F1" s="65"/>
      <c r="G1" s="65"/>
      <c r="H1" s="65"/>
      <c r="I1" s="65"/>
      <c r="J1" s="65"/>
      <c r="K1" s="65"/>
      <c r="L1" s="65"/>
      <c r="M1" s="65"/>
      <c r="N1" s="65"/>
      <c r="O1" s="65"/>
      <c r="P1" s="65"/>
      <c r="Q1" s="65"/>
      <c r="R1" s="65"/>
      <c r="S1" s="65"/>
      <c r="T1" s="65"/>
      <c r="U1" s="65"/>
      <c r="V1" s="65"/>
      <c r="W1" s="1"/>
      <c r="X1" s="1"/>
      <c r="Y1" s="1"/>
      <c r="Z1" s="1"/>
      <c r="AA1" s="1"/>
      <c r="AB1" s="1"/>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6"/>
      <c r="BC1" s="6"/>
      <c r="BD1" s="6"/>
      <c r="BE1" s="48"/>
    </row>
    <row r="2" spans="1:57" ht="20">
      <c r="A2" s="197" t="s">
        <v>282</v>
      </c>
      <c r="B2" s="197"/>
      <c r="C2" s="197"/>
      <c r="D2" s="198"/>
      <c r="E2" s="199">
        <v>2021</v>
      </c>
      <c r="F2" s="200"/>
      <c r="G2" s="200"/>
      <c r="H2" s="200"/>
      <c r="I2" s="200"/>
      <c r="J2" s="200"/>
      <c r="K2" s="200"/>
      <c r="L2" s="200"/>
      <c r="M2" s="200"/>
      <c r="N2" s="200"/>
      <c r="O2" s="200"/>
      <c r="P2" s="200"/>
      <c r="Q2" s="200"/>
      <c r="R2" s="200"/>
      <c r="S2" s="200"/>
      <c r="T2" s="200"/>
      <c r="U2" s="200"/>
      <c r="V2" s="200"/>
      <c r="W2" s="200"/>
      <c r="X2" s="200"/>
      <c r="Y2" s="200"/>
      <c r="Z2" s="200"/>
      <c r="AA2" s="200"/>
      <c r="AB2" s="200"/>
      <c r="AC2" s="200"/>
      <c r="AD2" s="200"/>
      <c r="AE2" s="200"/>
      <c r="AF2" s="200"/>
      <c r="AG2" s="200"/>
      <c r="AH2" s="201"/>
      <c r="AI2" s="202">
        <v>2022</v>
      </c>
      <c r="AJ2" s="203"/>
      <c r="AK2" s="203"/>
      <c r="AL2" s="203"/>
      <c r="AM2" s="203"/>
      <c r="AN2" s="203"/>
      <c r="AO2" s="203"/>
      <c r="AP2" s="203"/>
      <c r="AQ2" s="203"/>
      <c r="AR2" s="203"/>
      <c r="AS2" s="203"/>
      <c r="AT2" s="203"/>
      <c r="AU2" s="203"/>
      <c r="AV2" s="203"/>
      <c r="AW2" s="203"/>
      <c r="AX2" s="203"/>
      <c r="AY2" s="203"/>
      <c r="AZ2" s="203"/>
      <c r="BA2" s="203"/>
      <c r="BB2" s="204"/>
      <c r="BC2" s="3"/>
      <c r="BD2" s="3"/>
      <c r="BE2" s="143"/>
    </row>
    <row r="3" spans="1:57">
      <c r="A3" s="197"/>
      <c r="B3" s="197"/>
      <c r="C3" s="197"/>
      <c r="D3" s="198"/>
      <c r="E3" s="205" t="s">
        <v>71</v>
      </c>
      <c r="F3" s="205"/>
      <c r="G3" s="205"/>
      <c r="H3" s="205"/>
      <c r="I3" s="205"/>
      <c r="J3" s="205"/>
      <c r="K3" s="205" t="s">
        <v>72</v>
      </c>
      <c r="L3" s="205"/>
      <c r="M3" s="205"/>
      <c r="N3" s="205"/>
      <c r="O3" s="205" t="s">
        <v>73</v>
      </c>
      <c r="P3" s="205"/>
      <c r="Q3" s="205"/>
      <c r="R3" s="205"/>
      <c r="S3" s="205" t="s">
        <v>74</v>
      </c>
      <c r="T3" s="205"/>
      <c r="U3" s="205"/>
      <c r="V3" s="205"/>
      <c r="W3" s="144" t="s">
        <v>75</v>
      </c>
      <c r="X3" s="144"/>
      <c r="Y3" s="144"/>
      <c r="Z3" s="144"/>
      <c r="AA3" s="144" t="s">
        <v>76</v>
      </c>
      <c r="AB3" s="144"/>
      <c r="AC3" s="144"/>
      <c r="AD3" s="144"/>
      <c r="AE3" s="144" t="s">
        <v>77</v>
      </c>
      <c r="AF3" s="144"/>
      <c r="AG3" s="144"/>
      <c r="AH3" s="144"/>
      <c r="AI3" s="144" t="s">
        <v>78</v>
      </c>
      <c r="AJ3" s="144"/>
      <c r="AK3" s="144"/>
      <c r="AL3" s="144"/>
      <c r="AM3" s="144" t="s">
        <v>79</v>
      </c>
      <c r="AN3" s="144"/>
      <c r="AO3" s="144"/>
      <c r="AP3" s="144"/>
      <c r="AQ3" s="144" t="s">
        <v>80</v>
      </c>
      <c r="AR3" s="144"/>
      <c r="AS3" s="144"/>
      <c r="AT3" s="144"/>
      <c r="AU3" s="144" t="s">
        <v>81</v>
      </c>
      <c r="AV3" s="144"/>
      <c r="AW3" s="144"/>
      <c r="AX3" s="144"/>
      <c r="AY3" s="144" t="s">
        <v>82</v>
      </c>
      <c r="AZ3" s="144"/>
      <c r="BA3" s="144"/>
      <c r="BB3" s="144"/>
      <c r="BC3" s="144"/>
      <c r="BD3" s="144"/>
      <c r="BE3" s="144" t="s">
        <v>128</v>
      </c>
    </row>
    <row r="4" spans="1:57">
      <c r="A4" s="11"/>
      <c r="B4" s="11"/>
      <c r="C4" s="11"/>
      <c r="D4" s="11"/>
      <c r="E4" s="145"/>
      <c r="F4" s="145"/>
      <c r="G4" s="145"/>
      <c r="H4" s="145"/>
      <c r="I4" s="145"/>
      <c r="J4" s="145"/>
      <c r="K4" s="145"/>
      <c r="L4" s="145"/>
      <c r="M4" s="145"/>
      <c r="N4" s="145"/>
      <c r="O4" s="145"/>
      <c r="P4" s="145"/>
      <c r="Q4" s="145"/>
      <c r="R4" s="145"/>
      <c r="S4" s="145"/>
      <c r="T4" s="145"/>
      <c r="U4" s="145"/>
      <c r="V4" s="145"/>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c r="AU4" s="144"/>
      <c r="AV4" s="144"/>
      <c r="AW4" s="144"/>
      <c r="AX4" s="144"/>
      <c r="AY4" s="144"/>
      <c r="AZ4" s="144"/>
      <c r="BA4" s="144"/>
      <c r="BB4" s="144"/>
      <c r="BC4" s="144"/>
      <c r="BD4" s="144"/>
      <c r="BE4" s="144"/>
    </row>
    <row r="5" spans="1:57">
      <c r="A5" s="144" t="s">
        <v>6</v>
      </c>
      <c r="B5" s="144" t="s">
        <v>7</v>
      </c>
      <c r="C5" s="144" t="s">
        <v>8</v>
      </c>
      <c r="D5" s="144" t="s">
        <v>9</v>
      </c>
      <c r="E5" s="144" t="s">
        <v>283</v>
      </c>
      <c r="F5" s="144" t="s">
        <v>284</v>
      </c>
      <c r="G5" s="144" t="s">
        <v>285</v>
      </c>
      <c r="H5" s="144"/>
      <c r="I5" s="144"/>
      <c r="J5" s="144" t="s">
        <v>286</v>
      </c>
      <c r="K5" s="144" t="s">
        <v>283</v>
      </c>
      <c r="L5" s="144" t="s">
        <v>284</v>
      </c>
      <c r="M5" s="144" t="s">
        <v>285</v>
      </c>
      <c r="N5" s="144" t="s">
        <v>286</v>
      </c>
      <c r="O5" s="144" t="s">
        <v>283</v>
      </c>
      <c r="P5" s="144" t="s">
        <v>284</v>
      </c>
      <c r="Q5" s="144" t="s">
        <v>285</v>
      </c>
      <c r="R5" s="144" t="s">
        <v>286</v>
      </c>
      <c r="S5" s="144" t="s">
        <v>283</v>
      </c>
      <c r="T5" s="144" t="s">
        <v>284</v>
      </c>
      <c r="U5" s="144" t="s">
        <v>285</v>
      </c>
      <c r="V5" s="144" t="s">
        <v>286</v>
      </c>
      <c r="W5" s="144" t="s">
        <v>283</v>
      </c>
      <c r="X5" s="144" t="s">
        <v>284</v>
      </c>
      <c r="Y5" s="144" t="s">
        <v>285</v>
      </c>
      <c r="Z5" s="144" t="s">
        <v>286</v>
      </c>
      <c r="AA5" s="144" t="s">
        <v>283</v>
      </c>
      <c r="AB5" s="144" t="s">
        <v>284</v>
      </c>
      <c r="AC5" s="144" t="s">
        <v>285</v>
      </c>
      <c r="AD5" s="144" t="s">
        <v>286</v>
      </c>
      <c r="AE5" s="144" t="s">
        <v>283</v>
      </c>
      <c r="AF5" s="144" t="s">
        <v>284</v>
      </c>
      <c r="AG5" s="144" t="s">
        <v>285</v>
      </c>
      <c r="AH5" s="144" t="s">
        <v>286</v>
      </c>
      <c r="AI5" s="144" t="s">
        <v>283</v>
      </c>
      <c r="AJ5" s="144" t="s">
        <v>284</v>
      </c>
      <c r="AK5" s="144" t="s">
        <v>285</v>
      </c>
      <c r="AL5" s="144" t="s">
        <v>286</v>
      </c>
      <c r="AM5" s="144" t="s">
        <v>283</v>
      </c>
      <c r="AN5" s="144" t="s">
        <v>284</v>
      </c>
      <c r="AO5" s="144" t="s">
        <v>285</v>
      </c>
      <c r="AP5" s="144" t="s">
        <v>286</v>
      </c>
      <c r="AQ5" s="144" t="s">
        <v>283</v>
      </c>
      <c r="AR5" s="144" t="s">
        <v>284</v>
      </c>
      <c r="AS5" s="144" t="s">
        <v>285</v>
      </c>
      <c r="AT5" s="144" t="s">
        <v>286</v>
      </c>
      <c r="AU5" s="144" t="s">
        <v>283</v>
      </c>
      <c r="AV5" s="144" t="s">
        <v>284</v>
      </c>
      <c r="AW5" s="144" t="s">
        <v>285</v>
      </c>
      <c r="AX5" s="144" t="s">
        <v>286</v>
      </c>
      <c r="AY5" s="144" t="s">
        <v>283</v>
      </c>
      <c r="AZ5" s="144" t="s">
        <v>284</v>
      </c>
      <c r="BA5" s="144" t="s">
        <v>285</v>
      </c>
      <c r="BB5" s="144" t="s">
        <v>286</v>
      </c>
      <c r="BC5" s="144" t="s">
        <v>287</v>
      </c>
      <c r="BD5" s="144" t="s">
        <v>288</v>
      </c>
      <c r="BE5" s="144"/>
    </row>
    <row r="6" spans="1:57">
      <c r="A6" s="11" t="s">
        <v>15</v>
      </c>
      <c r="B6" s="11" t="s">
        <v>16</v>
      </c>
      <c r="C6" s="11" t="s">
        <v>17</v>
      </c>
      <c r="D6" s="11" t="s">
        <v>18</v>
      </c>
      <c r="E6" s="11">
        <f t="shared" ref="E6:E22" si="0">G6+J6</f>
        <v>4</v>
      </c>
      <c r="F6" s="11">
        <v>0</v>
      </c>
      <c r="G6" s="11">
        <v>0</v>
      </c>
      <c r="H6" s="11"/>
      <c r="I6" s="11"/>
      <c r="J6" s="11">
        <v>4</v>
      </c>
      <c r="K6" s="11">
        <f t="shared" ref="K6:K22" si="1">M6+N6</f>
        <v>11</v>
      </c>
      <c r="L6" s="11">
        <v>2</v>
      </c>
      <c r="M6" s="11">
        <v>2</v>
      </c>
      <c r="N6" s="11">
        <v>9</v>
      </c>
      <c r="O6" s="11">
        <f t="shared" ref="O6:O22" si="2">Q6+R6</f>
        <v>4</v>
      </c>
      <c r="P6" s="11">
        <v>3</v>
      </c>
      <c r="Q6" s="11">
        <v>3</v>
      </c>
      <c r="R6" s="11">
        <v>1</v>
      </c>
      <c r="S6" s="11">
        <f t="shared" ref="S6:S22" si="3">U6+V6</f>
        <v>7</v>
      </c>
      <c r="T6" s="11">
        <v>2</v>
      </c>
      <c r="U6" s="11">
        <v>2</v>
      </c>
      <c r="V6" s="11">
        <v>5</v>
      </c>
      <c r="W6" s="11">
        <f t="shared" ref="W6:W22" si="4">Y6+Z6</f>
        <v>11</v>
      </c>
      <c r="X6" s="11">
        <v>3</v>
      </c>
      <c r="Y6" s="11">
        <v>3</v>
      </c>
      <c r="Z6" s="11">
        <v>8</v>
      </c>
      <c r="AA6" s="11">
        <f t="shared" ref="AA6:AA22" si="5">AC8+AD8</f>
        <v>3</v>
      </c>
      <c r="AB6" s="11">
        <v>5</v>
      </c>
      <c r="AC6" s="11">
        <v>5</v>
      </c>
      <c r="AD6" s="11">
        <v>8</v>
      </c>
      <c r="AE6" s="11">
        <f t="shared" ref="AE6:AE22" si="6">AG6+AH6</f>
        <v>12</v>
      </c>
      <c r="AF6" s="11">
        <v>12</v>
      </c>
      <c r="AG6" s="11">
        <v>2</v>
      </c>
      <c r="AH6" s="11">
        <v>10</v>
      </c>
      <c r="AI6" s="11">
        <f t="shared" ref="AI6:AI22" si="7">AK6+AL6</f>
        <v>2</v>
      </c>
      <c r="AJ6" s="11">
        <v>2</v>
      </c>
      <c r="AK6" s="11">
        <v>2</v>
      </c>
      <c r="AL6" s="11">
        <v>0</v>
      </c>
      <c r="AM6" s="11">
        <f t="shared" ref="AM6:AM22" si="8">AO6+AP6</f>
        <v>0</v>
      </c>
      <c r="AN6" s="11">
        <v>0</v>
      </c>
      <c r="AO6" s="11">
        <v>0</v>
      </c>
      <c r="AP6" s="11">
        <v>0</v>
      </c>
      <c r="AQ6" s="11">
        <f t="shared" ref="AQ6:AQ22" si="9">AS6+AT6</f>
        <v>2</v>
      </c>
      <c r="AR6" s="11">
        <v>2</v>
      </c>
      <c r="AS6" s="11">
        <v>2</v>
      </c>
      <c r="AT6" s="11">
        <v>0</v>
      </c>
      <c r="AU6" s="11">
        <f t="shared" ref="AU6:AU22" si="10">AW6+AX6</f>
        <v>1</v>
      </c>
      <c r="AV6" s="11">
        <v>1</v>
      </c>
      <c r="AW6" s="11">
        <v>1</v>
      </c>
      <c r="AX6" s="11">
        <v>0</v>
      </c>
      <c r="AY6" s="11">
        <f t="shared" ref="AY6:AY22" si="11">BA6+BB6</f>
        <v>0</v>
      </c>
      <c r="AZ6" s="11">
        <v>0</v>
      </c>
      <c r="BA6" s="11">
        <v>0</v>
      </c>
      <c r="BB6" s="11">
        <v>0</v>
      </c>
      <c r="BC6" s="11">
        <f>AY6+AU6+AQ6+AM6+AI6+AE6+AA6+W6+S6+O6+K6+E6</f>
        <v>57</v>
      </c>
      <c r="BD6" s="11">
        <f>AZ6+AV6+AR6+AN6+AJ6+AF6+AB6+X6+T6+P6+L6+F6</f>
        <v>32</v>
      </c>
      <c r="BE6" s="146">
        <v>1</v>
      </c>
    </row>
    <row r="7" spans="1:57">
      <c r="A7" s="11" t="s">
        <v>15</v>
      </c>
      <c r="B7" s="11" t="s">
        <v>16</v>
      </c>
      <c r="C7" s="11" t="s">
        <v>17</v>
      </c>
      <c r="D7" s="11" t="s">
        <v>204</v>
      </c>
      <c r="E7" s="11">
        <f t="shared" si="0"/>
        <v>3</v>
      </c>
      <c r="F7" s="11">
        <v>3</v>
      </c>
      <c r="G7" s="11">
        <v>1</v>
      </c>
      <c r="H7" s="11"/>
      <c r="I7" s="11"/>
      <c r="J7" s="11">
        <v>2</v>
      </c>
      <c r="K7" s="11">
        <f t="shared" si="1"/>
        <v>0</v>
      </c>
      <c r="L7" s="11">
        <v>0</v>
      </c>
      <c r="M7" s="11">
        <v>0</v>
      </c>
      <c r="N7" s="11">
        <v>0</v>
      </c>
      <c r="O7" s="11">
        <f t="shared" si="2"/>
        <v>2</v>
      </c>
      <c r="P7" s="11">
        <v>2</v>
      </c>
      <c r="Q7" s="11">
        <v>2</v>
      </c>
      <c r="R7" s="11">
        <v>0</v>
      </c>
      <c r="S7" s="11">
        <f t="shared" si="3"/>
        <v>0</v>
      </c>
      <c r="T7" s="11">
        <v>0</v>
      </c>
      <c r="U7" s="11">
        <v>0</v>
      </c>
      <c r="V7" s="11">
        <v>0</v>
      </c>
      <c r="W7" s="11">
        <f t="shared" si="4"/>
        <v>2</v>
      </c>
      <c r="X7" s="11">
        <v>2</v>
      </c>
      <c r="Y7" s="11">
        <v>2</v>
      </c>
      <c r="Z7" s="11">
        <v>0</v>
      </c>
      <c r="AA7" s="11">
        <f t="shared" si="5"/>
        <v>5</v>
      </c>
      <c r="AB7" s="11">
        <v>1</v>
      </c>
      <c r="AC7" s="11">
        <v>1</v>
      </c>
      <c r="AD7" s="11">
        <v>0</v>
      </c>
      <c r="AE7" s="11">
        <f t="shared" si="6"/>
        <v>4</v>
      </c>
      <c r="AF7" s="11">
        <v>4</v>
      </c>
      <c r="AG7" s="11">
        <v>4</v>
      </c>
      <c r="AH7" s="11">
        <v>0</v>
      </c>
      <c r="AI7" s="11">
        <f t="shared" si="7"/>
        <v>7</v>
      </c>
      <c r="AJ7" s="11">
        <v>7</v>
      </c>
      <c r="AK7" s="11">
        <v>7</v>
      </c>
      <c r="AL7" s="11">
        <v>0</v>
      </c>
      <c r="AM7" s="11">
        <f t="shared" si="8"/>
        <v>1</v>
      </c>
      <c r="AN7" s="11">
        <v>1</v>
      </c>
      <c r="AO7" s="11">
        <v>1</v>
      </c>
      <c r="AP7" s="11">
        <v>0</v>
      </c>
      <c r="AQ7" s="11">
        <f t="shared" si="9"/>
        <v>2</v>
      </c>
      <c r="AR7" s="11">
        <v>2</v>
      </c>
      <c r="AS7" s="11">
        <v>2</v>
      </c>
      <c r="AT7" s="11">
        <v>0</v>
      </c>
      <c r="AU7" s="11">
        <f t="shared" si="10"/>
        <v>0</v>
      </c>
      <c r="AV7" s="11">
        <v>0</v>
      </c>
      <c r="AW7" s="11">
        <v>0</v>
      </c>
      <c r="AX7" s="11">
        <v>0</v>
      </c>
      <c r="AY7" s="11">
        <f t="shared" si="11"/>
        <v>1</v>
      </c>
      <c r="AZ7" s="11">
        <v>1</v>
      </c>
      <c r="BA7" s="11">
        <v>1</v>
      </c>
      <c r="BB7" s="11">
        <v>0</v>
      </c>
      <c r="BC7" s="11">
        <f t="shared" ref="BC7:BD22" si="12">AY7+AU7+AQ7+AM7+AI7+AE7+AA7+W7+S7+O7+K7+E7</f>
        <v>27</v>
      </c>
      <c r="BD7" s="11">
        <f t="shared" si="12"/>
        <v>23</v>
      </c>
      <c r="BE7" s="11">
        <v>1</v>
      </c>
    </row>
    <row r="8" spans="1:57">
      <c r="A8" s="11" t="s">
        <v>15</v>
      </c>
      <c r="B8" s="11" t="s">
        <v>16</v>
      </c>
      <c r="C8" s="11" t="s">
        <v>17</v>
      </c>
      <c r="D8" s="11" t="s">
        <v>21</v>
      </c>
      <c r="E8" s="11">
        <f t="shared" si="0"/>
        <v>3</v>
      </c>
      <c r="F8" s="11">
        <v>3</v>
      </c>
      <c r="G8" s="11">
        <v>2</v>
      </c>
      <c r="H8" s="11"/>
      <c r="I8" s="11"/>
      <c r="J8" s="11">
        <v>1</v>
      </c>
      <c r="K8" s="11">
        <f t="shared" si="1"/>
        <v>0</v>
      </c>
      <c r="L8" s="11">
        <v>0</v>
      </c>
      <c r="M8" s="11">
        <v>0</v>
      </c>
      <c r="N8" s="11">
        <v>0</v>
      </c>
      <c r="O8" s="11">
        <f t="shared" si="2"/>
        <v>1</v>
      </c>
      <c r="P8" s="11">
        <v>1</v>
      </c>
      <c r="Q8" s="11">
        <v>1</v>
      </c>
      <c r="R8" s="11">
        <v>0</v>
      </c>
      <c r="S8" s="11">
        <f t="shared" si="3"/>
        <v>5</v>
      </c>
      <c r="T8" s="11">
        <v>5</v>
      </c>
      <c r="U8" s="11">
        <v>4</v>
      </c>
      <c r="V8" s="11">
        <v>1</v>
      </c>
      <c r="W8" s="11">
        <f t="shared" si="4"/>
        <v>1</v>
      </c>
      <c r="X8" s="11">
        <v>1</v>
      </c>
      <c r="Y8" s="11">
        <v>1</v>
      </c>
      <c r="Z8" s="11">
        <v>0</v>
      </c>
      <c r="AA8" s="11">
        <f t="shared" si="5"/>
        <v>1</v>
      </c>
      <c r="AB8" s="11">
        <v>3</v>
      </c>
      <c r="AC8" s="11">
        <v>2</v>
      </c>
      <c r="AD8" s="11">
        <v>1</v>
      </c>
      <c r="AE8" s="11">
        <f t="shared" si="6"/>
        <v>1</v>
      </c>
      <c r="AF8" s="11">
        <v>1</v>
      </c>
      <c r="AG8" s="11">
        <v>0</v>
      </c>
      <c r="AH8" s="11">
        <v>1</v>
      </c>
      <c r="AI8" s="11">
        <f t="shared" si="7"/>
        <v>2</v>
      </c>
      <c r="AJ8" s="11">
        <v>2</v>
      </c>
      <c r="AK8" s="11">
        <v>2</v>
      </c>
      <c r="AL8" s="11">
        <v>0</v>
      </c>
      <c r="AM8" s="11">
        <f t="shared" si="8"/>
        <v>1</v>
      </c>
      <c r="AN8" s="11">
        <v>1</v>
      </c>
      <c r="AO8" s="11">
        <v>1</v>
      </c>
      <c r="AP8" s="11">
        <v>0</v>
      </c>
      <c r="AQ8" s="11">
        <f t="shared" si="9"/>
        <v>3</v>
      </c>
      <c r="AR8" s="11">
        <v>3</v>
      </c>
      <c r="AS8" s="11">
        <v>3</v>
      </c>
      <c r="AT8" s="11">
        <v>0</v>
      </c>
      <c r="AU8" s="11">
        <f t="shared" si="10"/>
        <v>2</v>
      </c>
      <c r="AV8" s="11">
        <v>1</v>
      </c>
      <c r="AW8" s="11">
        <v>1</v>
      </c>
      <c r="AX8" s="11">
        <v>1</v>
      </c>
      <c r="AY8" s="11">
        <f t="shared" si="11"/>
        <v>2</v>
      </c>
      <c r="AZ8" s="11">
        <v>1</v>
      </c>
      <c r="BA8" s="11">
        <v>1</v>
      </c>
      <c r="BB8" s="11">
        <v>1</v>
      </c>
      <c r="BC8" s="11">
        <f t="shared" si="12"/>
        <v>22</v>
      </c>
      <c r="BD8" s="11">
        <f t="shared" si="12"/>
        <v>22</v>
      </c>
      <c r="BE8" s="11">
        <v>1</v>
      </c>
    </row>
    <row r="9" spans="1:57">
      <c r="A9" s="11" t="s">
        <v>15</v>
      </c>
      <c r="B9" s="11" t="s">
        <v>16</v>
      </c>
      <c r="C9" s="11" t="s">
        <v>17</v>
      </c>
      <c r="D9" s="11" t="s">
        <v>105</v>
      </c>
      <c r="E9" s="11">
        <f t="shared" si="0"/>
        <v>1</v>
      </c>
      <c r="F9" s="11">
        <v>1</v>
      </c>
      <c r="G9" s="11">
        <v>1</v>
      </c>
      <c r="H9" s="11"/>
      <c r="I9" s="11"/>
      <c r="J9" s="11">
        <v>0</v>
      </c>
      <c r="K9" s="11">
        <f t="shared" si="1"/>
        <v>1</v>
      </c>
      <c r="L9" s="11">
        <v>1</v>
      </c>
      <c r="M9" s="11">
        <v>1</v>
      </c>
      <c r="N9" s="11">
        <v>0</v>
      </c>
      <c r="O9" s="11">
        <f t="shared" si="2"/>
        <v>3</v>
      </c>
      <c r="P9" s="11">
        <v>3</v>
      </c>
      <c r="Q9" s="11">
        <v>3</v>
      </c>
      <c r="R9" s="11">
        <v>0</v>
      </c>
      <c r="S9" s="11">
        <f t="shared" si="3"/>
        <v>2</v>
      </c>
      <c r="T9" s="11">
        <v>2</v>
      </c>
      <c r="U9" s="11">
        <v>2</v>
      </c>
      <c r="V9" s="11">
        <v>0</v>
      </c>
      <c r="W9" s="11">
        <f t="shared" si="4"/>
        <v>4</v>
      </c>
      <c r="X9" s="11">
        <v>4</v>
      </c>
      <c r="Y9" s="11">
        <v>4</v>
      </c>
      <c r="Z9" s="11">
        <v>0</v>
      </c>
      <c r="AA9" s="11">
        <f t="shared" si="5"/>
        <v>3</v>
      </c>
      <c r="AB9" s="11">
        <v>3</v>
      </c>
      <c r="AC9" s="11">
        <v>3</v>
      </c>
      <c r="AD9" s="11">
        <v>2</v>
      </c>
      <c r="AE9" s="11">
        <f t="shared" si="6"/>
        <v>6</v>
      </c>
      <c r="AF9" s="11">
        <v>2</v>
      </c>
      <c r="AG9" s="11">
        <v>2</v>
      </c>
      <c r="AH9" s="11">
        <v>4</v>
      </c>
      <c r="AI9" s="11">
        <f t="shared" si="7"/>
        <v>8</v>
      </c>
      <c r="AJ9" s="11">
        <v>8</v>
      </c>
      <c r="AK9" s="11">
        <v>8</v>
      </c>
      <c r="AL9" s="11">
        <v>0</v>
      </c>
      <c r="AM9" s="11">
        <f t="shared" si="8"/>
        <v>3</v>
      </c>
      <c r="AN9" s="11">
        <v>3</v>
      </c>
      <c r="AO9" s="11">
        <v>3</v>
      </c>
      <c r="AP9" s="11">
        <v>0</v>
      </c>
      <c r="AQ9" s="11">
        <f t="shared" si="9"/>
        <v>5</v>
      </c>
      <c r="AR9" s="11">
        <v>5</v>
      </c>
      <c r="AS9" s="11">
        <v>5</v>
      </c>
      <c r="AT9" s="11">
        <v>0</v>
      </c>
      <c r="AU9" s="11">
        <f t="shared" si="10"/>
        <v>1</v>
      </c>
      <c r="AV9" s="11">
        <v>1</v>
      </c>
      <c r="AW9" s="11">
        <v>1</v>
      </c>
      <c r="AX9" s="11">
        <v>0</v>
      </c>
      <c r="AY9" s="11">
        <f t="shared" si="11"/>
        <v>5</v>
      </c>
      <c r="AZ9" s="11">
        <v>5</v>
      </c>
      <c r="BA9" s="11">
        <v>5</v>
      </c>
      <c r="BB9" s="11">
        <v>0</v>
      </c>
      <c r="BC9" s="11">
        <f t="shared" si="12"/>
        <v>42</v>
      </c>
      <c r="BD9" s="11">
        <f t="shared" si="12"/>
        <v>38</v>
      </c>
      <c r="BE9" s="11">
        <v>1</v>
      </c>
    </row>
    <row r="10" spans="1:57">
      <c r="A10" s="11" t="s">
        <v>15</v>
      </c>
      <c r="B10" s="11" t="s">
        <v>16</v>
      </c>
      <c r="C10" s="11" t="s">
        <v>17</v>
      </c>
      <c r="D10" s="11" t="s">
        <v>24</v>
      </c>
      <c r="E10" s="11">
        <f t="shared" si="0"/>
        <v>1</v>
      </c>
      <c r="F10" s="11">
        <v>1</v>
      </c>
      <c r="G10" s="11">
        <v>1</v>
      </c>
      <c r="H10" s="11"/>
      <c r="I10" s="11"/>
      <c r="J10" s="11">
        <v>0</v>
      </c>
      <c r="K10" s="11">
        <f t="shared" si="1"/>
        <v>2</v>
      </c>
      <c r="L10" s="11">
        <v>2</v>
      </c>
      <c r="M10" s="11">
        <v>2</v>
      </c>
      <c r="N10" s="11">
        <v>0</v>
      </c>
      <c r="O10" s="11">
        <f t="shared" si="2"/>
        <v>1</v>
      </c>
      <c r="P10" s="11">
        <v>1</v>
      </c>
      <c r="Q10" s="11">
        <v>1</v>
      </c>
      <c r="R10" s="11">
        <v>0</v>
      </c>
      <c r="S10" s="11">
        <f t="shared" si="3"/>
        <v>0</v>
      </c>
      <c r="T10" s="11">
        <v>0</v>
      </c>
      <c r="U10" s="11">
        <v>0</v>
      </c>
      <c r="V10" s="11">
        <v>0</v>
      </c>
      <c r="W10" s="11">
        <f t="shared" si="4"/>
        <v>0</v>
      </c>
      <c r="X10" s="11">
        <v>0</v>
      </c>
      <c r="Y10" s="11">
        <v>0</v>
      </c>
      <c r="Z10" s="11">
        <v>0</v>
      </c>
      <c r="AA10" s="11">
        <f t="shared" si="5"/>
        <v>1</v>
      </c>
      <c r="AB10" s="11">
        <v>1</v>
      </c>
      <c r="AC10" s="11">
        <v>1</v>
      </c>
      <c r="AD10" s="11">
        <v>0</v>
      </c>
      <c r="AE10" s="11">
        <f t="shared" si="6"/>
        <v>0</v>
      </c>
      <c r="AF10" s="11">
        <v>0</v>
      </c>
      <c r="AG10" s="11">
        <v>0</v>
      </c>
      <c r="AH10" s="11">
        <v>0</v>
      </c>
      <c r="AI10" s="11">
        <f t="shared" si="7"/>
        <v>0</v>
      </c>
      <c r="AJ10" s="11">
        <v>0</v>
      </c>
      <c r="AK10" s="11">
        <v>0</v>
      </c>
      <c r="AL10" s="11">
        <v>0</v>
      </c>
      <c r="AM10" s="11">
        <f>AO10+AP10</f>
        <v>1</v>
      </c>
      <c r="AN10" s="11">
        <v>1</v>
      </c>
      <c r="AO10" s="11">
        <v>1</v>
      </c>
      <c r="AP10" s="11">
        <v>0</v>
      </c>
      <c r="AQ10" s="11">
        <f t="shared" si="9"/>
        <v>3</v>
      </c>
      <c r="AR10" s="11">
        <v>3</v>
      </c>
      <c r="AS10" s="11">
        <v>3</v>
      </c>
      <c r="AT10" s="11">
        <v>0</v>
      </c>
      <c r="AU10" s="11">
        <f t="shared" si="10"/>
        <v>2</v>
      </c>
      <c r="AV10" s="11">
        <v>2</v>
      </c>
      <c r="AW10" s="11">
        <v>2</v>
      </c>
      <c r="AX10" s="11">
        <v>0</v>
      </c>
      <c r="AY10" s="11">
        <f t="shared" si="11"/>
        <v>0</v>
      </c>
      <c r="AZ10" s="11">
        <v>0</v>
      </c>
      <c r="BA10" s="11">
        <v>0</v>
      </c>
      <c r="BB10" s="11">
        <v>0</v>
      </c>
      <c r="BC10" s="11">
        <f>AY10+AU10+AQ10+AM10+AI10+AE10+AA10+W10+S10+O10+K10+E10</f>
        <v>11</v>
      </c>
      <c r="BD10" s="11">
        <f t="shared" si="12"/>
        <v>11</v>
      </c>
      <c r="BE10" s="11">
        <v>1</v>
      </c>
    </row>
    <row r="11" spans="1:57">
      <c r="A11" s="11" t="s">
        <v>15</v>
      </c>
      <c r="B11" s="11" t="s">
        <v>16</v>
      </c>
      <c r="C11" s="11" t="s">
        <v>27</v>
      </c>
      <c r="D11" s="11" t="s">
        <v>263</v>
      </c>
      <c r="E11" s="11">
        <f t="shared" si="0"/>
        <v>4</v>
      </c>
      <c r="F11" s="11">
        <v>3</v>
      </c>
      <c r="G11" s="11">
        <v>3</v>
      </c>
      <c r="H11" s="11"/>
      <c r="I11" s="11"/>
      <c r="J11" s="11">
        <v>1</v>
      </c>
      <c r="K11" s="11">
        <f t="shared" si="1"/>
        <v>2</v>
      </c>
      <c r="L11" s="11">
        <v>2</v>
      </c>
      <c r="M11" s="11">
        <v>2</v>
      </c>
      <c r="N11" s="11">
        <v>0</v>
      </c>
      <c r="O11" s="11">
        <f t="shared" si="2"/>
        <v>3</v>
      </c>
      <c r="P11" s="11">
        <v>3</v>
      </c>
      <c r="Q11" s="11">
        <v>3</v>
      </c>
      <c r="R11" s="11">
        <v>0</v>
      </c>
      <c r="S11" s="11">
        <f t="shared" si="3"/>
        <v>4</v>
      </c>
      <c r="T11" s="11">
        <v>4</v>
      </c>
      <c r="U11" s="11">
        <v>4</v>
      </c>
      <c r="V11" s="11">
        <v>0</v>
      </c>
      <c r="W11" s="11">
        <f t="shared" si="4"/>
        <v>4</v>
      </c>
      <c r="X11" s="11">
        <v>4</v>
      </c>
      <c r="Y11" s="11">
        <v>4</v>
      </c>
      <c r="Z11" s="11">
        <v>0</v>
      </c>
      <c r="AA11" s="11">
        <f t="shared" si="5"/>
        <v>11</v>
      </c>
      <c r="AB11" s="11">
        <v>3</v>
      </c>
      <c r="AC11" s="11">
        <v>3</v>
      </c>
      <c r="AD11" s="11">
        <v>0</v>
      </c>
      <c r="AE11" s="11">
        <f t="shared" si="6"/>
        <v>6</v>
      </c>
      <c r="AF11" s="11">
        <v>6</v>
      </c>
      <c r="AG11" s="11">
        <v>6</v>
      </c>
      <c r="AH11" s="11">
        <v>0</v>
      </c>
      <c r="AI11" s="11">
        <f t="shared" si="7"/>
        <v>7</v>
      </c>
      <c r="AJ11" s="11">
        <v>7</v>
      </c>
      <c r="AK11" s="11">
        <v>7</v>
      </c>
      <c r="AL11" s="11">
        <v>0</v>
      </c>
      <c r="AM11" s="11">
        <f t="shared" si="8"/>
        <v>3</v>
      </c>
      <c r="AN11" s="11">
        <v>3</v>
      </c>
      <c r="AO11" s="11">
        <v>3</v>
      </c>
      <c r="AP11" s="11">
        <v>0</v>
      </c>
      <c r="AQ11" s="11">
        <f t="shared" si="9"/>
        <v>4</v>
      </c>
      <c r="AR11" s="11">
        <v>2</v>
      </c>
      <c r="AS11" s="11">
        <v>2</v>
      </c>
      <c r="AT11" s="11">
        <v>2</v>
      </c>
      <c r="AU11" s="11">
        <f t="shared" si="10"/>
        <v>8</v>
      </c>
      <c r="AV11" s="11">
        <v>4</v>
      </c>
      <c r="AW11" s="11">
        <v>4</v>
      </c>
      <c r="AX11" s="11">
        <v>4</v>
      </c>
      <c r="AY11" s="11">
        <f t="shared" si="11"/>
        <v>7</v>
      </c>
      <c r="AZ11" s="11">
        <v>3</v>
      </c>
      <c r="BA11" s="11">
        <v>3</v>
      </c>
      <c r="BB11" s="11">
        <v>4</v>
      </c>
      <c r="BC11" s="11">
        <f t="shared" si="12"/>
        <v>63</v>
      </c>
      <c r="BD11" s="11">
        <f t="shared" si="12"/>
        <v>44</v>
      </c>
      <c r="BE11" s="11">
        <v>1</v>
      </c>
    </row>
    <row r="12" spans="1:57">
      <c r="A12" s="11" t="s">
        <v>15</v>
      </c>
      <c r="B12" s="11" t="s">
        <v>16</v>
      </c>
      <c r="C12" s="11" t="s">
        <v>27</v>
      </c>
      <c r="D12" s="11" t="s">
        <v>28</v>
      </c>
      <c r="E12" s="11">
        <f t="shared" si="0"/>
        <v>3</v>
      </c>
      <c r="F12" s="11">
        <v>3</v>
      </c>
      <c r="G12" s="11">
        <v>3</v>
      </c>
      <c r="H12" s="11"/>
      <c r="I12" s="11"/>
      <c r="J12" s="11">
        <v>0</v>
      </c>
      <c r="K12" s="11">
        <f t="shared" si="1"/>
        <v>2</v>
      </c>
      <c r="L12" s="11">
        <v>1</v>
      </c>
      <c r="M12" s="11">
        <v>1</v>
      </c>
      <c r="N12" s="11">
        <v>1</v>
      </c>
      <c r="O12" s="11">
        <f t="shared" si="2"/>
        <v>0</v>
      </c>
      <c r="P12" s="11">
        <v>0</v>
      </c>
      <c r="Q12" s="11">
        <v>0</v>
      </c>
      <c r="R12" s="11">
        <v>0</v>
      </c>
      <c r="S12" s="11">
        <f t="shared" si="3"/>
        <v>1</v>
      </c>
      <c r="T12" s="11">
        <v>1</v>
      </c>
      <c r="U12" s="11">
        <v>1</v>
      </c>
      <c r="V12" s="11">
        <v>0</v>
      </c>
      <c r="W12" s="11">
        <f t="shared" si="4"/>
        <v>0</v>
      </c>
      <c r="X12" s="11">
        <v>3</v>
      </c>
      <c r="Y12" s="11">
        <v>0</v>
      </c>
      <c r="Z12" s="11">
        <v>0</v>
      </c>
      <c r="AA12" s="11">
        <f t="shared" si="5"/>
        <v>5</v>
      </c>
      <c r="AB12" s="11">
        <v>1</v>
      </c>
      <c r="AC12" s="11">
        <v>1</v>
      </c>
      <c r="AD12" s="11">
        <v>0</v>
      </c>
      <c r="AE12" s="11">
        <f t="shared" si="6"/>
        <v>0</v>
      </c>
      <c r="AF12" s="11">
        <v>0</v>
      </c>
      <c r="AG12" s="11">
        <v>0</v>
      </c>
      <c r="AH12" s="11">
        <v>0</v>
      </c>
      <c r="AI12" s="11">
        <f t="shared" si="7"/>
        <v>1</v>
      </c>
      <c r="AJ12" s="11">
        <v>1</v>
      </c>
      <c r="AK12" s="11">
        <v>1</v>
      </c>
      <c r="AL12" s="11">
        <v>0</v>
      </c>
      <c r="AM12" s="11">
        <f t="shared" si="8"/>
        <v>0</v>
      </c>
      <c r="AN12" s="11">
        <v>0</v>
      </c>
      <c r="AO12" s="11">
        <v>0</v>
      </c>
      <c r="AP12" s="11">
        <v>0</v>
      </c>
      <c r="AQ12" s="11">
        <f t="shared" si="9"/>
        <v>1</v>
      </c>
      <c r="AR12" s="11">
        <v>1</v>
      </c>
      <c r="AS12" s="11">
        <v>1</v>
      </c>
      <c r="AT12" s="11">
        <v>0</v>
      </c>
      <c r="AU12" s="11">
        <f t="shared" si="10"/>
        <v>1</v>
      </c>
      <c r="AV12" s="11">
        <v>1</v>
      </c>
      <c r="AW12" s="11">
        <v>1</v>
      </c>
      <c r="AX12" s="11">
        <v>0</v>
      </c>
      <c r="AY12" s="11">
        <f t="shared" si="11"/>
        <v>2</v>
      </c>
      <c r="AZ12" s="11">
        <v>1</v>
      </c>
      <c r="BA12" s="11">
        <v>1</v>
      </c>
      <c r="BB12" s="11">
        <v>1</v>
      </c>
      <c r="BC12" s="11">
        <f t="shared" si="12"/>
        <v>16</v>
      </c>
      <c r="BD12" s="11">
        <f t="shared" si="12"/>
        <v>13</v>
      </c>
      <c r="BE12" s="11">
        <v>1</v>
      </c>
    </row>
    <row r="13" spans="1:57">
      <c r="A13" s="15" t="s">
        <v>15</v>
      </c>
      <c r="B13" s="15" t="s">
        <v>16</v>
      </c>
      <c r="C13" s="15" t="s">
        <v>31</v>
      </c>
      <c r="D13" s="15" t="s">
        <v>289</v>
      </c>
      <c r="E13" s="15">
        <f t="shared" si="0"/>
        <v>5</v>
      </c>
      <c r="F13" s="15">
        <v>5</v>
      </c>
      <c r="G13" s="15">
        <v>5</v>
      </c>
      <c r="H13" s="15"/>
      <c r="I13" s="15"/>
      <c r="J13" s="15">
        <v>0</v>
      </c>
      <c r="K13" s="15">
        <f t="shared" si="1"/>
        <v>2</v>
      </c>
      <c r="L13" s="15">
        <v>2</v>
      </c>
      <c r="M13" s="15">
        <v>2</v>
      </c>
      <c r="N13" s="15">
        <v>0</v>
      </c>
      <c r="O13" s="15">
        <f t="shared" si="2"/>
        <v>10</v>
      </c>
      <c r="P13" s="15">
        <v>10</v>
      </c>
      <c r="Q13" s="15">
        <v>10</v>
      </c>
      <c r="R13" s="15">
        <v>0</v>
      </c>
      <c r="S13" s="15">
        <f t="shared" si="3"/>
        <v>14</v>
      </c>
      <c r="T13" s="15">
        <v>13</v>
      </c>
      <c r="U13" s="15">
        <v>14</v>
      </c>
      <c r="V13" s="15">
        <v>0</v>
      </c>
      <c r="W13" s="15">
        <f t="shared" si="4"/>
        <v>5</v>
      </c>
      <c r="X13" s="15">
        <v>5</v>
      </c>
      <c r="Y13" s="15">
        <v>5</v>
      </c>
      <c r="Z13" s="15">
        <v>0</v>
      </c>
      <c r="AA13" s="15">
        <f t="shared" si="5"/>
        <v>6</v>
      </c>
      <c r="AB13" s="15">
        <v>11</v>
      </c>
      <c r="AC13" s="15">
        <v>11</v>
      </c>
      <c r="AD13" s="15">
        <v>0</v>
      </c>
      <c r="AE13" s="15">
        <f t="shared" si="6"/>
        <v>8</v>
      </c>
      <c r="AF13" s="15">
        <v>6</v>
      </c>
      <c r="AG13" s="15">
        <v>6</v>
      </c>
      <c r="AH13" s="15">
        <v>2</v>
      </c>
      <c r="AI13" s="15">
        <f t="shared" si="7"/>
        <v>10</v>
      </c>
      <c r="AJ13" s="15">
        <v>10</v>
      </c>
      <c r="AK13" s="15">
        <v>10</v>
      </c>
      <c r="AL13" s="15">
        <v>0</v>
      </c>
      <c r="AM13" s="15">
        <f t="shared" si="8"/>
        <v>2</v>
      </c>
      <c r="AN13" s="15">
        <v>2</v>
      </c>
      <c r="AO13" s="15">
        <v>2</v>
      </c>
      <c r="AP13" s="15">
        <v>0</v>
      </c>
      <c r="AQ13" s="15">
        <f t="shared" si="9"/>
        <v>7</v>
      </c>
      <c r="AR13" s="15">
        <v>7</v>
      </c>
      <c r="AS13" s="15">
        <v>7</v>
      </c>
      <c r="AT13" s="15">
        <v>0</v>
      </c>
      <c r="AU13" s="15">
        <f t="shared" si="10"/>
        <v>7</v>
      </c>
      <c r="AV13" s="15">
        <v>7</v>
      </c>
      <c r="AW13" s="15">
        <v>7</v>
      </c>
      <c r="AX13" s="15">
        <v>0</v>
      </c>
      <c r="AY13" s="15">
        <f t="shared" si="11"/>
        <v>8</v>
      </c>
      <c r="AZ13" s="15">
        <v>8</v>
      </c>
      <c r="BA13" s="15">
        <v>8</v>
      </c>
      <c r="BB13" s="15">
        <v>0</v>
      </c>
      <c r="BC13" s="15">
        <f t="shared" si="12"/>
        <v>84</v>
      </c>
      <c r="BD13" s="15">
        <f t="shared" si="12"/>
        <v>86</v>
      </c>
      <c r="BE13" s="15">
        <v>1</v>
      </c>
    </row>
    <row r="14" spans="1:57">
      <c r="A14" s="147" t="s">
        <v>15</v>
      </c>
      <c r="B14" s="147" t="s">
        <v>16</v>
      </c>
      <c r="C14" s="147" t="s">
        <v>31</v>
      </c>
      <c r="D14" s="147" t="s">
        <v>35</v>
      </c>
      <c r="E14" s="147">
        <f t="shared" si="0"/>
        <v>1</v>
      </c>
      <c r="F14" s="147">
        <v>1</v>
      </c>
      <c r="G14" s="147">
        <v>1</v>
      </c>
      <c r="H14" s="147"/>
      <c r="I14" s="147"/>
      <c r="J14" s="147">
        <v>0</v>
      </c>
      <c r="K14" s="147">
        <f t="shared" si="1"/>
        <v>8</v>
      </c>
      <c r="L14" s="147">
        <v>4</v>
      </c>
      <c r="M14" s="147">
        <v>4</v>
      </c>
      <c r="N14" s="147">
        <v>4</v>
      </c>
      <c r="O14" s="147">
        <f t="shared" si="2"/>
        <v>7</v>
      </c>
      <c r="P14" s="147">
        <v>4</v>
      </c>
      <c r="Q14" s="147">
        <v>4</v>
      </c>
      <c r="R14" s="147">
        <v>3</v>
      </c>
      <c r="S14" s="147">
        <f t="shared" si="3"/>
        <v>3</v>
      </c>
      <c r="T14" s="147">
        <v>3</v>
      </c>
      <c r="U14" s="147">
        <v>3</v>
      </c>
      <c r="V14" s="147">
        <v>0</v>
      </c>
      <c r="W14" s="147">
        <f t="shared" si="4"/>
        <v>10</v>
      </c>
      <c r="X14" s="147">
        <v>5</v>
      </c>
      <c r="Y14" s="147">
        <v>5</v>
      </c>
      <c r="Z14" s="147">
        <v>5</v>
      </c>
      <c r="AA14" s="11">
        <f t="shared" si="5"/>
        <v>3</v>
      </c>
      <c r="AB14" s="147">
        <v>3</v>
      </c>
      <c r="AC14" s="147">
        <v>3</v>
      </c>
      <c r="AD14" s="147">
        <v>2</v>
      </c>
      <c r="AE14" s="147">
        <f t="shared" si="6"/>
        <v>4</v>
      </c>
      <c r="AF14" s="147">
        <v>4</v>
      </c>
      <c r="AG14" s="147">
        <v>4</v>
      </c>
      <c r="AH14" s="147">
        <v>0</v>
      </c>
      <c r="AI14" s="147">
        <f t="shared" si="7"/>
        <v>3</v>
      </c>
      <c r="AJ14" s="147">
        <v>3</v>
      </c>
      <c r="AK14" s="147">
        <v>3</v>
      </c>
      <c r="AL14" s="147">
        <v>0</v>
      </c>
      <c r="AM14" s="147">
        <f t="shared" si="8"/>
        <v>2</v>
      </c>
      <c r="AN14" s="147">
        <v>1</v>
      </c>
      <c r="AO14" s="147">
        <v>1</v>
      </c>
      <c r="AP14" s="147">
        <v>1</v>
      </c>
      <c r="AQ14" s="147">
        <f t="shared" si="9"/>
        <v>5</v>
      </c>
      <c r="AR14" s="147">
        <v>5</v>
      </c>
      <c r="AS14" s="147">
        <v>5</v>
      </c>
      <c r="AT14" s="147">
        <v>0</v>
      </c>
      <c r="AU14" s="147">
        <f t="shared" si="10"/>
        <v>5</v>
      </c>
      <c r="AV14" s="147">
        <v>5</v>
      </c>
      <c r="AW14" s="147">
        <v>5</v>
      </c>
      <c r="AX14" s="147">
        <v>0</v>
      </c>
      <c r="AY14" s="147">
        <f t="shared" si="11"/>
        <v>4</v>
      </c>
      <c r="AZ14" s="147">
        <v>2</v>
      </c>
      <c r="BA14" s="147">
        <v>2</v>
      </c>
      <c r="BB14" s="147">
        <v>2</v>
      </c>
      <c r="BC14" s="147">
        <f t="shared" si="12"/>
        <v>55</v>
      </c>
      <c r="BD14" s="147">
        <f t="shared" si="12"/>
        <v>40</v>
      </c>
      <c r="BE14" s="147">
        <v>1</v>
      </c>
    </row>
    <row r="15" spans="1:57">
      <c r="A15" s="11" t="s">
        <v>15</v>
      </c>
      <c r="B15" s="11" t="s">
        <v>16</v>
      </c>
      <c r="C15" s="11" t="s">
        <v>38</v>
      </c>
      <c r="D15" s="11" t="s">
        <v>111</v>
      </c>
      <c r="E15" s="11">
        <f t="shared" si="0"/>
        <v>1</v>
      </c>
      <c r="F15" s="11">
        <v>2</v>
      </c>
      <c r="G15" s="11">
        <v>1</v>
      </c>
      <c r="H15" s="11"/>
      <c r="I15" s="11"/>
      <c r="J15" s="11">
        <v>0</v>
      </c>
      <c r="K15" s="11">
        <f t="shared" si="1"/>
        <v>0</v>
      </c>
      <c r="L15" s="11">
        <v>0</v>
      </c>
      <c r="M15" s="11">
        <v>0</v>
      </c>
      <c r="N15" s="11">
        <v>0</v>
      </c>
      <c r="O15" s="11">
        <f t="shared" si="2"/>
        <v>1</v>
      </c>
      <c r="P15" s="11">
        <v>1</v>
      </c>
      <c r="Q15" s="11">
        <v>1</v>
      </c>
      <c r="R15" s="11">
        <v>0</v>
      </c>
      <c r="S15" s="11">
        <f t="shared" si="3"/>
        <v>2</v>
      </c>
      <c r="T15" s="11">
        <v>2</v>
      </c>
      <c r="U15" s="11">
        <v>1</v>
      </c>
      <c r="V15" s="11">
        <v>1</v>
      </c>
      <c r="W15" s="11">
        <f t="shared" si="4"/>
        <v>0</v>
      </c>
      <c r="X15" s="11">
        <v>0</v>
      </c>
      <c r="Y15" s="11">
        <v>0</v>
      </c>
      <c r="Z15" s="11">
        <v>0</v>
      </c>
      <c r="AA15" s="11">
        <f t="shared" si="5"/>
        <v>24</v>
      </c>
      <c r="AB15" s="11">
        <v>6</v>
      </c>
      <c r="AC15" s="11">
        <v>2</v>
      </c>
      <c r="AD15" s="11">
        <v>4</v>
      </c>
      <c r="AE15" s="11">
        <f t="shared" si="6"/>
        <v>0</v>
      </c>
      <c r="AF15" s="11">
        <v>0</v>
      </c>
      <c r="AG15" s="11">
        <v>0</v>
      </c>
      <c r="AH15" s="11">
        <v>0</v>
      </c>
      <c r="AI15" s="11">
        <f t="shared" si="7"/>
        <v>0</v>
      </c>
      <c r="AJ15" s="11">
        <v>0</v>
      </c>
      <c r="AK15" s="11">
        <v>0</v>
      </c>
      <c r="AL15" s="11">
        <v>0</v>
      </c>
      <c r="AM15" s="11">
        <f t="shared" si="8"/>
        <v>0</v>
      </c>
      <c r="AN15" s="11">
        <v>0</v>
      </c>
      <c r="AO15" s="11">
        <v>0</v>
      </c>
      <c r="AP15" s="11">
        <v>0</v>
      </c>
      <c r="AQ15" s="11">
        <f t="shared" si="9"/>
        <v>1</v>
      </c>
      <c r="AR15" s="11">
        <v>1</v>
      </c>
      <c r="AS15" s="11">
        <v>1</v>
      </c>
      <c r="AT15" s="11">
        <v>0</v>
      </c>
      <c r="AU15" s="11">
        <f t="shared" si="10"/>
        <v>1</v>
      </c>
      <c r="AV15" s="11">
        <v>1</v>
      </c>
      <c r="AW15" s="11">
        <v>1</v>
      </c>
      <c r="AX15" s="11">
        <v>0</v>
      </c>
      <c r="AY15" s="11">
        <f t="shared" si="11"/>
        <v>0</v>
      </c>
      <c r="AZ15" s="11">
        <v>0</v>
      </c>
      <c r="BA15" s="11">
        <v>0</v>
      </c>
      <c r="BB15" s="11">
        <v>0</v>
      </c>
      <c r="BC15" s="11">
        <f t="shared" si="12"/>
        <v>30</v>
      </c>
      <c r="BD15" s="11">
        <f t="shared" si="12"/>
        <v>13</v>
      </c>
      <c r="BE15" s="11">
        <v>1</v>
      </c>
    </row>
    <row r="16" spans="1:57">
      <c r="A16" s="11" t="s">
        <v>15</v>
      </c>
      <c r="B16" s="11" t="s">
        <v>16</v>
      </c>
      <c r="C16" s="11" t="s">
        <v>38</v>
      </c>
      <c r="D16" s="11" t="s">
        <v>39</v>
      </c>
      <c r="E16" s="11">
        <f t="shared" si="0"/>
        <v>6</v>
      </c>
      <c r="F16" s="11">
        <v>0</v>
      </c>
      <c r="G16" s="11">
        <v>0</v>
      </c>
      <c r="H16" s="11"/>
      <c r="I16" s="11"/>
      <c r="J16" s="11">
        <v>6</v>
      </c>
      <c r="K16" s="11">
        <f t="shared" si="1"/>
        <v>5</v>
      </c>
      <c r="L16" s="11">
        <v>1</v>
      </c>
      <c r="M16" s="11">
        <v>1</v>
      </c>
      <c r="N16" s="11">
        <v>4</v>
      </c>
      <c r="O16" s="11">
        <f t="shared" si="2"/>
        <v>4</v>
      </c>
      <c r="P16" s="11">
        <v>4</v>
      </c>
      <c r="Q16" s="11">
        <v>4</v>
      </c>
      <c r="R16" s="11">
        <v>0</v>
      </c>
      <c r="S16" s="11">
        <f t="shared" si="3"/>
        <v>8</v>
      </c>
      <c r="T16" s="11">
        <v>2</v>
      </c>
      <c r="U16" s="11">
        <v>2</v>
      </c>
      <c r="V16" s="11">
        <v>6</v>
      </c>
      <c r="W16" s="11">
        <f t="shared" si="4"/>
        <v>3</v>
      </c>
      <c r="X16" s="11">
        <v>3</v>
      </c>
      <c r="Y16" s="11">
        <v>3</v>
      </c>
      <c r="Z16" s="11">
        <v>0</v>
      </c>
      <c r="AA16" s="11">
        <f t="shared" si="5"/>
        <v>3</v>
      </c>
      <c r="AB16" s="11">
        <v>3</v>
      </c>
      <c r="AC16" s="11">
        <v>3</v>
      </c>
      <c r="AD16" s="11">
        <v>0</v>
      </c>
      <c r="AE16" s="11">
        <f t="shared" si="6"/>
        <v>4</v>
      </c>
      <c r="AF16" s="11">
        <v>4</v>
      </c>
      <c r="AG16" s="11">
        <v>4</v>
      </c>
      <c r="AH16" s="11">
        <v>0</v>
      </c>
      <c r="AI16" s="11">
        <f t="shared" si="7"/>
        <v>5</v>
      </c>
      <c r="AJ16" s="11">
        <v>2</v>
      </c>
      <c r="AK16" s="11">
        <v>2</v>
      </c>
      <c r="AL16" s="11">
        <v>3</v>
      </c>
      <c r="AM16" s="11">
        <f t="shared" si="8"/>
        <v>1</v>
      </c>
      <c r="AN16" s="11">
        <v>1</v>
      </c>
      <c r="AO16" s="11">
        <v>1</v>
      </c>
      <c r="AP16" s="11">
        <v>0</v>
      </c>
      <c r="AQ16" s="11">
        <f t="shared" si="9"/>
        <v>2</v>
      </c>
      <c r="AR16" s="11">
        <v>2</v>
      </c>
      <c r="AS16" s="11">
        <v>2</v>
      </c>
      <c r="AT16" s="11">
        <v>0</v>
      </c>
      <c r="AU16" s="11">
        <f t="shared" si="10"/>
        <v>1</v>
      </c>
      <c r="AV16" s="11">
        <v>1</v>
      </c>
      <c r="AW16" s="11">
        <v>1</v>
      </c>
      <c r="AX16" s="11">
        <v>0</v>
      </c>
      <c r="AY16" s="11">
        <f t="shared" si="11"/>
        <v>5</v>
      </c>
      <c r="AZ16" s="11">
        <v>3</v>
      </c>
      <c r="BA16" s="11">
        <v>3</v>
      </c>
      <c r="BB16" s="11">
        <v>2</v>
      </c>
      <c r="BC16" s="11">
        <f t="shared" si="12"/>
        <v>47</v>
      </c>
      <c r="BD16" s="11">
        <f t="shared" si="12"/>
        <v>26</v>
      </c>
      <c r="BE16" s="11">
        <v>1</v>
      </c>
    </row>
    <row r="17" spans="1:57">
      <c r="A17" s="11" t="s">
        <v>15</v>
      </c>
      <c r="B17" s="11" t="s">
        <v>16</v>
      </c>
      <c r="C17" s="11" t="s">
        <v>42</v>
      </c>
      <c r="D17" s="11" t="s">
        <v>114</v>
      </c>
      <c r="E17" s="11">
        <f t="shared" si="0"/>
        <v>3</v>
      </c>
      <c r="F17" s="11">
        <v>3</v>
      </c>
      <c r="G17" s="11">
        <v>3</v>
      </c>
      <c r="H17" s="11"/>
      <c r="I17" s="11"/>
      <c r="J17" s="11">
        <v>0</v>
      </c>
      <c r="K17" s="11">
        <f t="shared" si="1"/>
        <v>6</v>
      </c>
      <c r="L17" s="11">
        <v>6</v>
      </c>
      <c r="M17" s="11">
        <v>6</v>
      </c>
      <c r="N17" s="11">
        <v>0</v>
      </c>
      <c r="O17" s="11">
        <f t="shared" si="2"/>
        <v>6</v>
      </c>
      <c r="P17" s="11">
        <v>6</v>
      </c>
      <c r="Q17" s="11">
        <v>6</v>
      </c>
      <c r="R17" s="11">
        <v>0</v>
      </c>
      <c r="S17" s="11">
        <f t="shared" si="3"/>
        <v>10</v>
      </c>
      <c r="T17" s="11">
        <v>7</v>
      </c>
      <c r="U17" s="11">
        <v>7</v>
      </c>
      <c r="V17" s="11">
        <v>3</v>
      </c>
      <c r="W17" s="11">
        <f t="shared" si="4"/>
        <v>5</v>
      </c>
      <c r="X17" s="11">
        <v>5</v>
      </c>
      <c r="Y17" s="11">
        <v>5</v>
      </c>
      <c r="Z17" s="11">
        <v>0</v>
      </c>
      <c r="AA17" s="11">
        <f t="shared" si="5"/>
        <v>11</v>
      </c>
      <c r="AB17" s="11">
        <v>12</v>
      </c>
      <c r="AC17" s="11">
        <v>12</v>
      </c>
      <c r="AD17" s="11">
        <v>12</v>
      </c>
      <c r="AE17" s="11">
        <f t="shared" si="6"/>
        <v>19</v>
      </c>
      <c r="AF17" s="11">
        <v>9</v>
      </c>
      <c r="AG17" s="11">
        <v>9</v>
      </c>
      <c r="AH17" s="11">
        <v>10</v>
      </c>
      <c r="AI17" s="11">
        <f t="shared" si="7"/>
        <v>7</v>
      </c>
      <c r="AJ17" s="11">
        <v>7</v>
      </c>
      <c r="AK17" s="11">
        <v>7</v>
      </c>
      <c r="AL17" s="11">
        <v>0</v>
      </c>
      <c r="AM17" s="11">
        <f t="shared" si="8"/>
        <v>7</v>
      </c>
      <c r="AN17" s="11">
        <v>7</v>
      </c>
      <c r="AO17" s="11">
        <v>7</v>
      </c>
      <c r="AP17" s="11">
        <v>0</v>
      </c>
      <c r="AQ17" s="11">
        <f t="shared" si="9"/>
        <v>7</v>
      </c>
      <c r="AR17" s="11">
        <v>7</v>
      </c>
      <c r="AS17" s="11">
        <v>7</v>
      </c>
      <c r="AT17" s="11">
        <v>0</v>
      </c>
      <c r="AU17" s="11">
        <f t="shared" si="10"/>
        <v>8</v>
      </c>
      <c r="AV17" s="11">
        <v>8</v>
      </c>
      <c r="AW17" s="11">
        <v>8</v>
      </c>
      <c r="AX17" s="11">
        <v>0</v>
      </c>
      <c r="AY17" s="11">
        <f t="shared" si="11"/>
        <v>2</v>
      </c>
      <c r="AZ17" s="11">
        <v>2</v>
      </c>
      <c r="BA17" s="11">
        <v>2</v>
      </c>
      <c r="BB17" s="11">
        <v>0</v>
      </c>
      <c r="BC17" s="11">
        <f t="shared" si="12"/>
        <v>91</v>
      </c>
      <c r="BD17" s="11">
        <f t="shared" si="12"/>
        <v>79</v>
      </c>
      <c r="BE17" s="11">
        <v>1</v>
      </c>
    </row>
    <row r="18" spans="1:57">
      <c r="A18" s="11" t="s">
        <v>15</v>
      </c>
      <c r="B18" s="11" t="s">
        <v>16</v>
      </c>
      <c r="C18" s="11" t="s">
        <v>42</v>
      </c>
      <c r="D18" s="11" t="s">
        <v>43</v>
      </c>
      <c r="E18" s="11">
        <f t="shared" si="0"/>
        <v>3</v>
      </c>
      <c r="F18" s="11">
        <v>3</v>
      </c>
      <c r="G18" s="11">
        <v>3</v>
      </c>
      <c r="H18" s="11"/>
      <c r="I18" s="11"/>
      <c r="J18" s="11">
        <v>0</v>
      </c>
      <c r="K18" s="11">
        <f t="shared" si="1"/>
        <v>3</v>
      </c>
      <c r="L18" s="11">
        <v>3</v>
      </c>
      <c r="M18" s="11">
        <v>3</v>
      </c>
      <c r="N18" s="11">
        <v>0</v>
      </c>
      <c r="O18" s="11">
        <f t="shared" si="2"/>
        <v>7</v>
      </c>
      <c r="P18" s="11">
        <v>7</v>
      </c>
      <c r="Q18" s="11">
        <v>7</v>
      </c>
      <c r="R18" s="11">
        <v>0</v>
      </c>
      <c r="S18" s="11">
        <f t="shared" si="3"/>
        <v>5</v>
      </c>
      <c r="T18" s="11">
        <v>5</v>
      </c>
      <c r="U18" s="11">
        <v>5</v>
      </c>
      <c r="V18" s="11">
        <v>0</v>
      </c>
      <c r="W18" s="11">
        <f t="shared" si="4"/>
        <v>12</v>
      </c>
      <c r="X18" s="11">
        <v>12</v>
      </c>
      <c r="Y18" s="11">
        <v>12</v>
      </c>
      <c r="Z18" s="11">
        <v>0</v>
      </c>
      <c r="AA18" s="11">
        <f t="shared" si="5"/>
        <v>2</v>
      </c>
      <c r="AB18" s="11">
        <v>3</v>
      </c>
      <c r="AC18" s="11">
        <v>3</v>
      </c>
      <c r="AD18" s="11">
        <v>0</v>
      </c>
      <c r="AE18" s="11">
        <f t="shared" si="6"/>
        <v>4</v>
      </c>
      <c r="AF18" s="11">
        <v>4</v>
      </c>
      <c r="AG18" s="11">
        <v>4</v>
      </c>
      <c r="AH18" s="11">
        <v>0</v>
      </c>
      <c r="AI18" s="11">
        <f t="shared" si="7"/>
        <v>4</v>
      </c>
      <c r="AJ18" s="11">
        <v>4</v>
      </c>
      <c r="AK18" s="11">
        <v>4</v>
      </c>
      <c r="AL18" s="11">
        <v>0</v>
      </c>
      <c r="AM18" s="11">
        <f t="shared" si="8"/>
        <v>2</v>
      </c>
      <c r="AN18" s="11">
        <v>2</v>
      </c>
      <c r="AO18" s="11">
        <v>2</v>
      </c>
      <c r="AP18" s="11">
        <v>0</v>
      </c>
      <c r="AQ18" s="11">
        <f t="shared" si="9"/>
        <v>4</v>
      </c>
      <c r="AR18" s="11">
        <v>4</v>
      </c>
      <c r="AS18" s="11">
        <v>4</v>
      </c>
      <c r="AT18" s="11">
        <v>0</v>
      </c>
      <c r="AU18" s="11">
        <f t="shared" si="10"/>
        <v>6</v>
      </c>
      <c r="AV18" s="11">
        <v>6</v>
      </c>
      <c r="AW18" s="11">
        <v>6</v>
      </c>
      <c r="AX18" s="11">
        <v>0</v>
      </c>
      <c r="AY18" s="11">
        <f t="shared" si="11"/>
        <v>12</v>
      </c>
      <c r="AZ18" s="11">
        <v>6</v>
      </c>
      <c r="BA18" s="11">
        <v>6</v>
      </c>
      <c r="BB18" s="11">
        <v>6</v>
      </c>
      <c r="BC18" s="11">
        <f t="shared" si="12"/>
        <v>64</v>
      </c>
      <c r="BD18" s="11">
        <f t="shared" si="12"/>
        <v>59</v>
      </c>
      <c r="BE18" s="11">
        <v>1</v>
      </c>
    </row>
    <row r="19" spans="1:57">
      <c r="A19" s="11" t="s">
        <v>15</v>
      </c>
      <c r="B19" s="11" t="s">
        <v>16</v>
      </c>
      <c r="C19" s="11" t="s">
        <v>42</v>
      </c>
      <c r="D19" s="11" t="s">
        <v>115</v>
      </c>
      <c r="E19" s="11">
        <f t="shared" si="0"/>
        <v>9</v>
      </c>
      <c r="F19" s="11">
        <v>9</v>
      </c>
      <c r="G19" s="11">
        <v>9</v>
      </c>
      <c r="H19" s="11"/>
      <c r="I19" s="11"/>
      <c r="J19" s="11">
        <v>0</v>
      </c>
      <c r="K19" s="11">
        <f t="shared" si="1"/>
        <v>8</v>
      </c>
      <c r="L19" s="11">
        <v>8</v>
      </c>
      <c r="M19" s="11">
        <v>8</v>
      </c>
      <c r="N19" s="11">
        <v>0</v>
      </c>
      <c r="O19" s="11">
        <f t="shared" si="2"/>
        <v>7</v>
      </c>
      <c r="P19" s="11">
        <v>7</v>
      </c>
      <c r="Q19" s="11">
        <v>7</v>
      </c>
      <c r="R19" s="11">
        <v>0</v>
      </c>
      <c r="S19" s="11">
        <f t="shared" si="3"/>
        <v>7</v>
      </c>
      <c r="T19" s="11">
        <v>7</v>
      </c>
      <c r="U19" s="11">
        <v>7</v>
      </c>
      <c r="V19" s="11">
        <v>0</v>
      </c>
      <c r="W19" s="11">
        <f t="shared" si="4"/>
        <v>6</v>
      </c>
      <c r="X19" s="11">
        <v>6</v>
      </c>
      <c r="Y19" s="11">
        <v>6</v>
      </c>
      <c r="Z19" s="11">
        <v>0</v>
      </c>
      <c r="AA19" s="11">
        <f t="shared" si="5"/>
        <v>0</v>
      </c>
      <c r="AB19" s="11">
        <v>11</v>
      </c>
      <c r="AC19" s="11">
        <v>11</v>
      </c>
      <c r="AD19" s="11">
        <v>0</v>
      </c>
      <c r="AE19" s="11">
        <f t="shared" si="6"/>
        <v>7</v>
      </c>
      <c r="AF19" s="11">
        <v>7</v>
      </c>
      <c r="AG19" s="11">
        <v>7</v>
      </c>
      <c r="AH19" s="11">
        <v>0</v>
      </c>
      <c r="AI19" s="11">
        <f t="shared" si="7"/>
        <v>6</v>
      </c>
      <c r="AJ19" s="11">
        <v>6</v>
      </c>
      <c r="AK19" s="11">
        <v>6</v>
      </c>
      <c r="AL19" s="11">
        <v>0</v>
      </c>
      <c r="AM19" s="11">
        <f t="shared" si="8"/>
        <v>14</v>
      </c>
      <c r="AN19" s="11">
        <v>14</v>
      </c>
      <c r="AO19" s="11">
        <v>14</v>
      </c>
      <c r="AP19" s="11">
        <v>0</v>
      </c>
      <c r="AQ19" s="11">
        <f t="shared" si="9"/>
        <v>6</v>
      </c>
      <c r="AR19" s="11">
        <v>6</v>
      </c>
      <c r="AS19" s="11">
        <v>6</v>
      </c>
      <c r="AT19" s="11">
        <v>0</v>
      </c>
      <c r="AU19" s="11">
        <f t="shared" si="10"/>
        <v>8</v>
      </c>
      <c r="AV19" s="11">
        <v>8</v>
      </c>
      <c r="AW19" s="11">
        <v>8</v>
      </c>
      <c r="AX19" s="11">
        <v>0</v>
      </c>
      <c r="AY19" s="11">
        <f t="shared" si="11"/>
        <v>6</v>
      </c>
      <c r="AZ19" s="11">
        <v>6</v>
      </c>
      <c r="BA19" s="11">
        <v>6</v>
      </c>
      <c r="BB19" s="11">
        <v>0</v>
      </c>
      <c r="BC19" s="11">
        <f t="shared" si="12"/>
        <v>84</v>
      </c>
      <c r="BD19" s="11">
        <f t="shared" si="12"/>
        <v>95</v>
      </c>
      <c r="BE19" s="11">
        <v>1</v>
      </c>
    </row>
    <row r="20" spans="1:57">
      <c r="A20" s="12" t="s">
        <v>15</v>
      </c>
      <c r="B20" s="12" t="s">
        <v>16</v>
      </c>
      <c r="C20" s="12" t="s">
        <v>46</v>
      </c>
      <c r="D20" s="12" t="s">
        <v>47</v>
      </c>
      <c r="E20" s="12">
        <f t="shared" si="0"/>
        <v>0</v>
      </c>
      <c r="F20" s="12">
        <v>0</v>
      </c>
      <c r="G20" s="12">
        <v>0</v>
      </c>
      <c r="H20" s="12"/>
      <c r="I20" s="12"/>
      <c r="J20" s="11">
        <v>0</v>
      </c>
      <c r="K20" s="12">
        <f t="shared" si="1"/>
        <v>1</v>
      </c>
      <c r="L20" s="12">
        <v>1</v>
      </c>
      <c r="M20" s="12">
        <v>1</v>
      </c>
      <c r="N20" s="12">
        <v>0</v>
      </c>
      <c r="O20" s="12">
        <f t="shared" si="2"/>
        <v>1</v>
      </c>
      <c r="P20" s="12">
        <v>1</v>
      </c>
      <c r="Q20" s="12">
        <v>1</v>
      </c>
      <c r="R20" s="12">
        <v>0</v>
      </c>
      <c r="S20" s="12">
        <f t="shared" si="3"/>
        <v>4</v>
      </c>
      <c r="T20" s="12">
        <v>2</v>
      </c>
      <c r="U20" s="12">
        <v>3</v>
      </c>
      <c r="V20" s="12">
        <v>1</v>
      </c>
      <c r="W20" s="12">
        <f t="shared" si="4"/>
        <v>7</v>
      </c>
      <c r="X20" s="12">
        <v>5</v>
      </c>
      <c r="Y20" s="12">
        <v>5</v>
      </c>
      <c r="Z20" s="12">
        <v>2</v>
      </c>
      <c r="AA20" s="12">
        <f t="shared" si="5"/>
        <v>2</v>
      </c>
      <c r="AB20" s="12">
        <v>2</v>
      </c>
      <c r="AC20" s="12">
        <v>2</v>
      </c>
      <c r="AD20" s="12">
        <v>0</v>
      </c>
      <c r="AE20" s="12">
        <f t="shared" si="6"/>
        <v>2</v>
      </c>
      <c r="AF20" s="12">
        <v>2</v>
      </c>
      <c r="AG20" s="12">
        <v>2</v>
      </c>
      <c r="AH20" s="12">
        <v>0</v>
      </c>
      <c r="AI20" s="12">
        <f t="shared" si="7"/>
        <v>2</v>
      </c>
      <c r="AJ20" s="12">
        <v>2</v>
      </c>
      <c r="AK20" s="12">
        <v>2</v>
      </c>
      <c r="AL20" s="12">
        <v>0</v>
      </c>
      <c r="AM20" s="12">
        <f t="shared" si="8"/>
        <v>0</v>
      </c>
      <c r="AN20" s="12">
        <v>0</v>
      </c>
      <c r="AO20" s="12">
        <v>0</v>
      </c>
      <c r="AP20" s="12">
        <v>0</v>
      </c>
      <c r="AQ20" s="12">
        <f t="shared" si="9"/>
        <v>1</v>
      </c>
      <c r="AR20" s="12">
        <v>1</v>
      </c>
      <c r="AS20" s="12">
        <v>1</v>
      </c>
      <c r="AT20" s="12">
        <v>0</v>
      </c>
      <c r="AU20" s="12">
        <f t="shared" si="10"/>
        <v>3</v>
      </c>
      <c r="AV20" s="12">
        <v>3</v>
      </c>
      <c r="AW20" s="12">
        <v>3</v>
      </c>
      <c r="AX20" s="12">
        <v>0</v>
      </c>
      <c r="AY20" s="12">
        <f t="shared" si="11"/>
        <v>0</v>
      </c>
      <c r="AZ20" s="12">
        <v>0</v>
      </c>
      <c r="BA20" s="12">
        <v>0</v>
      </c>
      <c r="BB20" s="12">
        <v>0</v>
      </c>
      <c r="BC20" s="12">
        <f t="shared" si="12"/>
        <v>23</v>
      </c>
      <c r="BD20" s="12">
        <f t="shared" si="12"/>
        <v>19</v>
      </c>
      <c r="BE20" s="12">
        <v>1</v>
      </c>
    </row>
    <row r="21" spans="1:57">
      <c r="A21" s="12" t="s">
        <v>15</v>
      </c>
      <c r="B21" s="12" t="s">
        <v>16</v>
      </c>
      <c r="C21" s="12" t="s">
        <v>46</v>
      </c>
      <c r="D21" s="12" t="s">
        <v>117</v>
      </c>
      <c r="E21" s="12">
        <f t="shared" si="0"/>
        <v>1</v>
      </c>
      <c r="F21" s="12">
        <v>1</v>
      </c>
      <c r="G21" s="12">
        <v>1</v>
      </c>
      <c r="H21" s="12"/>
      <c r="I21" s="12"/>
      <c r="J21" s="11">
        <v>0</v>
      </c>
      <c r="K21" s="12">
        <f t="shared" si="1"/>
        <v>3</v>
      </c>
      <c r="L21" s="12">
        <v>3</v>
      </c>
      <c r="M21" s="12">
        <v>0</v>
      </c>
      <c r="N21" s="12">
        <v>3</v>
      </c>
      <c r="O21" s="12">
        <f t="shared" si="2"/>
        <v>3</v>
      </c>
      <c r="P21" s="12">
        <v>3</v>
      </c>
      <c r="Q21" s="12">
        <v>3</v>
      </c>
      <c r="R21" s="12">
        <v>0</v>
      </c>
      <c r="S21" s="12">
        <f t="shared" si="3"/>
        <v>6</v>
      </c>
      <c r="T21" s="12">
        <v>0</v>
      </c>
      <c r="U21" s="12">
        <v>3</v>
      </c>
      <c r="V21" s="12">
        <v>3</v>
      </c>
      <c r="W21" s="12">
        <v>1</v>
      </c>
      <c r="X21" s="128">
        <v>0</v>
      </c>
      <c r="Y21" s="128">
        <v>1</v>
      </c>
      <c r="Z21" s="128">
        <v>1</v>
      </c>
      <c r="AA21" s="12">
        <v>0</v>
      </c>
      <c r="AB21" s="128">
        <v>0</v>
      </c>
      <c r="AC21" s="12">
        <v>0</v>
      </c>
      <c r="AD21" s="12">
        <v>0</v>
      </c>
      <c r="AE21" s="12">
        <f t="shared" si="6"/>
        <v>3</v>
      </c>
      <c r="AF21" s="12">
        <v>3</v>
      </c>
      <c r="AG21" s="12">
        <v>3</v>
      </c>
      <c r="AH21" s="12">
        <v>0</v>
      </c>
      <c r="AI21" s="12">
        <f t="shared" si="7"/>
        <v>4</v>
      </c>
      <c r="AJ21" s="12">
        <v>4</v>
      </c>
      <c r="AK21" s="12">
        <v>4</v>
      </c>
      <c r="AL21" s="12">
        <v>0</v>
      </c>
      <c r="AM21" s="12">
        <f t="shared" si="8"/>
        <v>2</v>
      </c>
      <c r="AN21" s="12">
        <v>2</v>
      </c>
      <c r="AO21" s="12">
        <v>2</v>
      </c>
      <c r="AP21" s="12">
        <v>0</v>
      </c>
      <c r="AQ21" s="12">
        <f t="shared" si="9"/>
        <v>7</v>
      </c>
      <c r="AR21" s="12">
        <v>7</v>
      </c>
      <c r="AS21" s="12">
        <v>7</v>
      </c>
      <c r="AT21" s="12">
        <v>0</v>
      </c>
      <c r="AU21" s="12">
        <f t="shared" si="10"/>
        <v>2</v>
      </c>
      <c r="AV21" s="12">
        <v>2</v>
      </c>
      <c r="AW21" s="12">
        <v>2</v>
      </c>
      <c r="AX21" s="12">
        <v>0</v>
      </c>
      <c r="AY21" s="12">
        <f t="shared" si="11"/>
        <v>4</v>
      </c>
      <c r="AZ21" s="12">
        <v>4</v>
      </c>
      <c r="BA21" s="12">
        <v>4</v>
      </c>
      <c r="BB21" s="12">
        <v>0</v>
      </c>
      <c r="BC21" s="12">
        <f t="shared" si="12"/>
        <v>36</v>
      </c>
      <c r="BD21" s="12">
        <f t="shared" si="12"/>
        <v>29</v>
      </c>
      <c r="BE21" s="12">
        <v>1</v>
      </c>
    </row>
    <row r="22" spans="1:57">
      <c r="A22" s="11" t="s">
        <v>15</v>
      </c>
      <c r="B22" s="11" t="s">
        <v>16</v>
      </c>
      <c r="C22" s="11" t="s">
        <v>172</v>
      </c>
      <c r="D22" s="11" t="s">
        <v>175</v>
      </c>
      <c r="E22" s="11">
        <f t="shared" si="0"/>
        <v>3</v>
      </c>
      <c r="F22" s="11">
        <v>3</v>
      </c>
      <c r="G22" s="11">
        <v>3</v>
      </c>
      <c r="H22" s="11"/>
      <c r="I22" s="11"/>
      <c r="J22" s="11">
        <v>0</v>
      </c>
      <c r="K22" s="11">
        <f t="shared" si="1"/>
        <v>6</v>
      </c>
      <c r="L22" s="11">
        <v>3</v>
      </c>
      <c r="M22" s="11">
        <v>3</v>
      </c>
      <c r="N22" s="11">
        <v>3</v>
      </c>
      <c r="O22" s="11">
        <f t="shared" si="2"/>
        <v>2</v>
      </c>
      <c r="P22" s="11">
        <v>1</v>
      </c>
      <c r="Q22" s="11">
        <v>1</v>
      </c>
      <c r="R22" s="11">
        <v>1</v>
      </c>
      <c r="S22" s="11">
        <f t="shared" si="3"/>
        <v>2</v>
      </c>
      <c r="T22" s="11">
        <v>1</v>
      </c>
      <c r="U22" s="11">
        <v>1</v>
      </c>
      <c r="V22" s="11">
        <v>1</v>
      </c>
      <c r="W22" s="11">
        <f t="shared" si="4"/>
        <v>4</v>
      </c>
      <c r="X22" s="11">
        <v>2</v>
      </c>
      <c r="Y22" s="11">
        <v>2</v>
      </c>
      <c r="Z22" s="11">
        <v>2</v>
      </c>
      <c r="AA22" s="11">
        <f t="shared" si="5"/>
        <v>4</v>
      </c>
      <c r="AB22" s="11">
        <v>1</v>
      </c>
      <c r="AC22" s="11">
        <v>1</v>
      </c>
      <c r="AD22" s="11">
        <v>1</v>
      </c>
      <c r="AE22" s="11">
        <f t="shared" si="6"/>
        <v>10</v>
      </c>
      <c r="AF22" s="11">
        <v>5</v>
      </c>
      <c r="AG22" s="11">
        <v>5</v>
      </c>
      <c r="AH22" s="11">
        <v>5</v>
      </c>
      <c r="AI22" s="11">
        <f t="shared" si="7"/>
        <v>4</v>
      </c>
      <c r="AJ22" s="11">
        <v>2</v>
      </c>
      <c r="AK22" s="11">
        <v>2</v>
      </c>
      <c r="AL22" s="11">
        <v>2</v>
      </c>
      <c r="AM22" s="11">
        <f t="shared" si="8"/>
        <v>2</v>
      </c>
      <c r="AN22" s="11">
        <v>1</v>
      </c>
      <c r="AO22" s="11">
        <v>1</v>
      </c>
      <c r="AP22" s="11">
        <v>1</v>
      </c>
      <c r="AQ22" s="11">
        <f t="shared" si="9"/>
        <v>3</v>
      </c>
      <c r="AR22" s="11">
        <v>2</v>
      </c>
      <c r="AS22" s="11">
        <v>2</v>
      </c>
      <c r="AT22" s="11">
        <v>1</v>
      </c>
      <c r="AU22" s="11">
        <f t="shared" si="10"/>
        <v>0</v>
      </c>
      <c r="AV22" s="11">
        <v>0</v>
      </c>
      <c r="AW22" s="11">
        <v>0</v>
      </c>
      <c r="AX22" s="11">
        <v>0</v>
      </c>
      <c r="AY22" s="11">
        <f t="shared" si="11"/>
        <v>0</v>
      </c>
      <c r="AZ22" s="11">
        <v>2</v>
      </c>
      <c r="BA22" s="11">
        <v>0</v>
      </c>
      <c r="BB22" s="11">
        <v>0</v>
      </c>
      <c r="BC22" s="11">
        <f t="shared" si="12"/>
        <v>40</v>
      </c>
      <c r="BD22" s="11">
        <f t="shared" si="12"/>
        <v>23</v>
      </c>
      <c r="BE22" s="11">
        <v>1</v>
      </c>
    </row>
    <row r="23" spans="1:57" ht="23">
      <c r="A23" s="42"/>
      <c r="B23" s="42"/>
      <c r="C23" s="42"/>
      <c r="D23" s="42"/>
      <c r="E23" s="42"/>
      <c r="F23" s="42"/>
      <c r="G23" s="42"/>
      <c r="H23" s="42"/>
      <c r="I23" s="42"/>
      <c r="J23" s="42"/>
      <c r="K23" s="42"/>
      <c r="L23" s="42"/>
      <c r="M23" s="42"/>
      <c r="N23" s="42"/>
      <c r="O23" s="42"/>
      <c r="P23" s="42"/>
      <c r="Q23" s="42"/>
      <c r="R23" s="42"/>
      <c r="S23" s="42"/>
      <c r="T23" s="42"/>
      <c r="U23" s="42"/>
      <c r="V23" s="42"/>
      <c r="W23" s="148"/>
      <c r="X23" s="148"/>
      <c r="Y23" s="148"/>
      <c r="Z23" s="148"/>
      <c r="AA23" s="148"/>
      <c r="AB23" s="148"/>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f>SUM(BC6:BC22)</f>
        <v>792</v>
      </c>
      <c r="BD23" s="42">
        <f>SUM(BD6:BD22)</f>
        <v>652</v>
      </c>
      <c r="BE23" s="42"/>
    </row>
    <row r="24" spans="1:57">
      <c r="A24" s="265" t="s">
        <v>15</v>
      </c>
      <c r="B24" s="265" t="s">
        <v>523</v>
      </c>
      <c r="C24" s="265" t="s">
        <v>524</v>
      </c>
      <c r="D24" s="265" t="s">
        <v>525</v>
      </c>
      <c r="E24" s="266">
        <f>G24+J24</f>
        <v>0</v>
      </c>
      <c r="F24" s="266">
        <v>3</v>
      </c>
      <c r="G24" s="267">
        <v>0</v>
      </c>
      <c r="H24" s="268"/>
      <c r="I24" s="267">
        <v>3</v>
      </c>
      <c r="J24" s="268"/>
      <c r="K24" s="266">
        <f>M24+N24</f>
        <v>5</v>
      </c>
      <c r="L24" s="266">
        <v>5</v>
      </c>
      <c r="M24" s="266">
        <v>5</v>
      </c>
      <c r="N24" s="266">
        <v>0</v>
      </c>
      <c r="O24" s="266">
        <f>Q24+R24</f>
        <v>5</v>
      </c>
      <c r="P24" s="266">
        <v>5</v>
      </c>
      <c r="Q24" s="266">
        <v>0</v>
      </c>
      <c r="R24" s="266">
        <v>5</v>
      </c>
      <c r="S24" s="266">
        <f>U24+V24</f>
        <v>7</v>
      </c>
      <c r="T24" s="266">
        <v>7</v>
      </c>
      <c r="U24" s="266">
        <v>0</v>
      </c>
      <c r="V24" s="266">
        <v>7</v>
      </c>
      <c r="W24" s="266">
        <f>Y24+Z24</f>
        <v>5</v>
      </c>
      <c r="X24" s="266">
        <v>5</v>
      </c>
      <c r="Y24" s="266">
        <v>0</v>
      </c>
      <c r="Z24" s="266">
        <v>5</v>
      </c>
      <c r="AA24" s="266">
        <f>AC24+AD24</f>
        <v>4</v>
      </c>
      <c r="AB24" s="266">
        <v>4</v>
      </c>
      <c r="AC24" s="266">
        <v>4</v>
      </c>
      <c r="AD24" s="266">
        <v>0</v>
      </c>
      <c r="AE24" s="266">
        <f>AG24+AH24</f>
        <v>4</v>
      </c>
      <c r="AF24" s="266">
        <v>4</v>
      </c>
      <c r="AG24" s="266">
        <v>0</v>
      </c>
      <c r="AH24" s="266">
        <v>4</v>
      </c>
      <c r="AI24" s="266">
        <f>AK24+AL24</f>
        <v>9</v>
      </c>
      <c r="AJ24" s="266">
        <v>9</v>
      </c>
      <c r="AK24" s="266">
        <v>0</v>
      </c>
      <c r="AL24" s="266">
        <v>9</v>
      </c>
      <c r="AM24" s="266">
        <f>AO24+AP24</f>
        <v>5</v>
      </c>
      <c r="AN24" s="266">
        <v>5</v>
      </c>
      <c r="AO24" s="266">
        <v>5</v>
      </c>
      <c r="AP24" s="266">
        <v>0</v>
      </c>
      <c r="AQ24" s="266">
        <f>AS24+AT24</f>
        <v>2</v>
      </c>
      <c r="AR24" s="266">
        <v>8</v>
      </c>
      <c r="AS24" s="266">
        <v>2</v>
      </c>
      <c r="AT24" s="266">
        <v>0</v>
      </c>
      <c r="AU24" s="266">
        <f>AW24+AX24</f>
        <v>8</v>
      </c>
      <c r="AV24" s="266">
        <v>7</v>
      </c>
      <c r="AW24" s="266">
        <v>8</v>
      </c>
      <c r="AX24" s="266">
        <v>0</v>
      </c>
      <c r="AY24" s="266">
        <f>BA24+BB24</f>
        <v>10</v>
      </c>
      <c r="AZ24" s="266">
        <v>11</v>
      </c>
      <c r="BA24" s="266">
        <v>10</v>
      </c>
      <c r="BB24" s="266">
        <v>0</v>
      </c>
      <c r="BC24" s="265">
        <f t="shared" ref="BC24:BD28" si="13">AY24+AU24+AQ24+AM24+AI24+AE24+AA24+W24+S24+O24+K24+E24</f>
        <v>64</v>
      </c>
      <c r="BD24" s="265">
        <f t="shared" si="13"/>
        <v>73</v>
      </c>
      <c r="BE24" s="265"/>
    </row>
    <row r="25" spans="1:57">
      <c r="A25" s="269" t="s">
        <v>15</v>
      </c>
      <c r="B25" s="269" t="s">
        <v>523</v>
      </c>
      <c r="C25" s="269" t="s">
        <v>527</v>
      </c>
      <c r="D25" s="269" t="s">
        <v>528</v>
      </c>
      <c r="E25" s="270">
        <f>G25+J25</f>
        <v>0</v>
      </c>
      <c r="F25" s="270">
        <v>0</v>
      </c>
      <c r="G25" s="271">
        <v>0</v>
      </c>
      <c r="H25" s="272"/>
      <c r="I25" s="271">
        <v>0</v>
      </c>
      <c r="J25" s="272"/>
      <c r="K25" s="270">
        <f>M25+N25</f>
        <v>0</v>
      </c>
      <c r="L25" s="270">
        <v>0</v>
      </c>
      <c r="M25" s="270">
        <v>0</v>
      </c>
      <c r="N25" s="270">
        <v>0</v>
      </c>
      <c r="O25" s="270">
        <f>Q25+R25</f>
        <v>0</v>
      </c>
      <c r="P25" s="270">
        <v>0</v>
      </c>
      <c r="Q25" s="270">
        <v>0</v>
      </c>
      <c r="R25" s="270">
        <v>0</v>
      </c>
      <c r="S25" s="270">
        <f>U25+V25</f>
        <v>0</v>
      </c>
      <c r="T25" s="270">
        <v>0</v>
      </c>
      <c r="U25" s="270">
        <v>0</v>
      </c>
      <c r="V25" s="270">
        <v>0</v>
      </c>
      <c r="W25" s="270">
        <f>Y25+Z25</f>
        <v>0</v>
      </c>
      <c r="X25" s="270">
        <v>0</v>
      </c>
      <c r="Y25" s="270">
        <v>0</v>
      </c>
      <c r="Z25" s="270">
        <v>0</v>
      </c>
      <c r="AA25" s="270">
        <f>AC25+AD25</f>
        <v>0</v>
      </c>
      <c r="AB25" s="270">
        <v>0</v>
      </c>
      <c r="AC25" s="270">
        <v>0</v>
      </c>
      <c r="AD25" s="270">
        <v>0</v>
      </c>
      <c r="AE25" s="270">
        <f>AG25+AH25</f>
        <v>0</v>
      </c>
      <c r="AF25" s="270">
        <v>0</v>
      </c>
      <c r="AG25" s="270">
        <v>0</v>
      </c>
      <c r="AH25" s="270">
        <v>0</v>
      </c>
      <c r="AI25" s="270">
        <f>AK25+AL25</f>
        <v>4</v>
      </c>
      <c r="AJ25" s="270">
        <v>4</v>
      </c>
      <c r="AK25" s="270">
        <v>4</v>
      </c>
      <c r="AL25" s="270">
        <v>0</v>
      </c>
      <c r="AM25" s="270">
        <f>AO25+AP25</f>
        <v>8</v>
      </c>
      <c r="AN25" s="270">
        <v>8</v>
      </c>
      <c r="AO25" s="270">
        <v>8</v>
      </c>
      <c r="AP25" s="270">
        <v>0</v>
      </c>
      <c r="AQ25" s="270">
        <f>AS25+AT25</f>
        <v>1</v>
      </c>
      <c r="AR25" s="270">
        <v>1</v>
      </c>
      <c r="AS25" s="270">
        <v>1</v>
      </c>
      <c r="AT25" s="270">
        <v>0</v>
      </c>
      <c r="AU25" s="270">
        <f>AW25+AX25</f>
        <v>1</v>
      </c>
      <c r="AV25" s="270">
        <v>1</v>
      </c>
      <c r="AW25" s="270">
        <v>1</v>
      </c>
      <c r="AX25" s="270">
        <v>0</v>
      </c>
      <c r="AY25" s="270">
        <f>BA25+BB25</f>
        <v>2</v>
      </c>
      <c r="AZ25" s="270">
        <v>2</v>
      </c>
      <c r="BA25" s="270">
        <v>2</v>
      </c>
      <c r="BB25" s="270">
        <v>0</v>
      </c>
      <c r="BC25" s="269">
        <f t="shared" si="13"/>
        <v>16</v>
      </c>
      <c r="BD25" s="269">
        <f t="shared" si="13"/>
        <v>16</v>
      </c>
      <c r="BE25" s="269"/>
    </row>
    <row r="26" spans="1:57">
      <c r="A26" s="269" t="s">
        <v>15</v>
      </c>
      <c r="B26" s="269" t="s">
        <v>523</v>
      </c>
      <c r="C26" s="269" t="s">
        <v>527</v>
      </c>
      <c r="D26" s="269" t="s">
        <v>530</v>
      </c>
      <c r="E26" s="270">
        <f>G26+J26</f>
        <v>0</v>
      </c>
      <c r="F26" s="270">
        <v>0</v>
      </c>
      <c r="G26" s="271">
        <v>0</v>
      </c>
      <c r="H26" s="272"/>
      <c r="I26" s="271">
        <v>0</v>
      </c>
      <c r="J26" s="272"/>
      <c r="K26" s="270">
        <f>M26+N26</f>
        <v>0</v>
      </c>
      <c r="L26" s="270">
        <v>0</v>
      </c>
      <c r="M26" s="270">
        <v>0</v>
      </c>
      <c r="N26" s="270">
        <v>0</v>
      </c>
      <c r="O26" s="270">
        <f>Q26+R26</f>
        <v>0</v>
      </c>
      <c r="P26" s="270">
        <v>0</v>
      </c>
      <c r="Q26" s="270">
        <v>0</v>
      </c>
      <c r="R26" s="270">
        <v>0</v>
      </c>
      <c r="S26" s="270">
        <f>U26+V26</f>
        <v>0</v>
      </c>
      <c r="T26" s="270">
        <v>0</v>
      </c>
      <c r="U26" s="270">
        <v>0</v>
      </c>
      <c r="V26" s="270">
        <v>0</v>
      </c>
      <c r="W26" s="270">
        <f>Y26+Z26</f>
        <v>0</v>
      </c>
      <c r="X26" s="270">
        <v>0</v>
      </c>
      <c r="Y26" s="270">
        <v>0</v>
      </c>
      <c r="Z26" s="270">
        <v>0</v>
      </c>
      <c r="AA26" s="270">
        <f>AC26+AD26</f>
        <v>0</v>
      </c>
      <c r="AB26" s="270">
        <v>0</v>
      </c>
      <c r="AC26" s="270">
        <v>0</v>
      </c>
      <c r="AD26" s="270">
        <v>0</v>
      </c>
      <c r="AE26" s="270">
        <f>AG26+AH26</f>
        <v>0</v>
      </c>
      <c r="AF26" s="270">
        <v>0</v>
      </c>
      <c r="AG26" s="270">
        <v>0</v>
      </c>
      <c r="AH26" s="270">
        <v>0</v>
      </c>
      <c r="AI26" s="270">
        <f>AK26+AL26</f>
        <v>0</v>
      </c>
      <c r="AJ26" s="270">
        <v>0</v>
      </c>
      <c r="AK26" s="270">
        <v>0</v>
      </c>
      <c r="AL26" s="270">
        <v>0</v>
      </c>
      <c r="AM26" s="270">
        <f>AO26+AP26</f>
        <v>1</v>
      </c>
      <c r="AN26" s="270">
        <v>1</v>
      </c>
      <c r="AO26" s="270">
        <v>1</v>
      </c>
      <c r="AP26" s="270">
        <v>0</v>
      </c>
      <c r="AQ26" s="270">
        <f>AS26+AT26</f>
        <v>1</v>
      </c>
      <c r="AR26" s="270">
        <v>1</v>
      </c>
      <c r="AS26" s="270">
        <v>1</v>
      </c>
      <c r="AT26" s="270">
        <v>0</v>
      </c>
      <c r="AU26" s="270">
        <f>AW26+AX26</f>
        <v>3</v>
      </c>
      <c r="AV26" s="270">
        <v>3</v>
      </c>
      <c r="AW26" s="270">
        <v>3</v>
      </c>
      <c r="AX26" s="270">
        <v>0</v>
      </c>
      <c r="AY26" s="270">
        <f>BA26+BB26</f>
        <v>1</v>
      </c>
      <c r="AZ26" s="270">
        <v>1</v>
      </c>
      <c r="BA26" s="270">
        <v>1</v>
      </c>
      <c r="BB26" s="270">
        <v>0</v>
      </c>
      <c r="BC26" s="269">
        <f t="shared" si="13"/>
        <v>6</v>
      </c>
      <c r="BD26" s="269">
        <f t="shared" si="13"/>
        <v>6</v>
      </c>
      <c r="BE26" s="269"/>
    </row>
    <row r="27" spans="1:57">
      <c r="A27" s="265" t="s">
        <v>15</v>
      </c>
      <c r="B27" s="265" t="s">
        <v>523</v>
      </c>
      <c r="C27" s="265" t="s">
        <v>527</v>
      </c>
      <c r="D27" s="265" t="s">
        <v>531</v>
      </c>
      <c r="E27" s="266">
        <f>G27+J27</f>
        <v>0</v>
      </c>
      <c r="F27" s="266">
        <v>0</v>
      </c>
      <c r="G27" s="267">
        <v>0</v>
      </c>
      <c r="H27" s="268"/>
      <c r="I27" s="267">
        <v>0</v>
      </c>
      <c r="J27" s="268"/>
      <c r="K27" s="266">
        <f>M27+N27</f>
        <v>0</v>
      </c>
      <c r="L27" s="266">
        <v>1</v>
      </c>
      <c r="M27" s="266">
        <v>0</v>
      </c>
      <c r="N27" s="266">
        <v>0</v>
      </c>
      <c r="O27" s="266">
        <f>Q27+R27</f>
        <v>0</v>
      </c>
      <c r="P27" s="266">
        <v>1</v>
      </c>
      <c r="Q27" s="266">
        <v>0</v>
      </c>
      <c r="R27" s="266">
        <v>0</v>
      </c>
      <c r="S27" s="266">
        <f>U27+V27</f>
        <v>0</v>
      </c>
      <c r="T27" s="266">
        <v>0</v>
      </c>
      <c r="U27" s="266">
        <v>0</v>
      </c>
      <c r="V27" s="266">
        <v>0</v>
      </c>
      <c r="W27" s="266">
        <f>Y27+Z27</f>
        <v>0</v>
      </c>
      <c r="X27" s="266">
        <v>1</v>
      </c>
      <c r="Y27" s="266">
        <v>0</v>
      </c>
      <c r="Z27" s="266">
        <v>0</v>
      </c>
      <c r="AA27" s="266">
        <f>AC27+AD27</f>
        <v>0</v>
      </c>
      <c r="AB27" s="266">
        <v>0</v>
      </c>
      <c r="AC27" s="266">
        <v>0</v>
      </c>
      <c r="AD27" s="266">
        <v>0</v>
      </c>
      <c r="AE27" s="266">
        <f>AG27+AH27</f>
        <v>0</v>
      </c>
      <c r="AF27" s="266">
        <v>1</v>
      </c>
      <c r="AG27" s="266">
        <v>0</v>
      </c>
      <c r="AH27" s="266">
        <v>0</v>
      </c>
      <c r="AI27" s="266">
        <f>AK27+AL27</f>
        <v>0</v>
      </c>
      <c r="AJ27" s="266">
        <v>0</v>
      </c>
      <c r="AK27" s="266">
        <v>0</v>
      </c>
      <c r="AL27" s="266">
        <v>0</v>
      </c>
      <c r="AM27" s="266">
        <f>AO27+AP27</f>
        <v>0</v>
      </c>
      <c r="AN27" s="266">
        <v>0</v>
      </c>
      <c r="AO27" s="266">
        <v>0</v>
      </c>
      <c r="AP27" s="266">
        <v>0</v>
      </c>
      <c r="AQ27" s="266">
        <f>AS27+AT27</f>
        <v>0</v>
      </c>
      <c r="AR27" s="266">
        <v>0</v>
      </c>
      <c r="AS27" s="266">
        <v>0</v>
      </c>
      <c r="AT27" s="266">
        <v>0</v>
      </c>
      <c r="AU27" s="266">
        <f>AW27+AX27</f>
        <v>1</v>
      </c>
      <c r="AV27" s="266">
        <v>1</v>
      </c>
      <c r="AW27" s="266">
        <v>0</v>
      </c>
      <c r="AX27" s="266">
        <v>1</v>
      </c>
      <c r="AY27" s="266">
        <f>BA27+BB27</f>
        <v>0</v>
      </c>
      <c r="AZ27" s="266">
        <v>0</v>
      </c>
      <c r="BA27" s="266">
        <v>0</v>
      </c>
      <c r="BB27" s="266">
        <v>0</v>
      </c>
      <c r="BC27" s="265">
        <f t="shared" si="13"/>
        <v>1</v>
      </c>
      <c r="BD27" s="265">
        <f t="shared" si="13"/>
        <v>5</v>
      </c>
      <c r="BE27" s="265"/>
    </row>
    <row r="28" spans="1:57">
      <c r="A28" s="273" t="s">
        <v>15</v>
      </c>
      <c r="B28" s="273" t="s">
        <v>523</v>
      </c>
      <c r="C28" s="273" t="s">
        <v>532</v>
      </c>
      <c r="D28" s="273" t="s">
        <v>533</v>
      </c>
      <c r="E28" s="274">
        <f>G28+J28</f>
        <v>7</v>
      </c>
      <c r="F28" s="274">
        <v>24</v>
      </c>
      <c r="G28" s="275">
        <v>7</v>
      </c>
      <c r="H28" s="276"/>
      <c r="I28" s="275">
        <v>17</v>
      </c>
      <c r="J28" s="276"/>
      <c r="K28" s="274">
        <f>M28+N28</f>
        <v>21</v>
      </c>
      <c r="L28" s="274">
        <v>21</v>
      </c>
      <c r="M28" s="274">
        <v>6</v>
      </c>
      <c r="N28" s="274">
        <v>15</v>
      </c>
      <c r="O28" s="274">
        <f>Q28+R28</f>
        <v>17</v>
      </c>
      <c r="P28" s="274">
        <v>17</v>
      </c>
      <c r="Q28" s="274">
        <v>6</v>
      </c>
      <c r="R28" s="274">
        <v>11</v>
      </c>
      <c r="S28" s="274">
        <f>U28+V28</f>
        <v>10</v>
      </c>
      <c r="T28" s="274">
        <v>16</v>
      </c>
      <c r="U28" s="274">
        <v>10</v>
      </c>
      <c r="V28" s="274"/>
      <c r="W28" s="274">
        <f>Y28+Z28</f>
        <v>22</v>
      </c>
      <c r="X28" s="274">
        <v>22</v>
      </c>
      <c r="Y28" s="274">
        <v>9</v>
      </c>
      <c r="Z28" s="274">
        <v>13</v>
      </c>
      <c r="AA28" s="274">
        <f>AC28+AD28</f>
        <v>17</v>
      </c>
      <c r="AB28" s="274">
        <v>17</v>
      </c>
      <c r="AC28" s="274">
        <v>4</v>
      </c>
      <c r="AD28" s="274">
        <v>13</v>
      </c>
      <c r="AE28" s="274">
        <f>AG28+AH28</f>
        <v>30</v>
      </c>
      <c r="AF28" s="274">
        <v>30</v>
      </c>
      <c r="AG28" s="274">
        <v>11</v>
      </c>
      <c r="AH28" s="274">
        <v>19</v>
      </c>
      <c r="AI28" s="274">
        <f>AK28+AL28</f>
        <v>25</v>
      </c>
      <c r="AJ28" s="274">
        <v>25</v>
      </c>
      <c r="AK28" s="274">
        <v>7</v>
      </c>
      <c r="AL28" s="274">
        <v>18</v>
      </c>
      <c r="AM28" s="274">
        <f>AO28+AP28</f>
        <v>26</v>
      </c>
      <c r="AN28" s="274">
        <v>26</v>
      </c>
      <c r="AO28" s="274">
        <v>10</v>
      </c>
      <c r="AP28" s="274">
        <v>16</v>
      </c>
      <c r="AQ28" s="274">
        <f>AS28+AT28</f>
        <v>31</v>
      </c>
      <c r="AR28" s="274">
        <v>30</v>
      </c>
      <c r="AS28" s="274">
        <v>12</v>
      </c>
      <c r="AT28" s="274">
        <v>19</v>
      </c>
      <c r="AU28" s="274">
        <f>AW28+AX28</f>
        <v>26</v>
      </c>
      <c r="AV28" s="274">
        <v>25</v>
      </c>
      <c r="AW28" s="274">
        <v>9</v>
      </c>
      <c r="AX28" s="274">
        <v>17</v>
      </c>
      <c r="AY28" s="274">
        <f>BA28+BB28</f>
        <v>22</v>
      </c>
      <c r="AZ28" s="274">
        <v>22</v>
      </c>
      <c r="BA28" s="274">
        <v>9</v>
      </c>
      <c r="BB28" s="274">
        <v>13</v>
      </c>
      <c r="BC28" s="273">
        <f t="shared" si="13"/>
        <v>254</v>
      </c>
      <c r="BD28" s="273">
        <f t="shared" si="13"/>
        <v>275</v>
      </c>
      <c r="BE28" s="273"/>
    </row>
    <row r="30" spans="1:57">
      <c r="A30" t="s">
        <v>15</v>
      </c>
      <c r="B30" t="s">
        <v>455</v>
      </c>
      <c r="C30" t="s">
        <v>542</v>
      </c>
      <c r="D30" t="s">
        <v>562</v>
      </c>
      <c r="E30" s="115">
        <f>G30+J30</f>
        <v>4</v>
      </c>
      <c r="F30" s="115">
        <v>4</v>
      </c>
      <c r="G30" s="115">
        <v>4</v>
      </c>
      <c r="H30" s="115"/>
      <c r="I30" s="115"/>
      <c r="J30" s="115">
        <v>0</v>
      </c>
      <c r="K30" s="115">
        <f>M30+N30</f>
        <v>4</v>
      </c>
      <c r="L30" s="115">
        <v>4</v>
      </c>
      <c r="M30" s="115">
        <v>4</v>
      </c>
      <c r="N30" s="115">
        <v>0</v>
      </c>
      <c r="O30" s="115">
        <f>Q30+R30</f>
        <v>1</v>
      </c>
      <c r="P30" s="115">
        <v>1</v>
      </c>
      <c r="Q30" s="115">
        <v>1</v>
      </c>
      <c r="R30" s="115">
        <v>0</v>
      </c>
      <c r="S30" s="115">
        <f>U30+V30</f>
        <v>3</v>
      </c>
      <c r="T30" s="115">
        <v>3</v>
      </c>
      <c r="U30" s="115">
        <v>3</v>
      </c>
      <c r="V30" s="115">
        <v>0</v>
      </c>
      <c r="W30" s="115">
        <f>Y30+Z30</f>
        <v>3</v>
      </c>
      <c r="X30" s="115">
        <v>3</v>
      </c>
      <c r="Y30" s="115">
        <v>3</v>
      </c>
      <c r="Z30" s="115">
        <v>0</v>
      </c>
      <c r="AA30" s="115">
        <f>AC30+AD30</f>
        <v>6</v>
      </c>
      <c r="AB30" s="115">
        <v>6</v>
      </c>
      <c r="AC30" s="115">
        <v>6</v>
      </c>
      <c r="AD30" s="115">
        <v>0</v>
      </c>
      <c r="AE30" s="115">
        <f>AG30+AH30</f>
        <v>3</v>
      </c>
      <c r="AF30" s="115">
        <v>3</v>
      </c>
      <c r="AG30" s="115">
        <v>3</v>
      </c>
      <c r="AH30" s="115">
        <v>0</v>
      </c>
      <c r="AI30" s="115">
        <f>AK30+AL30</f>
        <v>7</v>
      </c>
      <c r="AJ30" s="115">
        <v>7</v>
      </c>
      <c r="AK30" s="115">
        <v>7</v>
      </c>
      <c r="AL30" s="115">
        <v>0</v>
      </c>
      <c r="AM30" s="115">
        <f>AO30+AP30</f>
        <v>4</v>
      </c>
      <c r="AN30" s="115">
        <v>4</v>
      </c>
      <c r="AO30" s="115">
        <v>4</v>
      </c>
      <c r="AP30" s="115">
        <v>0</v>
      </c>
      <c r="AQ30" s="115">
        <f>AS30+AT30</f>
        <v>5</v>
      </c>
      <c r="AR30" s="115">
        <v>5</v>
      </c>
      <c r="AS30" s="115">
        <v>5</v>
      </c>
      <c r="AT30" s="115">
        <v>0</v>
      </c>
      <c r="AU30" s="115">
        <f>AW30+AX30</f>
        <v>8</v>
      </c>
      <c r="AV30" s="115">
        <v>8</v>
      </c>
      <c r="AW30" s="115">
        <v>8</v>
      </c>
      <c r="AX30" s="115">
        <v>0</v>
      </c>
      <c r="AY30" s="115">
        <f>BA30+BB30</f>
        <v>6</v>
      </c>
      <c r="AZ30" s="115">
        <v>6</v>
      </c>
      <c r="BA30" s="115">
        <v>6</v>
      </c>
      <c r="BB30" s="115">
        <v>0</v>
      </c>
      <c r="BC30">
        <f>AY30+AU30+AQ30+AM30+AI30+AE30+AA30+W30+S30+O30+K30+E30</f>
        <v>54</v>
      </c>
      <c r="BD30">
        <f>AZ30+AV30+AR30+AN30+AJ30+AF30+AB30+X30+T30+P30+L30+F30</f>
        <v>54</v>
      </c>
      <c r="BE30">
        <v>1</v>
      </c>
    </row>
    <row r="31" spans="1:57">
      <c r="A31" t="s">
        <v>15</v>
      </c>
      <c r="B31" t="s">
        <v>455</v>
      </c>
      <c r="C31" t="s">
        <v>542</v>
      </c>
      <c r="D31" t="s">
        <v>543</v>
      </c>
      <c r="E31" s="115">
        <f>G31+J31</f>
        <v>0</v>
      </c>
      <c r="F31" s="115">
        <v>0</v>
      </c>
      <c r="G31" s="30">
        <v>0</v>
      </c>
      <c r="H31" s="115"/>
      <c r="I31" s="115"/>
      <c r="J31" s="115">
        <v>0</v>
      </c>
      <c r="K31" s="115">
        <f>M31+N31</f>
        <v>2</v>
      </c>
      <c r="L31" s="115">
        <v>2</v>
      </c>
      <c r="M31" s="115">
        <v>2</v>
      </c>
      <c r="N31" s="115">
        <v>0</v>
      </c>
      <c r="O31" s="115">
        <f>Q31+R31</f>
        <v>0</v>
      </c>
      <c r="P31" s="115">
        <v>0</v>
      </c>
      <c r="Q31" s="115">
        <v>0</v>
      </c>
      <c r="R31" s="115">
        <v>0</v>
      </c>
      <c r="S31" s="115">
        <f>U31+V31</f>
        <v>0</v>
      </c>
      <c r="T31" s="115">
        <v>0</v>
      </c>
      <c r="U31" s="115">
        <v>0</v>
      </c>
      <c r="V31" s="115">
        <v>0</v>
      </c>
      <c r="W31" s="115">
        <f>Y31+Z31</f>
        <v>2</v>
      </c>
      <c r="X31" s="115">
        <v>2</v>
      </c>
      <c r="Y31" s="115">
        <v>1</v>
      </c>
      <c r="Z31" s="115">
        <v>1</v>
      </c>
      <c r="AA31" s="115">
        <f>AC31+AD31</f>
        <v>4</v>
      </c>
      <c r="AB31" s="115">
        <v>4</v>
      </c>
      <c r="AC31" s="115">
        <v>4</v>
      </c>
      <c r="AD31" s="115">
        <v>0</v>
      </c>
      <c r="AE31" s="115">
        <f>AG31+AH31</f>
        <v>0</v>
      </c>
      <c r="AF31" s="115">
        <v>0</v>
      </c>
      <c r="AG31" s="115">
        <v>0</v>
      </c>
      <c r="AH31" s="115">
        <v>0</v>
      </c>
      <c r="AI31" s="115">
        <f>AK31+AL31</f>
        <v>0</v>
      </c>
      <c r="AJ31" s="115">
        <v>0</v>
      </c>
      <c r="AK31" s="115">
        <v>0</v>
      </c>
      <c r="AL31" s="115">
        <v>0</v>
      </c>
      <c r="AM31" s="115">
        <f>AO31+AP31</f>
        <v>2</v>
      </c>
      <c r="AN31" s="115">
        <v>2</v>
      </c>
      <c r="AO31" s="115">
        <v>0</v>
      </c>
      <c r="AP31" s="115">
        <v>2</v>
      </c>
      <c r="AQ31" s="115">
        <f>AS31+AT31</f>
        <v>3</v>
      </c>
      <c r="AR31" s="115">
        <v>3</v>
      </c>
      <c r="AS31" s="115">
        <v>3</v>
      </c>
      <c r="AT31" s="115">
        <v>0</v>
      </c>
      <c r="AU31" s="115">
        <f>AW31+AX31</f>
        <v>1</v>
      </c>
      <c r="AV31" s="115">
        <v>1</v>
      </c>
      <c r="AW31" s="115">
        <v>1</v>
      </c>
      <c r="AX31" s="115">
        <v>0</v>
      </c>
      <c r="AY31" s="115">
        <f>BA31+BB31</f>
        <v>2</v>
      </c>
      <c r="AZ31" s="115">
        <v>2</v>
      </c>
      <c r="BA31" s="115">
        <v>0</v>
      </c>
      <c r="BB31" s="115">
        <v>2</v>
      </c>
      <c r="BC31">
        <f>AY31+AU31+AQ31+AM31+AI31+AE31+AA31+W31+S31+O31+K31+E31</f>
        <v>16</v>
      </c>
      <c r="BD31">
        <f>AZ31+AV31+AR31+AN31+AJ31+AF31+AB31+X31+T31+P31+L31+F31</f>
        <v>16</v>
      </c>
      <c r="BE31">
        <v>1</v>
      </c>
    </row>
    <row r="32" spans="1:57">
      <c r="A32" t="s">
        <v>15</v>
      </c>
      <c r="B32" t="s">
        <v>455</v>
      </c>
      <c r="C32" t="s">
        <v>459</v>
      </c>
      <c r="D32" t="s">
        <v>464</v>
      </c>
      <c r="E32" s="115">
        <f t="shared" ref="E32:E40" si="14">G32+J32</f>
        <v>7</v>
      </c>
      <c r="F32" s="115">
        <v>7</v>
      </c>
      <c r="G32" s="115">
        <v>7</v>
      </c>
      <c r="H32" s="115"/>
      <c r="I32" s="115"/>
      <c r="J32" s="115">
        <v>0</v>
      </c>
      <c r="K32" s="115">
        <f t="shared" ref="K32:K40" si="15">M32+N32</f>
        <v>1</v>
      </c>
      <c r="L32" s="115">
        <v>1</v>
      </c>
      <c r="M32" s="115">
        <v>1</v>
      </c>
      <c r="N32" s="115">
        <v>0</v>
      </c>
      <c r="O32" s="115">
        <f t="shared" ref="O32:O40" si="16">Q32+R32</f>
        <v>2</v>
      </c>
      <c r="P32" s="115">
        <v>2</v>
      </c>
      <c r="Q32" s="115">
        <v>2</v>
      </c>
      <c r="R32" s="115">
        <v>0</v>
      </c>
      <c r="S32" s="115">
        <f t="shared" ref="S32:S40" si="17">U32+V32</f>
        <v>5</v>
      </c>
      <c r="T32" s="115">
        <v>5</v>
      </c>
      <c r="U32" s="115">
        <v>5</v>
      </c>
      <c r="V32" s="115">
        <v>0</v>
      </c>
      <c r="W32" s="115">
        <f t="shared" ref="W32:W40" si="18">Y32+Z32</f>
        <v>3</v>
      </c>
      <c r="X32" s="115">
        <v>3</v>
      </c>
      <c r="Y32" s="115">
        <v>3</v>
      </c>
      <c r="Z32" s="115">
        <v>0</v>
      </c>
      <c r="AA32" s="115">
        <f t="shared" ref="AA32:AA40" si="19">AC32+AD32</f>
        <v>7</v>
      </c>
      <c r="AB32" s="115">
        <v>7</v>
      </c>
      <c r="AC32" s="115">
        <v>7</v>
      </c>
      <c r="AD32" s="115">
        <v>0</v>
      </c>
      <c r="AE32" s="115">
        <f t="shared" ref="AE32:AE40" si="20">AG32+AH32</f>
        <v>3</v>
      </c>
      <c r="AF32" s="115">
        <v>3</v>
      </c>
      <c r="AG32" s="115">
        <v>3</v>
      </c>
      <c r="AH32" s="115">
        <v>0</v>
      </c>
      <c r="AI32" s="115">
        <f t="shared" ref="AI32:AI40" si="21">AK32+AL32</f>
        <v>2</v>
      </c>
      <c r="AJ32" s="115">
        <v>2</v>
      </c>
      <c r="AK32" s="115">
        <v>2</v>
      </c>
      <c r="AL32" s="115">
        <v>0</v>
      </c>
      <c r="AM32" s="115">
        <f t="shared" ref="AM32:AM40" si="22">AO32+AP32</f>
        <v>3</v>
      </c>
      <c r="AN32" s="115">
        <v>3</v>
      </c>
      <c r="AO32" s="115">
        <v>3</v>
      </c>
      <c r="AP32" s="115">
        <v>0</v>
      </c>
      <c r="AQ32" s="115">
        <f t="shared" ref="AQ32:AQ40" si="23">AS32+AT32</f>
        <v>8</v>
      </c>
      <c r="AR32" s="115">
        <v>8</v>
      </c>
      <c r="AS32" s="115">
        <v>5</v>
      </c>
      <c r="AT32" s="115">
        <v>3</v>
      </c>
      <c r="AU32" s="115">
        <f t="shared" ref="AU32:AU40" si="24">AW32+AX32</f>
        <v>5</v>
      </c>
      <c r="AV32" s="115">
        <v>5</v>
      </c>
      <c r="AW32" s="115">
        <v>5</v>
      </c>
      <c r="AX32" s="115">
        <v>0</v>
      </c>
      <c r="AY32" s="115">
        <f t="shared" ref="AY32:AY40" si="25">BA32+BB32</f>
        <v>3</v>
      </c>
      <c r="AZ32" s="115">
        <v>3</v>
      </c>
      <c r="BA32" s="115">
        <v>3</v>
      </c>
      <c r="BB32" s="115">
        <v>0</v>
      </c>
      <c r="BC32">
        <f t="shared" ref="BC32:BD40" si="26">AY32+AU32+AQ32+AM32+AI32+AE32+AA32+W32+S32+O32+K32+E32</f>
        <v>49</v>
      </c>
      <c r="BD32">
        <f t="shared" si="26"/>
        <v>49</v>
      </c>
      <c r="BE32">
        <v>1</v>
      </c>
    </row>
    <row r="33" spans="1:57">
      <c r="A33" t="s">
        <v>15</v>
      </c>
      <c r="B33" t="s">
        <v>455</v>
      </c>
      <c r="C33" t="s">
        <v>549</v>
      </c>
      <c r="D33" t="s">
        <v>550</v>
      </c>
      <c r="E33" s="115">
        <f t="shared" si="14"/>
        <v>4</v>
      </c>
      <c r="F33" s="115">
        <v>4</v>
      </c>
      <c r="G33" s="115">
        <v>2</v>
      </c>
      <c r="H33" s="115"/>
      <c r="I33" s="115"/>
      <c r="J33" s="115">
        <v>2</v>
      </c>
      <c r="K33" s="115">
        <f t="shared" si="15"/>
        <v>6</v>
      </c>
      <c r="L33" s="115">
        <v>6</v>
      </c>
      <c r="M33" s="115">
        <v>2</v>
      </c>
      <c r="N33" s="115">
        <v>4</v>
      </c>
      <c r="O33" s="115">
        <f t="shared" si="16"/>
        <v>3</v>
      </c>
      <c r="P33" s="115">
        <v>3</v>
      </c>
      <c r="Q33" s="115">
        <v>2</v>
      </c>
      <c r="R33" s="115">
        <v>1</v>
      </c>
      <c r="S33" s="115">
        <f t="shared" si="17"/>
        <v>7</v>
      </c>
      <c r="T33" s="115">
        <v>7</v>
      </c>
      <c r="U33" s="115">
        <v>1</v>
      </c>
      <c r="V33" s="115">
        <v>6</v>
      </c>
      <c r="W33" s="115">
        <f t="shared" si="18"/>
        <v>0</v>
      </c>
      <c r="X33" s="115">
        <v>0</v>
      </c>
      <c r="Y33" s="115">
        <v>0</v>
      </c>
      <c r="Z33" s="115">
        <v>0</v>
      </c>
      <c r="AA33" s="115">
        <f t="shared" si="19"/>
        <v>4</v>
      </c>
      <c r="AB33" s="115">
        <v>4</v>
      </c>
      <c r="AC33" s="115">
        <v>4</v>
      </c>
      <c r="AD33" s="115">
        <v>0</v>
      </c>
      <c r="AE33" s="115">
        <f t="shared" si="20"/>
        <v>7</v>
      </c>
      <c r="AF33" s="115">
        <v>7</v>
      </c>
      <c r="AG33" s="115">
        <v>1</v>
      </c>
      <c r="AH33" s="115">
        <v>6</v>
      </c>
      <c r="AI33" s="115">
        <f t="shared" si="21"/>
        <v>7</v>
      </c>
      <c r="AJ33" s="115">
        <v>7</v>
      </c>
      <c r="AK33" s="115">
        <v>2</v>
      </c>
      <c r="AL33" s="115">
        <v>5</v>
      </c>
      <c r="AM33" s="115">
        <f t="shared" si="22"/>
        <v>10</v>
      </c>
      <c r="AN33" s="115">
        <v>10</v>
      </c>
      <c r="AO33" s="115">
        <v>4</v>
      </c>
      <c r="AP33" s="115">
        <v>6</v>
      </c>
      <c r="AQ33" s="115">
        <f t="shared" si="23"/>
        <v>3</v>
      </c>
      <c r="AR33" s="115">
        <v>3</v>
      </c>
      <c r="AS33" s="115">
        <v>0</v>
      </c>
      <c r="AT33" s="115">
        <v>3</v>
      </c>
      <c r="AU33" s="115">
        <f t="shared" si="24"/>
        <v>3</v>
      </c>
      <c r="AV33" s="115">
        <v>3</v>
      </c>
      <c r="AW33" s="115">
        <v>1</v>
      </c>
      <c r="AX33" s="115">
        <v>2</v>
      </c>
      <c r="AY33" s="115">
        <f t="shared" si="25"/>
        <v>1</v>
      </c>
      <c r="AZ33" s="115">
        <v>1</v>
      </c>
      <c r="BA33" s="115">
        <v>0</v>
      </c>
      <c r="BB33" s="115">
        <v>1</v>
      </c>
      <c r="BC33">
        <f t="shared" si="26"/>
        <v>55</v>
      </c>
      <c r="BD33">
        <f t="shared" si="26"/>
        <v>55</v>
      </c>
      <c r="BE33">
        <v>1</v>
      </c>
    </row>
    <row r="34" spans="1:57">
      <c r="A34" t="s">
        <v>15</v>
      </c>
      <c r="B34" t="s">
        <v>455</v>
      </c>
      <c r="C34" t="s">
        <v>549</v>
      </c>
      <c r="D34" t="s">
        <v>563</v>
      </c>
      <c r="E34" s="115">
        <f t="shared" si="14"/>
        <v>1</v>
      </c>
      <c r="F34" s="115">
        <v>1</v>
      </c>
      <c r="G34" s="115">
        <v>1</v>
      </c>
      <c r="H34" s="115"/>
      <c r="I34" s="115"/>
      <c r="J34" s="115">
        <v>0</v>
      </c>
      <c r="K34" s="115">
        <f t="shared" si="15"/>
        <v>6</v>
      </c>
      <c r="L34" s="115">
        <v>6</v>
      </c>
      <c r="M34" s="115">
        <v>2</v>
      </c>
      <c r="N34" s="115">
        <v>4</v>
      </c>
      <c r="O34" s="115">
        <f t="shared" si="16"/>
        <v>1</v>
      </c>
      <c r="P34" s="115">
        <v>1</v>
      </c>
      <c r="Q34" s="115">
        <v>1</v>
      </c>
      <c r="R34" s="115">
        <v>0</v>
      </c>
      <c r="S34" s="115">
        <f t="shared" si="17"/>
        <v>5</v>
      </c>
      <c r="T34" s="115">
        <v>5</v>
      </c>
      <c r="U34" s="115">
        <v>5</v>
      </c>
      <c r="V34" s="115">
        <v>0</v>
      </c>
      <c r="W34" s="115">
        <f t="shared" si="18"/>
        <v>0</v>
      </c>
      <c r="X34" s="115">
        <v>0</v>
      </c>
      <c r="Y34" s="115">
        <v>0</v>
      </c>
      <c r="Z34" s="115">
        <v>0</v>
      </c>
      <c r="AA34" s="115">
        <f t="shared" si="19"/>
        <v>3</v>
      </c>
      <c r="AB34" s="115">
        <v>3</v>
      </c>
      <c r="AC34" s="115">
        <v>3</v>
      </c>
      <c r="AD34" s="115">
        <v>0</v>
      </c>
      <c r="AE34" s="115">
        <f t="shared" si="20"/>
        <v>3</v>
      </c>
      <c r="AF34" s="115">
        <v>3</v>
      </c>
      <c r="AG34" s="115">
        <v>3</v>
      </c>
      <c r="AH34" s="115">
        <v>0</v>
      </c>
      <c r="AI34" s="115">
        <f t="shared" si="21"/>
        <v>0</v>
      </c>
      <c r="AJ34" s="115">
        <v>0</v>
      </c>
      <c r="AK34" s="115">
        <v>0</v>
      </c>
      <c r="AL34" s="115">
        <v>0</v>
      </c>
      <c r="AM34" s="115">
        <f t="shared" si="22"/>
        <v>1</v>
      </c>
      <c r="AN34" s="115">
        <v>1</v>
      </c>
      <c r="AO34" s="115">
        <v>1</v>
      </c>
      <c r="AP34" s="115">
        <v>0</v>
      </c>
      <c r="AQ34" s="115">
        <f t="shared" si="23"/>
        <v>0</v>
      </c>
      <c r="AR34" s="115">
        <v>0</v>
      </c>
      <c r="AS34" s="115">
        <v>0</v>
      </c>
      <c r="AT34" s="115">
        <v>0</v>
      </c>
      <c r="AU34" s="115">
        <f t="shared" si="24"/>
        <v>1</v>
      </c>
      <c r="AV34" s="115">
        <v>1</v>
      </c>
      <c r="AW34" s="115">
        <v>1</v>
      </c>
      <c r="AX34" s="115">
        <v>0</v>
      </c>
      <c r="AY34" s="115">
        <f t="shared" si="25"/>
        <v>0</v>
      </c>
      <c r="AZ34" s="115">
        <v>0</v>
      </c>
      <c r="BA34" s="115">
        <v>0</v>
      </c>
      <c r="BB34" s="115">
        <v>0</v>
      </c>
      <c r="BC34">
        <f t="shared" si="26"/>
        <v>21</v>
      </c>
      <c r="BD34">
        <f t="shared" si="26"/>
        <v>21</v>
      </c>
      <c r="BE34">
        <v>1</v>
      </c>
    </row>
    <row r="35" spans="1:57">
      <c r="A35" t="s">
        <v>15</v>
      </c>
      <c r="B35" t="s">
        <v>455</v>
      </c>
      <c r="C35" t="s">
        <v>549</v>
      </c>
      <c r="D35" t="s">
        <v>553</v>
      </c>
      <c r="E35" s="115">
        <f t="shared" si="14"/>
        <v>6</v>
      </c>
      <c r="F35" s="115">
        <v>6</v>
      </c>
      <c r="G35" s="115">
        <v>2</v>
      </c>
      <c r="H35" s="115"/>
      <c r="I35" s="115"/>
      <c r="J35" s="115">
        <v>4</v>
      </c>
      <c r="K35" s="115">
        <f t="shared" si="15"/>
        <v>8</v>
      </c>
      <c r="L35" s="115">
        <v>8</v>
      </c>
      <c r="M35" s="115">
        <v>6</v>
      </c>
      <c r="N35" s="115">
        <v>2</v>
      </c>
      <c r="O35" s="115">
        <f t="shared" si="16"/>
        <v>10</v>
      </c>
      <c r="P35" s="115">
        <v>10</v>
      </c>
      <c r="Q35" s="115">
        <v>7</v>
      </c>
      <c r="R35" s="115">
        <v>3</v>
      </c>
      <c r="S35" s="115">
        <f t="shared" si="17"/>
        <v>13</v>
      </c>
      <c r="T35" s="115">
        <v>13</v>
      </c>
      <c r="U35" s="115">
        <v>10</v>
      </c>
      <c r="V35" s="115">
        <v>3</v>
      </c>
      <c r="W35" s="115">
        <f t="shared" si="18"/>
        <v>10</v>
      </c>
      <c r="X35" s="115">
        <v>10</v>
      </c>
      <c r="Y35" s="115">
        <v>5</v>
      </c>
      <c r="Z35" s="115">
        <v>5</v>
      </c>
      <c r="AA35" s="115">
        <f t="shared" si="19"/>
        <v>10</v>
      </c>
      <c r="AB35" s="115">
        <v>10</v>
      </c>
      <c r="AC35" s="115">
        <v>9</v>
      </c>
      <c r="AD35" s="115">
        <v>1</v>
      </c>
      <c r="AE35" s="115">
        <f t="shared" si="20"/>
        <v>14</v>
      </c>
      <c r="AF35" s="115">
        <v>14</v>
      </c>
      <c r="AG35" s="115">
        <v>8</v>
      </c>
      <c r="AH35" s="115">
        <v>6</v>
      </c>
      <c r="AI35" s="115">
        <f t="shared" si="21"/>
        <v>4</v>
      </c>
      <c r="AJ35" s="115">
        <v>4</v>
      </c>
      <c r="AK35" s="115">
        <v>4</v>
      </c>
      <c r="AL35" s="115">
        <v>0</v>
      </c>
      <c r="AM35" s="115">
        <f t="shared" si="22"/>
        <v>3</v>
      </c>
      <c r="AN35" s="115">
        <v>3</v>
      </c>
      <c r="AO35" s="115">
        <v>2</v>
      </c>
      <c r="AP35" s="115">
        <v>1</v>
      </c>
      <c r="AQ35" s="115">
        <f t="shared" si="23"/>
        <v>8</v>
      </c>
      <c r="AR35" s="115">
        <v>8</v>
      </c>
      <c r="AS35" s="115">
        <v>5</v>
      </c>
      <c r="AT35" s="115">
        <v>3</v>
      </c>
      <c r="AU35" s="115">
        <f t="shared" si="24"/>
        <v>5</v>
      </c>
      <c r="AV35" s="115">
        <v>5</v>
      </c>
      <c r="AW35" s="115">
        <v>4</v>
      </c>
      <c r="AX35" s="115">
        <v>1</v>
      </c>
      <c r="AY35" s="115">
        <f t="shared" si="25"/>
        <v>15</v>
      </c>
      <c r="AZ35" s="115">
        <v>15</v>
      </c>
      <c r="BA35" s="115">
        <v>10</v>
      </c>
      <c r="BB35" s="115">
        <v>5</v>
      </c>
      <c r="BC35">
        <f t="shared" si="26"/>
        <v>106</v>
      </c>
      <c r="BD35">
        <f t="shared" si="26"/>
        <v>106</v>
      </c>
      <c r="BE35">
        <v>1</v>
      </c>
    </row>
    <row r="36" spans="1:57">
      <c r="A36" t="s">
        <v>15</v>
      </c>
      <c r="B36" t="s">
        <v>455</v>
      </c>
      <c r="C36" t="s">
        <v>549</v>
      </c>
      <c r="D36" t="s">
        <v>564</v>
      </c>
      <c r="E36" s="115">
        <f t="shared" si="14"/>
        <v>2</v>
      </c>
      <c r="F36" s="115">
        <v>2</v>
      </c>
      <c r="G36" s="115">
        <v>2</v>
      </c>
      <c r="H36" s="115"/>
      <c r="I36" s="115"/>
      <c r="J36" s="115">
        <v>0</v>
      </c>
      <c r="K36" s="115">
        <f t="shared" si="15"/>
        <v>10</v>
      </c>
      <c r="L36" s="115">
        <v>10</v>
      </c>
      <c r="M36" s="115">
        <v>10</v>
      </c>
      <c r="N36" s="115">
        <v>0</v>
      </c>
      <c r="O36" s="115">
        <f t="shared" si="16"/>
        <v>3</v>
      </c>
      <c r="P36" s="115">
        <v>3</v>
      </c>
      <c r="Q36" s="115">
        <v>3</v>
      </c>
      <c r="R36" s="115">
        <v>0</v>
      </c>
      <c r="S36" s="115">
        <f t="shared" si="17"/>
        <v>6</v>
      </c>
      <c r="T36" s="115">
        <v>6</v>
      </c>
      <c r="U36" s="115">
        <v>6</v>
      </c>
      <c r="V36" s="115">
        <v>0</v>
      </c>
      <c r="W36" s="115">
        <f t="shared" si="18"/>
        <v>4</v>
      </c>
      <c r="X36" s="115">
        <v>4</v>
      </c>
      <c r="Y36" s="115">
        <v>4</v>
      </c>
      <c r="Z36" s="115">
        <v>0</v>
      </c>
      <c r="AA36" s="115">
        <f t="shared" si="19"/>
        <v>3</v>
      </c>
      <c r="AB36" s="115">
        <v>3</v>
      </c>
      <c r="AC36" s="115">
        <v>3</v>
      </c>
      <c r="AD36" s="115">
        <v>0</v>
      </c>
      <c r="AE36" s="115">
        <f t="shared" si="20"/>
        <v>5</v>
      </c>
      <c r="AF36" s="115">
        <v>5</v>
      </c>
      <c r="AG36" s="115">
        <v>5</v>
      </c>
      <c r="AH36" s="115">
        <v>0</v>
      </c>
      <c r="AI36" s="115">
        <f t="shared" si="21"/>
        <v>8</v>
      </c>
      <c r="AJ36" s="115">
        <v>8</v>
      </c>
      <c r="AK36" s="115">
        <v>4</v>
      </c>
      <c r="AL36" s="115">
        <v>4</v>
      </c>
      <c r="AM36" s="115">
        <f t="shared" si="22"/>
        <v>5</v>
      </c>
      <c r="AN36" s="115">
        <v>5</v>
      </c>
      <c r="AO36" s="115">
        <v>5</v>
      </c>
      <c r="AP36" s="115">
        <v>0</v>
      </c>
      <c r="AQ36" s="115">
        <f t="shared" si="23"/>
        <v>6</v>
      </c>
      <c r="AR36" s="115">
        <v>6</v>
      </c>
      <c r="AS36" s="115">
        <v>6</v>
      </c>
      <c r="AT36" s="115">
        <v>0</v>
      </c>
      <c r="AU36" s="115">
        <f t="shared" si="24"/>
        <v>7</v>
      </c>
      <c r="AV36" s="115">
        <v>7</v>
      </c>
      <c r="AW36" s="115">
        <v>7</v>
      </c>
      <c r="AX36" s="115">
        <v>0</v>
      </c>
      <c r="AY36" s="115">
        <f t="shared" si="25"/>
        <v>2</v>
      </c>
      <c r="AZ36" s="115">
        <v>2</v>
      </c>
      <c r="BA36" s="115">
        <v>2</v>
      </c>
      <c r="BB36" s="115">
        <v>0</v>
      </c>
      <c r="BC36">
        <f t="shared" si="26"/>
        <v>61</v>
      </c>
      <c r="BD36">
        <f t="shared" si="26"/>
        <v>61</v>
      </c>
      <c r="BE36">
        <v>1</v>
      </c>
    </row>
    <row r="37" spans="1:57">
      <c r="A37" t="s">
        <v>15</v>
      </c>
      <c r="B37" t="s">
        <v>455</v>
      </c>
      <c r="C37" t="s">
        <v>556</v>
      </c>
      <c r="D37" t="s">
        <v>565</v>
      </c>
      <c r="E37" s="115">
        <f t="shared" si="14"/>
        <v>0</v>
      </c>
      <c r="F37" s="115">
        <v>0</v>
      </c>
      <c r="G37" s="115">
        <v>0</v>
      </c>
      <c r="H37" s="115"/>
      <c r="I37" s="115"/>
      <c r="J37" s="115">
        <v>0</v>
      </c>
      <c r="K37" s="115">
        <f t="shared" si="15"/>
        <v>2</v>
      </c>
      <c r="L37" s="115">
        <v>2</v>
      </c>
      <c r="M37" s="115">
        <v>0</v>
      </c>
      <c r="N37" s="115">
        <v>2</v>
      </c>
      <c r="O37" s="115">
        <f t="shared" si="16"/>
        <v>3</v>
      </c>
      <c r="P37" s="115">
        <v>3</v>
      </c>
      <c r="Q37" s="115">
        <v>1</v>
      </c>
      <c r="R37" s="115">
        <v>2</v>
      </c>
      <c r="S37" s="115">
        <f t="shared" si="17"/>
        <v>3</v>
      </c>
      <c r="T37" s="115">
        <v>3</v>
      </c>
      <c r="U37" s="115">
        <v>2</v>
      </c>
      <c r="V37" s="115">
        <v>1</v>
      </c>
      <c r="W37" s="115">
        <f t="shared" si="18"/>
        <v>5</v>
      </c>
      <c r="X37" s="115">
        <v>5</v>
      </c>
      <c r="Y37" s="115">
        <v>2</v>
      </c>
      <c r="Z37" s="115">
        <v>3</v>
      </c>
      <c r="AA37" s="115">
        <f t="shared" si="19"/>
        <v>6</v>
      </c>
      <c r="AB37" s="115">
        <v>6</v>
      </c>
      <c r="AC37" s="115">
        <v>3</v>
      </c>
      <c r="AD37" s="115">
        <v>3</v>
      </c>
      <c r="AE37" s="115">
        <f t="shared" si="20"/>
        <v>2</v>
      </c>
      <c r="AF37" s="115">
        <v>2</v>
      </c>
      <c r="AG37" s="115">
        <v>1</v>
      </c>
      <c r="AH37" s="115">
        <v>1</v>
      </c>
      <c r="AI37" s="115">
        <f t="shared" si="21"/>
        <v>7</v>
      </c>
      <c r="AJ37" s="115">
        <v>7</v>
      </c>
      <c r="AK37" s="115">
        <v>4</v>
      </c>
      <c r="AL37" s="115">
        <v>3</v>
      </c>
      <c r="AM37" s="115">
        <f t="shared" si="22"/>
        <v>8</v>
      </c>
      <c r="AN37" s="115">
        <v>8</v>
      </c>
      <c r="AO37" s="115">
        <v>4</v>
      </c>
      <c r="AP37" s="115">
        <v>4</v>
      </c>
      <c r="AQ37" s="115">
        <f t="shared" si="23"/>
        <v>5</v>
      </c>
      <c r="AR37" s="115">
        <v>5</v>
      </c>
      <c r="AS37" s="115">
        <v>1</v>
      </c>
      <c r="AT37" s="115">
        <v>4</v>
      </c>
      <c r="AU37" s="115">
        <f t="shared" si="24"/>
        <v>5</v>
      </c>
      <c r="AV37" s="115">
        <v>5</v>
      </c>
      <c r="AW37" s="115">
        <v>1</v>
      </c>
      <c r="AX37" s="115">
        <v>4</v>
      </c>
      <c r="AY37" s="115">
        <f t="shared" si="25"/>
        <v>4</v>
      </c>
      <c r="AZ37" s="115">
        <v>4</v>
      </c>
      <c r="BA37" s="115">
        <v>2</v>
      </c>
      <c r="BB37" s="115">
        <v>2</v>
      </c>
      <c r="BC37">
        <f t="shared" si="26"/>
        <v>50</v>
      </c>
      <c r="BD37">
        <f t="shared" si="26"/>
        <v>50</v>
      </c>
      <c r="BE37">
        <v>1</v>
      </c>
    </row>
    <row r="38" spans="1:57">
      <c r="A38" t="s">
        <v>15</v>
      </c>
      <c r="B38" t="s">
        <v>455</v>
      </c>
      <c r="C38" t="s">
        <v>556</v>
      </c>
      <c r="D38" t="s">
        <v>557</v>
      </c>
      <c r="E38" s="115">
        <f t="shared" si="14"/>
        <v>1</v>
      </c>
      <c r="F38" s="115">
        <v>1</v>
      </c>
      <c r="G38" s="115">
        <v>1</v>
      </c>
      <c r="H38" s="115"/>
      <c r="I38" s="115"/>
      <c r="J38" s="115">
        <v>0</v>
      </c>
      <c r="K38" s="115">
        <f t="shared" si="15"/>
        <v>1</v>
      </c>
      <c r="L38" s="115">
        <v>1</v>
      </c>
      <c r="M38" s="115">
        <v>1</v>
      </c>
      <c r="N38" s="115">
        <v>0</v>
      </c>
      <c r="O38" s="115">
        <f t="shared" si="16"/>
        <v>0</v>
      </c>
      <c r="P38" s="115">
        <v>0</v>
      </c>
      <c r="Q38" s="115">
        <v>0</v>
      </c>
      <c r="R38" s="115">
        <v>0</v>
      </c>
      <c r="S38" s="115">
        <f t="shared" si="17"/>
        <v>0</v>
      </c>
      <c r="T38" s="115">
        <v>0</v>
      </c>
      <c r="U38" s="115">
        <v>0</v>
      </c>
      <c r="V38" s="115">
        <v>0</v>
      </c>
      <c r="W38" s="115">
        <f t="shared" si="18"/>
        <v>0</v>
      </c>
      <c r="X38" s="115">
        <v>0</v>
      </c>
      <c r="Y38" s="115">
        <v>0</v>
      </c>
      <c r="Z38" s="115">
        <v>0</v>
      </c>
      <c r="AA38" s="115">
        <f t="shared" si="19"/>
        <v>2</v>
      </c>
      <c r="AB38" s="115">
        <v>2</v>
      </c>
      <c r="AC38" s="115">
        <v>2</v>
      </c>
      <c r="AD38" s="115">
        <v>0</v>
      </c>
      <c r="AE38" s="115">
        <f t="shared" si="20"/>
        <v>2</v>
      </c>
      <c r="AF38" s="115">
        <v>2</v>
      </c>
      <c r="AG38" s="115">
        <v>2</v>
      </c>
      <c r="AH38" s="115">
        <v>0</v>
      </c>
      <c r="AI38" s="115">
        <f t="shared" si="21"/>
        <v>0</v>
      </c>
      <c r="AJ38" s="115">
        <v>0</v>
      </c>
      <c r="AK38" s="115">
        <v>0</v>
      </c>
      <c r="AL38" s="115">
        <v>0</v>
      </c>
      <c r="AM38" s="115">
        <f t="shared" si="22"/>
        <v>0</v>
      </c>
      <c r="AN38" s="115">
        <v>0</v>
      </c>
      <c r="AO38" s="115">
        <v>0</v>
      </c>
      <c r="AP38" s="115">
        <v>0</v>
      </c>
      <c r="AQ38" s="115">
        <f>AS38+AT38</f>
        <v>0</v>
      </c>
      <c r="AR38" s="115">
        <v>0</v>
      </c>
      <c r="AS38" s="115">
        <v>0</v>
      </c>
      <c r="AT38" s="115">
        <v>0</v>
      </c>
      <c r="AU38" s="115">
        <f t="shared" si="24"/>
        <v>2</v>
      </c>
      <c r="AV38" s="115">
        <v>0</v>
      </c>
      <c r="AW38" s="115">
        <v>2</v>
      </c>
      <c r="AX38" s="115">
        <v>0</v>
      </c>
      <c r="AY38" s="115">
        <f t="shared" si="25"/>
        <v>1</v>
      </c>
      <c r="AZ38" s="115">
        <v>0</v>
      </c>
      <c r="BA38" s="115">
        <v>1</v>
      </c>
      <c r="BB38" s="115">
        <v>0</v>
      </c>
      <c r="BC38">
        <f t="shared" si="26"/>
        <v>9</v>
      </c>
      <c r="BD38">
        <f t="shared" si="26"/>
        <v>6</v>
      </c>
    </row>
    <row r="39" spans="1:57">
      <c r="A39" t="s">
        <v>15</v>
      </c>
      <c r="B39" t="s">
        <v>455</v>
      </c>
      <c r="C39" t="s">
        <v>559</v>
      </c>
      <c r="D39" s="297" t="s">
        <v>567</v>
      </c>
      <c r="E39" s="115">
        <f t="shared" si="14"/>
        <v>0</v>
      </c>
      <c r="F39" s="115">
        <v>0</v>
      </c>
      <c r="G39" s="115">
        <v>0</v>
      </c>
      <c r="H39" s="115"/>
      <c r="I39" s="115"/>
      <c r="J39" s="115">
        <v>0</v>
      </c>
      <c r="K39" s="115">
        <f t="shared" si="15"/>
        <v>3</v>
      </c>
      <c r="L39" s="115">
        <v>3</v>
      </c>
      <c r="M39" s="115">
        <v>1</v>
      </c>
      <c r="N39" s="115">
        <v>2</v>
      </c>
      <c r="O39" s="115">
        <f t="shared" si="16"/>
        <v>9</v>
      </c>
      <c r="P39" s="115">
        <v>9</v>
      </c>
      <c r="Q39" s="115">
        <v>8</v>
      </c>
      <c r="R39" s="115">
        <v>1</v>
      </c>
      <c r="S39" s="115">
        <f t="shared" si="17"/>
        <v>10</v>
      </c>
      <c r="T39" s="115">
        <v>10</v>
      </c>
      <c r="U39" s="115">
        <v>10</v>
      </c>
      <c r="V39" s="115">
        <v>0</v>
      </c>
      <c r="W39" s="115">
        <f t="shared" si="18"/>
        <v>9</v>
      </c>
      <c r="X39" s="115">
        <v>9</v>
      </c>
      <c r="Y39" s="115">
        <v>7</v>
      </c>
      <c r="Z39" s="115">
        <v>2</v>
      </c>
      <c r="AA39" s="115">
        <f t="shared" si="19"/>
        <v>9</v>
      </c>
      <c r="AB39" s="115">
        <v>9</v>
      </c>
      <c r="AC39" s="115">
        <v>9</v>
      </c>
      <c r="AD39" s="115">
        <v>0</v>
      </c>
      <c r="AE39" s="115">
        <f t="shared" si="20"/>
        <v>10</v>
      </c>
      <c r="AF39" s="115">
        <v>10</v>
      </c>
      <c r="AG39" s="115">
        <v>10</v>
      </c>
      <c r="AH39" s="115">
        <v>0</v>
      </c>
      <c r="AI39" s="115">
        <f t="shared" si="21"/>
        <v>7</v>
      </c>
      <c r="AJ39" s="115">
        <v>7</v>
      </c>
      <c r="AK39" s="115">
        <v>7</v>
      </c>
      <c r="AL39" s="115">
        <v>0</v>
      </c>
      <c r="AM39" s="115">
        <f t="shared" si="22"/>
        <v>7</v>
      </c>
      <c r="AN39" s="115">
        <v>7</v>
      </c>
      <c r="AO39" s="115">
        <v>7</v>
      </c>
      <c r="AP39" s="115">
        <v>0</v>
      </c>
      <c r="AQ39" s="115">
        <f t="shared" si="23"/>
        <v>8</v>
      </c>
      <c r="AR39" s="115">
        <v>8</v>
      </c>
      <c r="AS39" s="115">
        <v>8</v>
      </c>
      <c r="AT39" s="115">
        <v>0</v>
      </c>
      <c r="AU39" s="115">
        <f t="shared" si="24"/>
        <v>5</v>
      </c>
      <c r="AV39" s="115">
        <v>5</v>
      </c>
      <c r="AW39" s="115">
        <v>5</v>
      </c>
      <c r="AX39" s="115">
        <v>0</v>
      </c>
      <c r="AY39" s="115">
        <f t="shared" si="25"/>
        <v>7</v>
      </c>
      <c r="AZ39" s="115">
        <v>7</v>
      </c>
      <c r="BA39" s="115">
        <v>3</v>
      </c>
      <c r="BB39" s="115">
        <v>4</v>
      </c>
      <c r="BC39">
        <f t="shared" si="26"/>
        <v>84</v>
      </c>
      <c r="BD39">
        <f t="shared" si="26"/>
        <v>84</v>
      </c>
      <c r="BE39">
        <v>0</v>
      </c>
    </row>
    <row r="40" spans="1:57">
      <c r="A40" t="s">
        <v>15</v>
      </c>
      <c r="B40" t="s">
        <v>455</v>
      </c>
      <c r="C40" t="s">
        <v>559</v>
      </c>
      <c r="D40" t="s">
        <v>560</v>
      </c>
      <c r="E40" s="115">
        <f t="shared" si="14"/>
        <v>1</v>
      </c>
      <c r="F40" s="115">
        <v>1</v>
      </c>
      <c r="G40" s="115">
        <v>1</v>
      </c>
      <c r="H40" s="115"/>
      <c r="I40" s="115"/>
      <c r="J40" s="115">
        <v>0</v>
      </c>
      <c r="K40" s="115">
        <f t="shared" si="15"/>
        <v>0</v>
      </c>
      <c r="L40" s="115">
        <v>0</v>
      </c>
      <c r="M40" s="115">
        <v>0</v>
      </c>
      <c r="N40" s="115">
        <v>0</v>
      </c>
      <c r="O40" s="115">
        <f t="shared" si="16"/>
        <v>5</v>
      </c>
      <c r="P40" s="115">
        <v>5</v>
      </c>
      <c r="Q40" s="115">
        <v>4</v>
      </c>
      <c r="R40" s="115">
        <v>1</v>
      </c>
      <c r="S40" s="115">
        <f t="shared" si="17"/>
        <v>2</v>
      </c>
      <c r="T40" s="115">
        <v>2</v>
      </c>
      <c r="U40" s="115">
        <v>2</v>
      </c>
      <c r="V40" s="115">
        <v>0</v>
      </c>
      <c r="W40" s="115">
        <f t="shared" si="18"/>
        <v>7</v>
      </c>
      <c r="X40" s="115">
        <v>7</v>
      </c>
      <c r="Y40" s="115">
        <v>5</v>
      </c>
      <c r="Z40" s="115">
        <v>2</v>
      </c>
      <c r="AA40" s="115">
        <f t="shared" si="19"/>
        <v>1</v>
      </c>
      <c r="AB40" s="115">
        <v>1</v>
      </c>
      <c r="AC40" s="115">
        <v>1</v>
      </c>
      <c r="AD40" s="115">
        <v>0</v>
      </c>
      <c r="AE40" s="115">
        <f t="shared" si="20"/>
        <v>8</v>
      </c>
      <c r="AF40" s="115">
        <v>8</v>
      </c>
      <c r="AG40" s="115">
        <v>7</v>
      </c>
      <c r="AH40" s="115">
        <v>1</v>
      </c>
      <c r="AI40" s="115">
        <f t="shared" si="21"/>
        <v>3</v>
      </c>
      <c r="AJ40" s="115">
        <v>3</v>
      </c>
      <c r="AK40" s="115">
        <v>3</v>
      </c>
      <c r="AL40" s="115">
        <v>0</v>
      </c>
      <c r="AM40" s="115">
        <f t="shared" si="22"/>
        <v>2</v>
      </c>
      <c r="AN40" s="115">
        <v>2</v>
      </c>
      <c r="AO40" s="115">
        <v>1</v>
      </c>
      <c r="AP40" s="115">
        <v>1</v>
      </c>
      <c r="AQ40" s="115">
        <f t="shared" si="23"/>
        <v>2</v>
      </c>
      <c r="AR40" s="115">
        <v>2</v>
      </c>
      <c r="AS40" s="115">
        <v>2</v>
      </c>
      <c r="AT40" s="115">
        <v>0</v>
      </c>
      <c r="AU40" s="115">
        <f t="shared" si="24"/>
        <v>1</v>
      </c>
      <c r="AV40" s="115">
        <v>1</v>
      </c>
      <c r="AW40" s="115">
        <v>1</v>
      </c>
      <c r="AX40" s="115">
        <v>0</v>
      </c>
      <c r="AY40" s="115">
        <f t="shared" si="25"/>
        <v>2</v>
      </c>
      <c r="AZ40" s="115">
        <v>2</v>
      </c>
      <c r="BA40" s="115">
        <v>2</v>
      </c>
      <c r="BB40" s="115">
        <v>0</v>
      </c>
      <c r="BC40">
        <f t="shared" si="26"/>
        <v>34</v>
      </c>
      <c r="BD40">
        <f t="shared" si="26"/>
        <v>34</v>
      </c>
      <c r="BE40">
        <v>0</v>
      </c>
    </row>
    <row r="42" spans="1:57">
      <c r="BC42">
        <f>SUM(BC30:BC40)</f>
        <v>539</v>
      </c>
      <c r="BD42">
        <f>SUM(BD30:BD40)</f>
        <v>536</v>
      </c>
    </row>
    <row r="43" spans="1:57">
      <c r="A43" s="413" t="s">
        <v>15</v>
      </c>
      <c r="B43" s="413" t="s">
        <v>470</v>
      </c>
      <c r="C43" s="413" t="s">
        <v>675</v>
      </c>
      <c r="D43" s="413" t="s">
        <v>676</v>
      </c>
      <c r="E43" s="414">
        <f>G43+J43</f>
        <v>0</v>
      </c>
      <c r="F43" s="415">
        <v>0</v>
      </c>
      <c r="G43" s="414">
        <v>0</v>
      </c>
      <c r="H43" s="414"/>
      <c r="I43" s="414"/>
      <c r="J43" s="414">
        <v>0</v>
      </c>
      <c r="K43" s="115">
        <f t="shared" ref="K43:K50" si="27">M43+N43</f>
        <v>2</v>
      </c>
      <c r="L43" s="414">
        <v>1</v>
      </c>
      <c r="M43" s="414">
        <v>1</v>
      </c>
      <c r="N43" s="414">
        <v>1</v>
      </c>
      <c r="O43" s="115">
        <f t="shared" ref="O43:O50" si="28">Q43+R43</f>
        <v>0</v>
      </c>
      <c r="P43" s="414">
        <v>0</v>
      </c>
      <c r="Q43" s="414">
        <v>0</v>
      </c>
      <c r="R43" s="414">
        <v>0</v>
      </c>
      <c r="S43" s="115">
        <f t="shared" ref="S43:S50" si="29">U43+V43</f>
        <v>2</v>
      </c>
      <c r="T43" s="414">
        <v>2</v>
      </c>
      <c r="U43" s="414">
        <v>0</v>
      </c>
      <c r="V43" s="414">
        <v>2</v>
      </c>
      <c r="W43" s="115">
        <f t="shared" ref="W43:W50" si="30">Y43+Z43</f>
        <v>1</v>
      </c>
      <c r="X43" s="414">
        <v>1</v>
      </c>
      <c r="Y43" s="414">
        <v>1</v>
      </c>
      <c r="Z43" s="414">
        <v>0</v>
      </c>
      <c r="AA43" s="115">
        <f t="shared" ref="AA43:AA50" si="31">AC43+AD43</f>
        <v>2</v>
      </c>
      <c r="AB43" s="414">
        <v>2</v>
      </c>
      <c r="AC43" s="414">
        <v>2</v>
      </c>
      <c r="AD43" s="414">
        <v>0</v>
      </c>
      <c r="AE43" s="115">
        <f t="shared" ref="AE43:AE49" si="32">AG43+AH43</f>
        <v>1</v>
      </c>
      <c r="AF43" s="414">
        <v>1</v>
      </c>
      <c r="AG43" s="414">
        <v>1</v>
      </c>
      <c r="AH43" s="414">
        <v>0</v>
      </c>
      <c r="AI43" s="115">
        <f t="shared" ref="AI43:AI50" si="33">AK43+AL43</f>
        <v>0</v>
      </c>
      <c r="AJ43" s="414">
        <v>0</v>
      </c>
      <c r="AK43" s="414">
        <v>0</v>
      </c>
      <c r="AL43" s="414">
        <v>0</v>
      </c>
      <c r="AM43" s="115">
        <f t="shared" ref="AM43:AM50" si="34">AO43+AP43</f>
        <v>1</v>
      </c>
      <c r="AN43" s="414">
        <v>1</v>
      </c>
      <c r="AO43" s="414">
        <v>1</v>
      </c>
      <c r="AP43" s="414">
        <v>0</v>
      </c>
      <c r="AQ43" s="115">
        <f t="shared" ref="AQ43:AQ50" si="35">AS43+AT43</f>
        <v>1</v>
      </c>
      <c r="AR43" s="414">
        <v>1</v>
      </c>
      <c r="AS43" s="414">
        <v>1</v>
      </c>
      <c r="AT43" s="414">
        <v>0</v>
      </c>
      <c r="AU43" s="115">
        <f t="shared" ref="AU43:AU50" si="36">AW43+AX43</f>
        <v>1</v>
      </c>
      <c r="AV43" s="414">
        <v>1</v>
      </c>
      <c r="AW43" s="414">
        <v>1</v>
      </c>
      <c r="AX43" s="414">
        <v>0</v>
      </c>
      <c r="AY43" s="115">
        <f t="shared" ref="AY43:AY50" si="37">BA43+BB43</f>
        <v>0</v>
      </c>
      <c r="AZ43" s="414">
        <v>0</v>
      </c>
      <c r="BA43" s="414">
        <v>0</v>
      </c>
      <c r="BB43" s="414">
        <v>0</v>
      </c>
      <c r="BC43" s="413">
        <f t="shared" ref="BC43:BD55" si="38">AY43+AU43+AQ43+AM43+AI43+AE43+AA43+W43+S43+O43+K43+E43</f>
        <v>11</v>
      </c>
      <c r="BD43" s="413">
        <f t="shared" si="38"/>
        <v>10</v>
      </c>
    </row>
    <row r="44" spans="1:57">
      <c r="A44" s="416" t="s">
        <v>15</v>
      </c>
      <c r="B44" s="416" t="s">
        <v>470</v>
      </c>
      <c r="C44" s="416" t="s">
        <v>675</v>
      </c>
      <c r="D44" s="416" t="s">
        <v>679</v>
      </c>
      <c r="E44" s="417">
        <f>G44+J44</f>
        <v>0</v>
      </c>
      <c r="F44" s="417">
        <v>0</v>
      </c>
      <c r="G44" s="417">
        <v>0</v>
      </c>
      <c r="H44" s="417"/>
      <c r="I44" s="417"/>
      <c r="J44" s="417">
        <v>0</v>
      </c>
      <c r="K44" s="115">
        <f t="shared" si="27"/>
        <v>1</v>
      </c>
      <c r="L44" s="417">
        <v>1</v>
      </c>
      <c r="M44" s="417">
        <v>1</v>
      </c>
      <c r="N44" s="417">
        <v>0</v>
      </c>
      <c r="O44" s="115">
        <f t="shared" si="28"/>
        <v>0</v>
      </c>
      <c r="P44" s="417">
        <v>0</v>
      </c>
      <c r="Q44" s="417">
        <v>0</v>
      </c>
      <c r="R44" s="417">
        <v>0</v>
      </c>
      <c r="S44" s="115">
        <f t="shared" si="29"/>
        <v>2</v>
      </c>
      <c r="T44" s="417">
        <v>2</v>
      </c>
      <c r="U44" s="417">
        <v>0</v>
      </c>
      <c r="V44" s="417">
        <v>2</v>
      </c>
      <c r="W44" s="115">
        <f t="shared" si="30"/>
        <v>1</v>
      </c>
      <c r="X44" s="417">
        <v>1</v>
      </c>
      <c r="Y44" s="417">
        <v>1</v>
      </c>
      <c r="Z44" s="417">
        <v>0</v>
      </c>
      <c r="AA44" s="115">
        <f t="shared" si="31"/>
        <v>2</v>
      </c>
      <c r="AB44" s="417">
        <v>2</v>
      </c>
      <c r="AC44" s="417">
        <v>2</v>
      </c>
      <c r="AD44" s="417">
        <v>0</v>
      </c>
      <c r="AE44" s="115">
        <f t="shared" si="32"/>
        <v>1</v>
      </c>
      <c r="AF44" s="417">
        <v>1</v>
      </c>
      <c r="AG44" s="417">
        <v>1</v>
      </c>
      <c r="AH44" s="417">
        <v>0</v>
      </c>
      <c r="AI44" s="115">
        <f t="shared" si="33"/>
        <v>0</v>
      </c>
      <c r="AJ44" s="417">
        <v>0</v>
      </c>
      <c r="AK44" s="417">
        <v>0</v>
      </c>
      <c r="AL44" s="417">
        <v>0</v>
      </c>
      <c r="AM44" s="115">
        <f t="shared" si="34"/>
        <v>1</v>
      </c>
      <c r="AN44" s="417">
        <v>1</v>
      </c>
      <c r="AO44" s="417">
        <v>1</v>
      </c>
      <c r="AP44" s="417">
        <v>0</v>
      </c>
      <c r="AQ44" s="115">
        <f t="shared" si="35"/>
        <v>4</v>
      </c>
      <c r="AR44" s="417">
        <v>4</v>
      </c>
      <c r="AS44" s="417">
        <v>4</v>
      </c>
      <c r="AT44" s="417">
        <v>0</v>
      </c>
      <c r="AU44" s="115">
        <f t="shared" si="36"/>
        <v>1</v>
      </c>
      <c r="AV44" s="417">
        <v>1</v>
      </c>
      <c r="AW44" s="417">
        <v>1</v>
      </c>
      <c r="AX44" s="417">
        <v>0</v>
      </c>
      <c r="AY44" s="115">
        <f t="shared" si="37"/>
        <v>0</v>
      </c>
      <c r="AZ44" s="417">
        <v>0</v>
      </c>
      <c r="BA44" s="417">
        <v>0</v>
      </c>
      <c r="BB44" s="417">
        <v>0</v>
      </c>
      <c r="BC44" s="416">
        <f t="shared" si="38"/>
        <v>13</v>
      </c>
      <c r="BD44" s="416">
        <f t="shared" si="38"/>
        <v>13</v>
      </c>
    </row>
    <row r="45" spans="1:57">
      <c r="A45" s="416" t="s">
        <v>15</v>
      </c>
      <c r="B45" s="416" t="s">
        <v>470</v>
      </c>
      <c r="C45" s="416" t="s">
        <v>471</v>
      </c>
      <c r="D45" s="416" t="s">
        <v>682</v>
      </c>
      <c r="E45" s="417">
        <f t="shared" ref="E45:E50" si="39">G45+J45</f>
        <v>4</v>
      </c>
      <c r="F45" s="417">
        <v>4</v>
      </c>
      <c r="G45" s="417">
        <v>4</v>
      </c>
      <c r="H45" s="417"/>
      <c r="I45" s="417"/>
      <c r="J45" s="417">
        <v>0</v>
      </c>
      <c r="K45" s="115">
        <f t="shared" si="27"/>
        <v>2</v>
      </c>
      <c r="L45" s="417">
        <v>2</v>
      </c>
      <c r="M45" s="417">
        <v>2</v>
      </c>
      <c r="N45" s="417">
        <v>0</v>
      </c>
      <c r="O45" s="115">
        <f t="shared" si="28"/>
        <v>3</v>
      </c>
      <c r="P45" s="417">
        <v>3</v>
      </c>
      <c r="Q45" s="417">
        <v>3</v>
      </c>
      <c r="R45" s="417">
        <v>0</v>
      </c>
      <c r="S45" s="115">
        <f t="shared" si="29"/>
        <v>6</v>
      </c>
      <c r="T45" s="417">
        <v>6</v>
      </c>
      <c r="U45" s="417">
        <v>6</v>
      </c>
      <c r="V45" s="417">
        <v>0</v>
      </c>
      <c r="W45" s="115">
        <f t="shared" si="30"/>
        <v>7</v>
      </c>
      <c r="X45" s="417">
        <v>7</v>
      </c>
      <c r="Y45" s="417">
        <v>7</v>
      </c>
      <c r="Z45" s="417">
        <v>0</v>
      </c>
      <c r="AA45" s="115">
        <f t="shared" si="31"/>
        <v>4</v>
      </c>
      <c r="AB45" s="417">
        <v>4</v>
      </c>
      <c r="AC45" s="417">
        <v>4</v>
      </c>
      <c r="AD45" s="417">
        <v>0</v>
      </c>
      <c r="AE45" s="115">
        <f t="shared" si="32"/>
        <v>4</v>
      </c>
      <c r="AF45" s="417">
        <v>4</v>
      </c>
      <c r="AG45" s="417">
        <v>4</v>
      </c>
      <c r="AH45" s="417">
        <v>0</v>
      </c>
      <c r="AI45" s="115">
        <f t="shared" si="33"/>
        <v>10</v>
      </c>
      <c r="AJ45" s="417">
        <v>10</v>
      </c>
      <c r="AK45" s="417">
        <v>10</v>
      </c>
      <c r="AL45" s="417">
        <v>0</v>
      </c>
      <c r="AM45" s="115">
        <f t="shared" si="34"/>
        <v>2</v>
      </c>
      <c r="AN45" s="417">
        <v>2</v>
      </c>
      <c r="AO45" s="417">
        <v>2</v>
      </c>
      <c r="AP45" s="417">
        <v>0</v>
      </c>
      <c r="AQ45" s="115">
        <f t="shared" si="35"/>
        <v>7</v>
      </c>
      <c r="AR45" s="417">
        <v>7</v>
      </c>
      <c r="AS45" s="417">
        <v>7</v>
      </c>
      <c r="AT45" s="417">
        <v>0</v>
      </c>
      <c r="AU45" s="115">
        <f t="shared" si="36"/>
        <v>6</v>
      </c>
      <c r="AV45" s="417">
        <v>6</v>
      </c>
      <c r="AW45" s="417">
        <v>6</v>
      </c>
      <c r="AX45" s="417">
        <v>0</v>
      </c>
      <c r="AY45" s="115">
        <f t="shared" si="37"/>
        <v>2</v>
      </c>
      <c r="AZ45" s="417">
        <v>2</v>
      </c>
      <c r="BA45" s="418">
        <v>2</v>
      </c>
      <c r="BB45" s="417">
        <v>0</v>
      </c>
      <c r="BC45" s="416">
        <f t="shared" si="38"/>
        <v>57</v>
      </c>
      <c r="BD45" s="416">
        <f t="shared" si="38"/>
        <v>57</v>
      </c>
    </row>
    <row r="46" spans="1:57">
      <c r="A46" s="416" t="s">
        <v>15</v>
      </c>
      <c r="B46" s="416" t="s">
        <v>470</v>
      </c>
      <c r="C46" s="416" t="s">
        <v>471</v>
      </c>
      <c r="D46" s="416" t="s">
        <v>685</v>
      </c>
      <c r="E46" s="417">
        <f t="shared" si="39"/>
        <v>0</v>
      </c>
      <c r="F46" s="417">
        <v>0</v>
      </c>
      <c r="G46" s="417">
        <v>0</v>
      </c>
      <c r="H46" s="417"/>
      <c r="I46" s="417"/>
      <c r="J46" s="417">
        <v>0</v>
      </c>
      <c r="K46" s="115">
        <f t="shared" si="27"/>
        <v>0</v>
      </c>
      <c r="L46" s="417">
        <v>0</v>
      </c>
      <c r="M46" s="417">
        <v>0</v>
      </c>
      <c r="N46" s="417">
        <v>0</v>
      </c>
      <c r="O46" s="115">
        <f t="shared" si="28"/>
        <v>2</v>
      </c>
      <c r="P46" s="417">
        <v>1</v>
      </c>
      <c r="Q46" s="417">
        <v>1</v>
      </c>
      <c r="R46" s="417">
        <v>1</v>
      </c>
      <c r="S46" s="115">
        <f t="shared" si="29"/>
        <v>2</v>
      </c>
      <c r="T46" s="417">
        <v>1</v>
      </c>
      <c r="U46" s="417">
        <v>1</v>
      </c>
      <c r="V46" s="417">
        <v>1</v>
      </c>
      <c r="W46" s="115">
        <f t="shared" si="30"/>
        <v>1</v>
      </c>
      <c r="X46" s="417"/>
      <c r="Y46" s="417">
        <v>1</v>
      </c>
      <c r="Z46" s="417">
        <v>0</v>
      </c>
      <c r="AA46" s="115">
        <f t="shared" si="31"/>
        <v>3</v>
      </c>
      <c r="AB46" s="417">
        <v>3</v>
      </c>
      <c r="AC46" s="417">
        <v>3</v>
      </c>
      <c r="AD46" s="417">
        <v>0</v>
      </c>
      <c r="AE46" s="115">
        <f t="shared" si="32"/>
        <v>4</v>
      </c>
      <c r="AF46" s="417">
        <v>4</v>
      </c>
      <c r="AG46" s="417">
        <v>4</v>
      </c>
      <c r="AH46" s="417">
        <v>0</v>
      </c>
      <c r="AI46" s="115">
        <f t="shared" si="33"/>
        <v>0</v>
      </c>
      <c r="AJ46" s="417">
        <v>0</v>
      </c>
      <c r="AK46" s="417">
        <v>0</v>
      </c>
      <c r="AL46" s="417">
        <v>0</v>
      </c>
      <c r="AM46" s="115">
        <f t="shared" si="34"/>
        <v>0</v>
      </c>
      <c r="AN46" s="417">
        <v>0</v>
      </c>
      <c r="AO46" s="417">
        <v>0</v>
      </c>
      <c r="AP46" s="417">
        <v>0</v>
      </c>
      <c r="AQ46" s="115">
        <f t="shared" si="35"/>
        <v>1</v>
      </c>
      <c r="AR46" s="417">
        <v>1</v>
      </c>
      <c r="AS46" s="417">
        <v>1</v>
      </c>
      <c r="AT46" s="417">
        <v>0</v>
      </c>
      <c r="AU46" s="115">
        <f t="shared" si="36"/>
        <v>2</v>
      </c>
      <c r="AV46" s="417">
        <v>2</v>
      </c>
      <c r="AW46" s="417">
        <v>2</v>
      </c>
      <c r="AX46" s="417">
        <v>0</v>
      </c>
      <c r="AY46" s="115">
        <f t="shared" si="37"/>
        <v>3</v>
      </c>
      <c r="AZ46" s="417">
        <v>3</v>
      </c>
      <c r="BA46" s="417">
        <v>0</v>
      </c>
      <c r="BB46" s="417">
        <v>3</v>
      </c>
      <c r="BC46" s="416">
        <f t="shared" si="38"/>
        <v>18</v>
      </c>
      <c r="BD46" s="416">
        <f t="shared" si="38"/>
        <v>15</v>
      </c>
    </row>
    <row r="47" spans="1:57">
      <c r="A47" s="416" t="s">
        <v>15</v>
      </c>
      <c r="B47" s="416" t="s">
        <v>470</v>
      </c>
      <c r="C47" s="416" t="s">
        <v>479</v>
      </c>
      <c r="D47" s="419" t="s">
        <v>688</v>
      </c>
      <c r="E47" s="417">
        <f t="shared" si="39"/>
        <v>6</v>
      </c>
      <c r="F47" s="417">
        <v>4</v>
      </c>
      <c r="G47" s="417">
        <v>4</v>
      </c>
      <c r="H47" s="417"/>
      <c r="I47" s="417"/>
      <c r="J47" s="417">
        <v>2</v>
      </c>
      <c r="K47" s="115">
        <f t="shared" si="27"/>
        <v>5</v>
      </c>
      <c r="L47" s="417">
        <v>5</v>
      </c>
      <c r="M47" s="417">
        <v>3</v>
      </c>
      <c r="N47" s="417">
        <v>2</v>
      </c>
      <c r="O47" s="115">
        <f t="shared" si="28"/>
        <v>2</v>
      </c>
      <c r="P47" s="417">
        <v>2</v>
      </c>
      <c r="Q47" s="417">
        <v>2</v>
      </c>
      <c r="R47" s="417">
        <v>0</v>
      </c>
      <c r="S47" s="115">
        <f t="shared" si="29"/>
        <v>5</v>
      </c>
      <c r="T47" s="417">
        <v>5</v>
      </c>
      <c r="U47" s="417">
        <v>5</v>
      </c>
      <c r="V47" s="417">
        <v>0</v>
      </c>
      <c r="W47" s="115">
        <f t="shared" si="30"/>
        <v>2</v>
      </c>
      <c r="X47" s="417">
        <v>2</v>
      </c>
      <c r="Y47" s="417">
        <v>2</v>
      </c>
      <c r="Z47" s="417">
        <v>0</v>
      </c>
      <c r="AA47" s="115">
        <f t="shared" si="31"/>
        <v>5</v>
      </c>
      <c r="AB47" s="417">
        <v>5</v>
      </c>
      <c r="AC47" s="417">
        <v>5</v>
      </c>
      <c r="AD47" s="417">
        <v>0</v>
      </c>
      <c r="AE47" s="115">
        <f t="shared" si="32"/>
        <v>7</v>
      </c>
      <c r="AF47" s="417">
        <v>7</v>
      </c>
      <c r="AG47" s="417">
        <v>7</v>
      </c>
      <c r="AH47" s="417">
        <v>0</v>
      </c>
      <c r="AI47" s="115">
        <f t="shared" si="33"/>
        <v>0</v>
      </c>
      <c r="AJ47" s="417">
        <v>0</v>
      </c>
      <c r="AK47" s="417">
        <v>0</v>
      </c>
      <c r="AL47" s="417">
        <v>0</v>
      </c>
      <c r="AM47" s="115">
        <f t="shared" si="34"/>
        <v>3</v>
      </c>
      <c r="AN47" s="417">
        <v>3</v>
      </c>
      <c r="AO47" s="417">
        <v>3</v>
      </c>
      <c r="AP47" s="417">
        <v>0</v>
      </c>
      <c r="AQ47" s="115">
        <f t="shared" si="35"/>
        <v>3</v>
      </c>
      <c r="AR47" s="417">
        <v>3</v>
      </c>
      <c r="AS47" s="417">
        <v>3</v>
      </c>
      <c r="AT47" s="417">
        <v>0</v>
      </c>
      <c r="AU47" s="115">
        <f t="shared" si="36"/>
        <v>2</v>
      </c>
      <c r="AV47" s="417">
        <v>2</v>
      </c>
      <c r="AW47" s="417">
        <v>2</v>
      </c>
      <c r="AX47" s="417">
        <v>0</v>
      </c>
      <c r="AY47" s="115">
        <f t="shared" si="37"/>
        <v>2</v>
      </c>
      <c r="AZ47" s="417">
        <v>2</v>
      </c>
      <c r="BA47" s="417">
        <v>2</v>
      </c>
      <c r="BB47" s="417">
        <v>0</v>
      </c>
      <c r="BC47" s="416">
        <f t="shared" si="38"/>
        <v>42</v>
      </c>
      <c r="BD47" s="416">
        <f t="shared" si="38"/>
        <v>40</v>
      </c>
    </row>
    <row r="48" spans="1:57">
      <c r="A48" s="420" t="s">
        <v>15</v>
      </c>
      <c r="B48" s="420" t="s">
        <v>470</v>
      </c>
      <c r="C48" s="420" t="s">
        <v>479</v>
      </c>
      <c r="D48" s="420" t="s">
        <v>490</v>
      </c>
      <c r="E48" s="421">
        <f t="shared" si="39"/>
        <v>2</v>
      </c>
      <c r="F48" s="421">
        <v>2</v>
      </c>
      <c r="G48" s="421">
        <v>2</v>
      </c>
      <c r="H48" s="421"/>
      <c r="I48" s="421"/>
      <c r="J48" s="421">
        <v>0</v>
      </c>
      <c r="K48" s="115">
        <f t="shared" si="27"/>
        <v>1</v>
      </c>
      <c r="L48" s="421">
        <v>1</v>
      </c>
      <c r="M48" s="421">
        <v>0</v>
      </c>
      <c r="N48" s="421">
        <v>1</v>
      </c>
      <c r="O48" s="115">
        <f t="shared" si="28"/>
        <v>1</v>
      </c>
      <c r="P48" s="421">
        <v>1</v>
      </c>
      <c r="Q48" s="421">
        <v>1</v>
      </c>
      <c r="R48" s="421">
        <v>0</v>
      </c>
      <c r="S48" s="115">
        <f t="shared" si="29"/>
        <v>0</v>
      </c>
      <c r="T48" s="421">
        <v>0</v>
      </c>
      <c r="U48" s="421">
        <v>0</v>
      </c>
      <c r="V48" s="421">
        <v>0</v>
      </c>
      <c r="W48" s="115">
        <f t="shared" si="30"/>
        <v>1</v>
      </c>
      <c r="X48" s="421">
        <v>1</v>
      </c>
      <c r="Y48" s="421">
        <v>0</v>
      </c>
      <c r="Z48" s="421">
        <v>1</v>
      </c>
      <c r="AA48" s="115">
        <f t="shared" si="31"/>
        <v>0</v>
      </c>
      <c r="AB48" s="421"/>
      <c r="AC48" s="421"/>
      <c r="AD48" s="421"/>
      <c r="AE48" s="115">
        <f t="shared" si="32"/>
        <v>0</v>
      </c>
      <c r="AF48" s="421"/>
      <c r="AG48" s="421"/>
      <c r="AH48" s="421"/>
      <c r="AI48" s="115">
        <f t="shared" si="33"/>
        <v>0</v>
      </c>
      <c r="AJ48" s="421"/>
      <c r="AK48" s="421"/>
      <c r="AL48" s="421"/>
      <c r="AM48" s="115">
        <f t="shared" si="34"/>
        <v>0</v>
      </c>
      <c r="AN48" s="421"/>
      <c r="AO48" s="421"/>
      <c r="AP48" s="421"/>
      <c r="AQ48" s="115">
        <f t="shared" si="35"/>
        <v>0</v>
      </c>
      <c r="AR48" s="421"/>
      <c r="AS48" s="421"/>
      <c r="AT48" s="421"/>
      <c r="AU48" s="115">
        <f t="shared" si="36"/>
        <v>0</v>
      </c>
      <c r="AV48" s="421"/>
      <c r="AW48" s="421"/>
      <c r="AX48" s="421"/>
      <c r="AY48" s="115">
        <f t="shared" si="37"/>
        <v>0</v>
      </c>
      <c r="AZ48" s="421"/>
      <c r="BA48" s="421"/>
      <c r="BB48" s="421"/>
      <c r="BC48" s="420">
        <f t="shared" si="38"/>
        <v>5</v>
      </c>
      <c r="BD48" s="420">
        <f t="shared" si="38"/>
        <v>5</v>
      </c>
    </row>
    <row r="49" spans="1:56">
      <c r="A49" s="420" t="s">
        <v>15</v>
      </c>
      <c r="B49" s="420" t="s">
        <v>470</v>
      </c>
      <c r="C49" s="420" t="s">
        <v>479</v>
      </c>
      <c r="D49" s="420" t="s">
        <v>482</v>
      </c>
      <c r="E49" s="421">
        <f t="shared" si="39"/>
        <v>3</v>
      </c>
      <c r="F49" s="421">
        <v>3</v>
      </c>
      <c r="G49" s="421">
        <v>3</v>
      </c>
      <c r="H49" s="421"/>
      <c r="I49" s="421"/>
      <c r="J49" s="421">
        <v>0</v>
      </c>
      <c r="K49" s="421">
        <f t="shared" si="27"/>
        <v>10</v>
      </c>
      <c r="L49" s="421">
        <v>5</v>
      </c>
      <c r="M49" s="421">
        <v>5</v>
      </c>
      <c r="N49" s="421">
        <v>5</v>
      </c>
      <c r="O49" s="421">
        <f t="shared" si="28"/>
        <v>2</v>
      </c>
      <c r="P49" s="421">
        <v>2</v>
      </c>
      <c r="Q49" s="421">
        <v>2</v>
      </c>
      <c r="R49" s="421">
        <v>0</v>
      </c>
      <c r="S49" s="421">
        <f t="shared" si="29"/>
        <v>13</v>
      </c>
      <c r="T49" s="421">
        <v>6</v>
      </c>
      <c r="U49" s="421">
        <v>6</v>
      </c>
      <c r="V49" s="421">
        <v>7</v>
      </c>
      <c r="W49" s="421">
        <f t="shared" si="30"/>
        <v>9</v>
      </c>
      <c r="X49" s="421">
        <v>6</v>
      </c>
      <c r="Y49" s="421">
        <v>6</v>
      </c>
      <c r="Z49" s="421">
        <v>3</v>
      </c>
      <c r="AA49" s="421">
        <f t="shared" si="31"/>
        <v>10</v>
      </c>
      <c r="AB49" s="421">
        <v>10</v>
      </c>
      <c r="AC49" s="421">
        <v>2</v>
      </c>
      <c r="AD49" s="421">
        <v>8</v>
      </c>
      <c r="AE49" s="421">
        <f t="shared" si="32"/>
        <v>8</v>
      </c>
      <c r="AF49" s="421">
        <v>8</v>
      </c>
      <c r="AG49" s="421">
        <v>5</v>
      </c>
      <c r="AH49" s="421">
        <v>3</v>
      </c>
      <c r="AI49" s="421">
        <f t="shared" si="33"/>
        <v>4</v>
      </c>
      <c r="AJ49" s="421">
        <v>5</v>
      </c>
      <c r="AK49" s="421">
        <v>2</v>
      </c>
      <c r="AL49" s="421">
        <v>2</v>
      </c>
      <c r="AM49" s="421">
        <f t="shared" si="34"/>
        <v>2</v>
      </c>
      <c r="AN49" s="421">
        <v>2</v>
      </c>
      <c r="AO49" s="421">
        <v>2</v>
      </c>
      <c r="AP49" s="421">
        <v>0</v>
      </c>
      <c r="AQ49" s="421">
        <f t="shared" si="35"/>
        <v>3</v>
      </c>
      <c r="AR49" s="421">
        <v>3</v>
      </c>
      <c r="AS49" s="421">
        <v>3</v>
      </c>
      <c r="AT49" s="421">
        <v>0</v>
      </c>
      <c r="AU49" s="421">
        <f t="shared" si="36"/>
        <v>6</v>
      </c>
      <c r="AV49" s="421">
        <v>6</v>
      </c>
      <c r="AW49" s="421">
        <v>6</v>
      </c>
      <c r="AX49" s="421">
        <v>0</v>
      </c>
      <c r="AY49" s="421">
        <f t="shared" si="37"/>
        <v>2</v>
      </c>
      <c r="AZ49" s="421">
        <v>2</v>
      </c>
      <c r="BA49" s="421">
        <v>2</v>
      </c>
      <c r="BB49" s="421">
        <v>0</v>
      </c>
      <c r="BC49" s="420">
        <f t="shared" si="38"/>
        <v>72</v>
      </c>
      <c r="BD49" s="420">
        <f t="shared" si="38"/>
        <v>58</v>
      </c>
    </row>
    <row r="50" spans="1:56">
      <c r="A50" s="21" t="s">
        <v>15</v>
      </c>
      <c r="B50" s="21" t="s">
        <v>470</v>
      </c>
      <c r="C50" s="21" t="s">
        <v>694</v>
      </c>
      <c r="D50" s="21" t="s">
        <v>695</v>
      </c>
      <c r="E50" s="422">
        <f t="shared" si="39"/>
        <v>0</v>
      </c>
      <c r="F50" s="422">
        <v>0</v>
      </c>
      <c r="G50" s="422">
        <v>0</v>
      </c>
      <c r="H50" s="422"/>
      <c r="I50" s="422"/>
      <c r="J50" s="422">
        <v>0</v>
      </c>
      <c r="K50" s="422">
        <f t="shared" si="27"/>
        <v>3</v>
      </c>
      <c r="L50" s="422">
        <v>3</v>
      </c>
      <c r="M50" s="422">
        <v>3</v>
      </c>
      <c r="N50" s="422">
        <v>0</v>
      </c>
      <c r="O50" s="422">
        <f t="shared" si="28"/>
        <v>8</v>
      </c>
      <c r="P50" s="422">
        <v>8</v>
      </c>
      <c r="Q50" s="422">
        <v>6</v>
      </c>
      <c r="R50" s="422">
        <v>2</v>
      </c>
      <c r="S50" s="422">
        <f t="shared" si="29"/>
        <v>3</v>
      </c>
      <c r="T50" s="422">
        <v>3</v>
      </c>
      <c r="U50" s="422">
        <v>3</v>
      </c>
      <c r="V50" s="422">
        <v>0</v>
      </c>
      <c r="W50" s="422">
        <f t="shared" si="30"/>
        <v>3</v>
      </c>
      <c r="X50" s="422">
        <v>3</v>
      </c>
      <c r="Y50" s="422">
        <v>3</v>
      </c>
      <c r="Z50" s="422">
        <v>0</v>
      </c>
      <c r="AA50" s="422">
        <f t="shared" si="31"/>
        <v>2</v>
      </c>
      <c r="AB50" s="422">
        <v>2</v>
      </c>
      <c r="AC50" s="422">
        <v>2</v>
      </c>
      <c r="AD50" s="422">
        <v>0</v>
      </c>
      <c r="AE50" s="422">
        <v>2</v>
      </c>
      <c r="AF50" s="422">
        <v>2</v>
      </c>
      <c r="AG50" s="422">
        <v>0</v>
      </c>
      <c r="AH50" s="422">
        <v>0</v>
      </c>
      <c r="AI50" s="422">
        <f t="shared" si="33"/>
        <v>1</v>
      </c>
      <c r="AJ50" s="422">
        <v>1</v>
      </c>
      <c r="AK50" s="422">
        <v>1</v>
      </c>
      <c r="AL50" s="422">
        <v>0</v>
      </c>
      <c r="AM50" s="422">
        <f t="shared" si="34"/>
        <v>3</v>
      </c>
      <c r="AN50" s="422">
        <v>3</v>
      </c>
      <c r="AO50" s="422">
        <v>3</v>
      </c>
      <c r="AP50" s="422">
        <v>0</v>
      </c>
      <c r="AQ50" s="422">
        <f t="shared" si="35"/>
        <v>3</v>
      </c>
      <c r="AR50" s="422">
        <v>3</v>
      </c>
      <c r="AS50" s="422">
        <v>3</v>
      </c>
      <c r="AT50" s="422">
        <v>0</v>
      </c>
      <c r="AU50" s="422">
        <f t="shared" si="36"/>
        <v>2</v>
      </c>
      <c r="AV50" s="422">
        <v>2</v>
      </c>
      <c r="AW50" s="422">
        <v>2</v>
      </c>
      <c r="AX50" s="422">
        <v>0</v>
      </c>
      <c r="AY50" s="422">
        <f t="shared" si="37"/>
        <v>2</v>
      </c>
      <c r="AZ50" s="422">
        <v>2</v>
      </c>
      <c r="BA50" s="422">
        <v>2</v>
      </c>
      <c r="BB50" s="422">
        <v>0</v>
      </c>
      <c r="BC50" s="294">
        <f t="shared" si="38"/>
        <v>32</v>
      </c>
      <c r="BD50" s="294">
        <f t="shared" si="38"/>
        <v>32</v>
      </c>
    </row>
    <row r="51" spans="1:56">
      <c r="A51" s="21" t="s">
        <v>15</v>
      </c>
      <c r="B51" s="21" t="s">
        <v>470</v>
      </c>
      <c r="C51" s="21" t="s">
        <v>694</v>
      </c>
      <c r="D51" s="21" t="s">
        <v>749</v>
      </c>
      <c r="E51" s="422">
        <f>G51+J51</f>
        <v>0</v>
      </c>
      <c r="F51" s="422">
        <v>0</v>
      </c>
      <c r="G51" s="422">
        <v>0</v>
      </c>
      <c r="H51" s="422"/>
      <c r="I51" s="422"/>
      <c r="J51" s="422">
        <v>0</v>
      </c>
      <c r="K51" s="422">
        <f>M51+N51</f>
        <v>1</v>
      </c>
      <c r="L51" s="422">
        <v>1</v>
      </c>
      <c r="M51" s="422">
        <v>1</v>
      </c>
      <c r="N51" s="422">
        <v>0</v>
      </c>
      <c r="O51" s="422">
        <f>Q51+R51</f>
        <v>0</v>
      </c>
      <c r="P51" s="422">
        <v>0</v>
      </c>
      <c r="Q51" s="422">
        <v>0</v>
      </c>
      <c r="R51" s="422">
        <v>0</v>
      </c>
      <c r="S51" s="422">
        <f>U51+V51</f>
        <v>0</v>
      </c>
      <c r="T51" s="422">
        <v>0</v>
      </c>
      <c r="U51" s="422">
        <v>0</v>
      </c>
      <c r="V51" s="422">
        <v>0</v>
      </c>
      <c r="W51" s="422">
        <f>Y51+Z51</f>
        <v>4</v>
      </c>
      <c r="X51" s="422">
        <v>4</v>
      </c>
      <c r="Y51" s="422">
        <v>4</v>
      </c>
      <c r="Z51" s="422">
        <v>0</v>
      </c>
      <c r="AA51" s="422">
        <f>AC51+AD51</f>
        <v>3</v>
      </c>
      <c r="AB51" s="422">
        <v>3</v>
      </c>
      <c r="AC51" s="422">
        <v>1</v>
      </c>
      <c r="AD51" s="422">
        <v>2</v>
      </c>
      <c r="AE51" s="422">
        <f>AG51+AH51</f>
        <v>3</v>
      </c>
      <c r="AF51" s="422">
        <v>3</v>
      </c>
      <c r="AG51" s="422">
        <v>3</v>
      </c>
      <c r="AH51" s="422">
        <v>0</v>
      </c>
      <c r="AI51" s="422">
        <f>AK51+AL51</f>
        <v>0</v>
      </c>
      <c r="AJ51" s="422">
        <v>0</v>
      </c>
      <c r="AK51" s="422">
        <v>0</v>
      </c>
      <c r="AL51" s="422">
        <v>0</v>
      </c>
      <c r="AM51" s="422">
        <f>AO51+AP51</f>
        <v>1</v>
      </c>
      <c r="AN51" s="422">
        <v>1</v>
      </c>
      <c r="AO51" s="422">
        <v>1</v>
      </c>
      <c r="AP51" s="422">
        <v>0</v>
      </c>
      <c r="AQ51" s="422">
        <f>AS51+AT51</f>
        <v>0</v>
      </c>
      <c r="AR51" s="422">
        <v>0</v>
      </c>
      <c r="AS51" s="422">
        <v>0</v>
      </c>
      <c r="AT51" s="422">
        <v>0</v>
      </c>
      <c r="AU51" s="422">
        <f>AW51+AX51</f>
        <v>0</v>
      </c>
      <c r="AV51" s="422">
        <v>0</v>
      </c>
      <c r="AW51" s="422">
        <v>0</v>
      </c>
      <c r="AX51" s="422">
        <v>0</v>
      </c>
      <c r="AY51" s="422">
        <f>BA51+BB51</f>
        <v>0</v>
      </c>
      <c r="AZ51" s="422">
        <v>0</v>
      </c>
      <c r="BA51" s="422">
        <v>0</v>
      </c>
      <c r="BB51" s="422">
        <v>0</v>
      </c>
      <c r="BC51" s="294">
        <f t="shared" si="38"/>
        <v>12</v>
      </c>
      <c r="BD51" s="294">
        <f t="shared" si="38"/>
        <v>12</v>
      </c>
    </row>
    <row r="52" spans="1:56">
      <c r="A52" s="21" t="s">
        <v>15</v>
      </c>
      <c r="B52" s="21" t="s">
        <v>470</v>
      </c>
      <c r="C52" s="21" t="s">
        <v>694</v>
      </c>
      <c r="D52" s="21" t="s">
        <v>698</v>
      </c>
      <c r="E52" s="30">
        <f>G52+J52</f>
        <v>3</v>
      </c>
      <c r="F52" s="30">
        <v>3</v>
      </c>
      <c r="G52" s="30">
        <v>3</v>
      </c>
      <c r="H52" s="30"/>
      <c r="I52" s="30"/>
      <c r="J52" s="30">
        <v>0</v>
      </c>
      <c r="K52" s="30">
        <f>M52+N52</f>
        <v>5</v>
      </c>
      <c r="L52" s="30">
        <v>5</v>
      </c>
      <c r="M52" s="30">
        <v>5</v>
      </c>
      <c r="N52" s="30">
        <v>0</v>
      </c>
      <c r="O52" s="30">
        <f>Q52+R52</f>
        <v>4</v>
      </c>
      <c r="P52" s="30">
        <v>4</v>
      </c>
      <c r="Q52" s="30">
        <v>4</v>
      </c>
      <c r="R52" s="30">
        <v>0</v>
      </c>
      <c r="S52" s="30">
        <f>U52+V52</f>
        <v>5</v>
      </c>
      <c r="T52" s="30">
        <v>5</v>
      </c>
      <c r="U52" s="30">
        <v>5</v>
      </c>
      <c r="V52" s="30">
        <v>0</v>
      </c>
      <c r="W52" s="30">
        <f>Y52+Z52</f>
        <v>10</v>
      </c>
      <c r="X52" s="30">
        <v>10</v>
      </c>
      <c r="Y52" s="30">
        <v>10</v>
      </c>
      <c r="Z52" s="30">
        <v>0</v>
      </c>
      <c r="AA52" s="30">
        <f>AC52+AD52</f>
        <v>11</v>
      </c>
      <c r="AB52" s="30">
        <v>11</v>
      </c>
      <c r="AC52" s="30">
        <v>5</v>
      </c>
      <c r="AD52" s="30">
        <v>6</v>
      </c>
      <c r="AE52" s="30">
        <f>AG52+AH52</f>
        <v>6</v>
      </c>
      <c r="AF52" s="30">
        <v>6</v>
      </c>
      <c r="AG52" s="30">
        <v>6</v>
      </c>
      <c r="AH52" s="30">
        <v>0</v>
      </c>
      <c r="AI52" s="30">
        <f>AK52+AL52</f>
        <v>11</v>
      </c>
      <c r="AJ52" s="30">
        <v>11</v>
      </c>
      <c r="AK52" s="30">
        <v>6</v>
      </c>
      <c r="AL52" s="30">
        <v>5</v>
      </c>
      <c r="AM52" s="30">
        <f>AO52+AP52</f>
        <v>3</v>
      </c>
      <c r="AN52" s="30">
        <v>3</v>
      </c>
      <c r="AO52" s="30">
        <v>1</v>
      </c>
      <c r="AP52" s="30">
        <v>2</v>
      </c>
      <c r="AQ52" s="30">
        <f>AS52+AT52</f>
        <v>1</v>
      </c>
      <c r="AR52" s="30">
        <v>1</v>
      </c>
      <c r="AS52" s="30">
        <v>1</v>
      </c>
      <c r="AT52" s="30">
        <v>0</v>
      </c>
      <c r="AU52" s="30">
        <f>AW52+AX52</f>
        <v>4</v>
      </c>
      <c r="AV52" s="30">
        <v>4</v>
      </c>
      <c r="AW52" s="30">
        <v>4</v>
      </c>
      <c r="AX52" s="30">
        <v>0</v>
      </c>
      <c r="AY52" s="30">
        <v>0</v>
      </c>
      <c r="AZ52" s="30">
        <v>3</v>
      </c>
      <c r="BA52" s="30">
        <v>3</v>
      </c>
      <c r="BB52" s="30">
        <v>0</v>
      </c>
      <c r="BC52" s="21">
        <f t="shared" si="38"/>
        <v>63</v>
      </c>
      <c r="BD52" s="21">
        <f t="shared" si="38"/>
        <v>66</v>
      </c>
    </row>
    <row r="53" spans="1:56">
      <c r="A53" s="21" t="s">
        <v>15</v>
      </c>
      <c r="B53" s="21" t="s">
        <v>470</v>
      </c>
      <c r="C53" s="21" t="s">
        <v>701</v>
      </c>
      <c r="D53" s="21" t="s">
        <v>702</v>
      </c>
      <c r="E53" s="30">
        <f>G53+J53</f>
        <v>0</v>
      </c>
      <c r="F53" s="30">
        <v>0</v>
      </c>
      <c r="G53" s="30">
        <v>0</v>
      </c>
      <c r="H53" s="30"/>
      <c r="I53" s="30"/>
      <c r="J53" s="30">
        <v>0</v>
      </c>
      <c r="K53" s="30">
        <f>M53+N53</f>
        <v>3</v>
      </c>
      <c r="L53" s="30">
        <v>3</v>
      </c>
      <c r="M53" s="30">
        <v>2</v>
      </c>
      <c r="N53" s="30">
        <v>1</v>
      </c>
      <c r="O53" s="30">
        <f>Q53+R53</f>
        <v>5</v>
      </c>
      <c r="P53" s="30">
        <v>5</v>
      </c>
      <c r="Q53" s="30">
        <v>2</v>
      </c>
      <c r="R53" s="30">
        <v>3</v>
      </c>
      <c r="S53" s="30">
        <f>U53+V53</f>
        <v>4</v>
      </c>
      <c r="T53" s="30">
        <v>4</v>
      </c>
      <c r="U53" s="30">
        <v>1</v>
      </c>
      <c r="V53" s="30">
        <v>3</v>
      </c>
      <c r="W53" s="30">
        <f>Y53+Z53</f>
        <v>3</v>
      </c>
      <c r="X53" s="30">
        <v>3</v>
      </c>
      <c r="Y53" s="30">
        <v>3</v>
      </c>
      <c r="Z53" s="30">
        <v>0</v>
      </c>
      <c r="AA53" s="30">
        <f>AC53+AD53</f>
        <v>1</v>
      </c>
      <c r="AB53" s="30">
        <v>1</v>
      </c>
      <c r="AC53" s="30">
        <v>1</v>
      </c>
      <c r="AD53" s="30">
        <v>0</v>
      </c>
      <c r="AE53" s="30">
        <f>AG53+AH53</f>
        <v>3</v>
      </c>
      <c r="AF53" s="30">
        <v>3</v>
      </c>
      <c r="AG53" s="30">
        <v>3</v>
      </c>
      <c r="AH53" s="30">
        <v>0</v>
      </c>
      <c r="AI53" s="30">
        <f>AK53+AL53</f>
        <v>1</v>
      </c>
      <c r="AJ53" s="30">
        <v>1</v>
      </c>
      <c r="AK53" s="30">
        <v>1</v>
      </c>
      <c r="AL53" s="30">
        <v>0</v>
      </c>
      <c r="AM53" s="30">
        <f>AO53+AP53</f>
        <v>0</v>
      </c>
      <c r="AN53" s="30">
        <v>0</v>
      </c>
      <c r="AO53" s="30">
        <v>0</v>
      </c>
      <c r="AP53" s="30">
        <v>0</v>
      </c>
      <c r="AQ53" s="30">
        <f>AS53+AT53</f>
        <v>1</v>
      </c>
      <c r="AR53" s="30">
        <v>1</v>
      </c>
      <c r="AS53" s="30">
        <v>1</v>
      </c>
      <c r="AT53" s="30">
        <v>0</v>
      </c>
      <c r="AU53" s="30">
        <f>AW53+AX53</f>
        <v>3</v>
      </c>
      <c r="AV53" s="30">
        <v>3</v>
      </c>
      <c r="AW53" s="30">
        <v>3</v>
      </c>
      <c r="AX53" s="30">
        <v>0</v>
      </c>
      <c r="AY53" s="30">
        <f>BA53+BB53</f>
        <v>1</v>
      </c>
      <c r="AZ53" s="30">
        <v>1</v>
      </c>
      <c r="BA53" s="30">
        <v>1</v>
      </c>
      <c r="BB53" s="30">
        <v>0</v>
      </c>
      <c r="BC53" s="21">
        <f t="shared" si="38"/>
        <v>25</v>
      </c>
      <c r="BD53" s="21">
        <f t="shared" si="38"/>
        <v>25</v>
      </c>
    </row>
    <row r="54" spans="1:56">
      <c r="A54" s="21" t="s">
        <v>15</v>
      </c>
      <c r="B54" s="21" t="s">
        <v>470</v>
      </c>
      <c r="C54" s="21" t="s">
        <v>705</v>
      </c>
      <c r="D54" s="21" t="s">
        <v>706</v>
      </c>
      <c r="E54" s="30">
        <f>G54+J54</f>
        <v>0</v>
      </c>
      <c r="F54" s="30">
        <v>0</v>
      </c>
      <c r="G54" s="30">
        <v>0</v>
      </c>
      <c r="H54" s="30"/>
      <c r="I54" s="30"/>
      <c r="J54" s="30">
        <v>0</v>
      </c>
      <c r="K54" s="30">
        <f>M54+N54</f>
        <v>0</v>
      </c>
      <c r="L54" s="30">
        <v>0</v>
      </c>
      <c r="M54" s="30">
        <v>0</v>
      </c>
      <c r="N54" s="30">
        <v>0</v>
      </c>
      <c r="O54" s="30">
        <f>Q54+R54</f>
        <v>0</v>
      </c>
      <c r="P54" s="30">
        <v>0</v>
      </c>
      <c r="Q54" s="30">
        <v>0</v>
      </c>
      <c r="R54" s="30">
        <v>0</v>
      </c>
      <c r="S54" s="30">
        <f>U54+V54</f>
        <v>0</v>
      </c>
      <c r="T54" s="30">
        <v>0</v>
      </c>
      <c r="U54" s="30">
        <v>0</v>
      </c>
      <c r="V54" s="30">
        <v>0</v>
      </c>
      <c r="W54" s="30">
        <f>Y54+Z54</f>
        <v>2</v>
      </c>
      <c r="X54" s="30">
        <v>2</v>
      </c>
      <c r="Y54" s="30">
        <v>0</v>
      </c>
      <c r="Z54" s="30">
        <v>2</v>
      </c>
      <c r="AA54" s="30">
        <f>AC54+AD54</f>
        <v>0</v>
      </c>
      <c r="AB54" s="30">
        <v>0</v>
      </c>
      <c r="AC54" s="30">
        <v>0</v>
      </c>
      <c r="AD54" s="30">
        <v>0</v>
      </c>
      <c r="AE54" s="30">
        <f>AG54+AH54</f>
        <v>2</v>
      </c>
      <c r="AF54" s="30">
        <v>2</v>
      </c>
      <c r="AG54" s="30">
        <v>0</v>
      </c>
      <c r="AH54" s="30">
        <v>2</v>
      </c>
      <c r="AI54" s="30">
        <f>AK54+AL54</f>
        <v>0</v>
      </c>
      <c r="AJ54" s="30">
        <v>0</v>
      </c>
      <c r="AK54" s="30">
        <v>0</v>
      </c>
      <c r="AL54" s="30">
        <v>0</v>
      </c>
      <c r="AM54" s="30">
        <f>AO54+AP54</f>
        <v>0</v>
      </c>
      <c r="AN54" s="30">
        <v>0</v>
      </c>
      <c r="AO54" s="30">
        <v>0</v>
      </c>
      <c r="AP54" s="30">
        <v>0</v>
      </c>
      <c r="AQ54" s="30">
        <f>AS54+AT54</f>
        <v>0</v>
      </c>
      <c r="AR54" s="30">
        <v>0</v>
      </c>
      <c r="AS54" s="30">
        <v>0</v>
      </c>
      <c r="AT54" s="30">
        <v>0</v>
      </c>
      <c r="AU54" s="30">
        <f>AW54+AX54</f>
        <v>0</v>
      </c>
      <c r="AV54" s="30">
        <v>0</v>
      </c>
      <c r="AW54" s="30">
        <v>0</v>
      </c>
      <c r="AX54" s="30">
        <v>0</v>
      </c>
      <c r="AY54" s="30">
        <f>BA54+BB54</f>
        <v>0</v>
      </c>
      <c r="AZ54" s="30">
        <v>0</v>
      </c>
      <c r="BA54" s="30">
        <v>0</v>
      </c>
      <c r="BB54" s="30">
        <v>0</v>
      </c>
      <c r="BC54" s="21">
        <f t="shared" si="38"/>
        <v>4</v>
      </c>
      <c r="BD54" s="21">
        <f t="shared" si="38"/>
        <v>4</v>
      </c>
    </row>
    <row r="55" spans="1:56">
      <c r="A55" s="21" t="s">
        <v>15</v>
      </c>
      <c r="B55" s="21" t="s">
        <v>470</v>
      </c>
      <c r="C55" s="21" t="s">
        <v>705</v>
      </c>
      <c r="D55" s="21" t="s">
        <v>709</v>
      </c>
      <c r="E55" s="30">
        <f>G55+J55</f>
        <v>10</v>
      </c>
      <c r="F55" s="30">
        <v>10</v>
      </c>
      <c r="G55" s="30">
        <v>1</v>
      </c>
      <c r="H55" s="30"/>
      <c r="I55" s="30"/>
      <c r="J55" s="30">
        <v>9</v>
      </c>
      <c r="K55" s="30">
        <f>M55+N55</f>
        <v>3</v>
      </c>
      <c r="L55" s="30">
        <v>3</v>
      </c>
      <c r="M55" s="30">
        <v>2</v>
      </c>
      <c r="N55" s="30">
        <v>1</v>
      </c>
      <c r="O55" s="30">
        <f>Q55+R55</f>
        <v>7</v>
      </c>
      <c r="P55" s="30">
        <v>7</v>
      </c>
      <c r="Q55" s="30">
        <v>4</v>
      </c>
      <c r="R55" s="30">
        <v>3</v>
      </c>
      <c r="S55" s="30">
        <f>U55+V55</f>
        <v>7</v>
      </c>
      <c r="T55" s="30">
        <v>7</v>
      </c>
      <c r="U55" s="30">
        <v>2</v>
      </c>
      <c r="V55" s="30">
        <v>5</v>
      </c>
      <c r="W55" s="30">
        <f>Y55+Z55</f>
        <v>12</v>
      </c>
      <c r="X55" s="30">
        <v>12</v>
      </c>
      <c r="Y55" s="30">
        <v>3</v>
      </c>
      <c r="Z55" s="30">
        <v>9</v>
      </c>
      <c r="AA55" s="30">
        <f>AC55+AD55</f>
        <v>7</v>
      </c>
      <c r="AB55" s="30">
        <v>7</v>
      </c>
      <c r="AC55" s="30">
        <v>3</v>
      </c>
      <c r="AD55" s="30">
        <v>4</v>
      </c>
      <c r="AE55" s="30">
        <f>AG55+AH55</f>
        <v>5</v>
      </c>
      <c r="AF55" s="30">
        <v>5</v>
      </c>
      <c r="AG55" s="30">
        <v>0</v>
      </c>
      <c r="AH55" s="30">
        <v>5</v>
      </c>
      <c r="AI55" s="30">
        <f>AK55+AL55</f>
        <v>1</v>
      </c>
      <c r="AJ55" s="30">
        <v>1</v>
      </c>
      <c r="AK55" s="30">
        <v>1</v>
      </c>
      <c r="AL55" s="30">
        <v>0</v>
      </c>
      <c r="AM55" s="30">
        <f>AO55+AP55</f>
        <v>10</v>
      </c>
      <c r="AN55" s="30">
        <v>10</v>
      </c>
      <c r="AO55" s="30">
        <v>6</v>
      </c>
      <c r="AP55" s="30">
        <v>4</v>
      </c>
      <c r="AQ55" s="30">
        <f>AS55+AT55</f>
        <v>5</v>
      </c>
      <c r="AR55" s="30">
        <v>5</v>
      </c>
      <c r="AS55" s="30">
        <v>5</v>
      </c>
      <c r="AT55" s="30">
        <v>0</v>
      </c>
      <c r="AU55" s="30">
        <f>AW55+AX55</f>
        <v>1</v>
      </c>
      <c r="AV55" s="30">
        <v>1</v>
      </c>
      <c r="AW55" s="30">
        <v>1</v>
      </c>
      <c r="AX55" s="30">
        <v>0</v>
      </c>
      <c r="AY55" s="30">
        <f>BA55+BB55</f>
        <v>0</v>
      </c>
      <c r="AZ55" s="30">
        <v>0</v>
      </c>
      <c r="BA55" s="30">
        <v>0</v>
      </c>
      <c r="BB55" s="30">
        <v>0</v>
      </c>
      <c r="BC55" s="21">
        <f t="shared" si="38"/>
        <v>68</v>
      </c>
      <c r="BD55" s="21">
        <f t="shared" si="38"/>
        <v>68</v>
      </c>
    </row>
    <row r="58" spans="1:56" ht="18">
      <c r="A58" s="23"/>
      <c r="B58" s="22"/>
      <c r="C58" s="22"/>
      <c r="BC58">
        <f>SUM(BC43:BC55)</f>
        <v>422</v>
      </c>
      <c r="BD58">
        <f>SUM(BD43:BD55)</f>
        <v>405</v>
      </c>
    </row>
    <row r="59" spans="1:56">
      <c r="A59" s="375" t="s">
        <v>15</v>
      </c>
      <c r="B59" s="375" t="s">
        <v>403</v>
      </c>
      <c r="C59" s="375" t="s">
        <v>404</v>
      </c>
      <c r="D59" s="375" t="s">
        <v>409</v>
      </c>
      <c r="E59" s="375">
        <v>3</v>
      </c>
      <c r="F59" s="375">
        <v>3</v>
      </c>
      <c r="G59" s="375">
        <v>3</v>
      </c>
      <c r="H59" s="375">
        <v>0</v>
      </c>
      <c r="I59" s="375">
        <v>6</v>
      </c>
      <c r="J59" s="375">
        <v>6</v>
      </c>
      <c r="K59" s="375">
        <v>6</v>
      </c>
      <c r="L59" s="375">
        <v>0</v>
      </c>
      <c r="M59" s="375">
        <v>6</v>
      </c>
      <c r="N59" s="375">
        <v>3</v>
      </c>
      <c r="O59" s="375">
        <v>6</v>
      </c>
      <c r="P59" s="375">
        <v>0</v>
      </c>
      <c r="Q59" s="375">
        <v>0</v>
      </c>
      <c r="R59" s="375">
        <v>0</v>
      </c>
      <c r="S59" s="375">
        <v>0</v>
      </c>
      <c r="T59" s="375">
        <v>0</v>
      </c>
      <c r="U59" s="375">
        <v>4</v>
      </c>
      <c r="V59" s="375">
        <v>4</v>
      </c>
      <c r="W59" s="375">
        <v>4</v>
      </c>
      <c r="X59" s="375">
        <v>0</v>
      </c>
      <c r="Y59" s="375">
        <v>5</v>
      </c>
      <c r="Z59" s="375">
        <v>5</v>
      </c>
      <c r="AA59" s="375">
        <v>4</v>
      </c>
      <c r="AB59" s="375">
        <v>1</v>
      </c>
      <c r="AC59" s="375">
        <v>6</v>
      </c>
      <c r="AD59" s="375">
        <v>6</v>
      </c>
      <c r="AE59" s="375">
        <v>5</v>
      </c>
      <c r="AF59" s="375">
        <v>1</v>
      </c>
      <c r="AG59" s="375">
        <v>5</v>
      </c>
      <c r="AH59" s="375">
        <v>5</v>
      </c>
      <c r="AI59" s="375">
        <v>5</v>
      </c>
      <c r="AJ59" s="375">
        <v>0</v>
      </c>
      <c r="AK59" s="375">
        <v>3</v>
      </c>
      <c r="AL59" s="375">
        <v>3</v>
      </c>
      <c r="AM59" s="375">
        <v>3</v>
      </c>
      <c r="AN59" s="375">
        <v>0</v>
      </c>
      <c r="AO59" s="375">
        <v>6</v>
      </c>
      <c r="AP59" s="375">
        <v>6</v>
      </c>
      <c r="AQ59" s="375">
        <v>6</v>
      </c>
      <c r="AR59" s="375">
        <v>0</v>
      </c>
      <c r="AS59" s="375">
        <v>6</v>
      </c>
      <c r="AT59" s="375">
        <v>5</v>
      </c>
      <c r="AU59" s="375">
        <v>6</v>
      </c>
      <c r="AV59" s="375">
        <v>0</v>
      </c>
      <c r="AW59" s="375">
        <v>8</v>
      </c>
      <c r="AX59" s="375">
        <v>8</v>
      </c>
      <c r="AY59" s="375">
        <v>5</v>
      </c>
      <c r="AZ59" s="375">
        <v>3</v>
      </c>
      <c r="BA59" s="375">
        <f t="shared" ref="BA59:BB63" si="40">E59+I59+M59+Q59+U59+Y59+AC59+AG59+AK59+AO59+AS59+AW59</f>
        <v>58</v>
      </c>
      <c r="BB59" s="375">
        <f t="shared" si="40"/>
        <v>54</v>
      </c>
      <c r="BC59" s="375">
        <v>1</v>
      </c>
    </row>
    <row r="60" spans="1:56">
      <c r="A60" s="375" t="s">
        <v>15</v>
      </c>
      <c r="B60" s="375" t="s">
        <v>403</v>
      </c>
      <c r="C60" s="375" t="s">
        <v>404</v>
      </c>
      <c r="D60" s="375" t="s">
        <v>405</v>
      </c>
      <c r="E60" s="375">
        <v>0</v>
      </c>
      <c r="F60" s="375">
        <v>0</v>
      </c>
      <c r="G60" s="375">
        <v>0</v>
      </c>
      <c r="H60" s="375">
        <v>0</v>
      </c>
      <c r="I60" s="375">
        <v>2</v>
      </c>
      <c r="J60" s="375">
        <v>2</v>
      </c>
      <c r="K60" s="375">
        <v>2</v>
      </c>
      <c r="L60" s="375">
        <v>0</v>
      </c>
      <c r="M60" s="375">
        <v>1</v>
      </c>
      <c r="N60" s="375">
        <v>1</v>
      </c>
      <c r="O60" s="375">
        <v>1</v>
      </c>
      <c r="P60" s="375">
        <v>0</v>
      </c>
      <c r="Q60" s="375">
        <v>1</v>
      </c>
      <c r="R60" s="375">
        <v>1</v>
      </c>
      <c r="S60" s="375">
        <v>1</v>
      </c>
      <c r="T60" s="375">
        <v>0</v>
      </c>
      <c r="U60" s="375">
        <v>0</v>
      </c>
      <c r="V60" s="375">
        <v>0</v>
      </c>
      <c r="W60" s="375">
        <v>0</v>
      </c>
      <c r="X60" s="375">
        <v>0</v>
      </c>
      <c r="Y60" s="375">
        <v>1</v>
      </c>
      <c r="Z60" s="375">
        <v>1</v>
      </c>
      <c r="AA60" s="375">
        <v>1</v>
      </c>
      <c r="AB60" s="375">
        <v>0</v>
      </c>
      <c r="AC60" s="375">
        <v>1</v>
      </c>
      <c r="AD60" s="375">
        <v>1</v>
      </c>
      <c r="AE60" s="375">
        <v>1</v>
      </c>
      <c r="AF60" s="375">
        <v>0</v>
      </c>
      <c r="AG60" s="375">
        <v>2</v>
      </c>
      <c r="AH60" s="375">
        <v>2</v>
      </c>
      <c r="AI60" s="375">
        <v>2</v>
      </c>
      <c r="AJ60" s="375">
        <v>0</v>
      </c>
      <c r="AK60" s="375">
        <v>0</v>
      </c>
      <c r="AL60" s="375">
        <v>0</v>
      </c>
      <c r="AM60" s="375">
        <v>0</v>
      </c>
      <c r="AN60" s="375">
        <v>0</v>
      </c>
      <c r="AO60" s="375">
        <v>6</v>
      </c>
      <c r="AP60" s="375">
        <v>6</v>
      </c>
      <c r="AQ60" s="375">
        <v>6</v>
      </c>
      <c r="AR60" s="375">
        <v>0</v>
      </c>
      <c r="AS60" s="375">
        <v>2</v>
      </c>
      <c r="AT60" s="375">
        <v>2</v>
      </c>
      <c r="AU60" s="375">
        <v>2</v>
      </c>
      <c r="AV60" s="375">
        <v>0</v>
      </c>
      <c r="AW60" s="375">
        <v>1</v>
      </c>
      <c r="AX60" s="375">
        <v>1</v>
      </c>
      <c r="AY60" s="375">
        <v>1</v>
      </c>
      <c r="AZ60" s="375">
        <v>0</v>
      </c>
      <c r="BA60" s="375">
        <f t="shared" si="40"/>
        <v>17</v>
      </c>
      <c r="BB60" s="375">
        <f t="shared" si="40"/>
        <v>17</v>
      </c>
      <c r="BC60" s="375"/>
    </row>
    <row r="61" spans="1:56">
      <c r="A61" s="375" t="s">
        <v>15</v>
      </c>
      <c r="B61" s="375" t="s">
        <v>403</v>
      </c>
      <c r="C61" s="375" t="s">
        <v>433</v>
      </c>
      <c r="D61" s="375" t="s">
        <v>791</v>
      </c>
      <c r="E61" s="375">
        <v>2</v>
      </c>
      <c r="F61" s="375">
        <v>2</v>
      </c>
      <c r="G61" s="375">
        <v>0</v>
      </c>
      <c r="H61" s="375">
        <v>2</v>
      </c>
      <c r="I61" s="375">
        <v>0</v>
      </c>
      <c r="J61" s="375">
        <v>0</v>
      </c>
      <c r="K61" s="375">
        <v>0</v>
      </c>
      <c r="L61" s="375">
        <v>0</v>
      </c>
      <c r="M61" s="375">
        <v>5</v>
      </c>
      <c r="N61" s="375">
        <v>5</v>
      </c>
      <c r="O61" s="375">
        <v>2</v>
      </c>
      <c r="P61" s="375">
        <v>3</v>
      </c>
      <c r="Q61" s="375">
        <v>1</v>
      </c>
      <c r="R61" s="375">
        <v>1</v>
      </c>
      <c r="S61" s="375">
        <v>0</v>
      </c>
      <c r="T61" s="375">
        <v>1</v>
      </c>
      <c r="U61" s="375">
        <v>0</v>
      </c>
      <c r="V61" s="375">
        <v>0</v>
      </c>
      <c r="W61" s="375">
        <v>0</v>
      </c>
      <c r="X61" s="375">
        <v>0</v>
      </c>
      <c r="Y61" s="375">
        <v>0</v>
      </c>
      <c r="Z61" s="375">
        <v>0</v>
      </c>
      <c r="AA61" s="375">
        <v>0</v>
      </c>
      <c r="AB61" s="375">
        <v>0</v>
      </c>
      <c r="AC61" s="375">
        <v>1</v>
      </c>
      <c r="AD61" s="375">
        <v>1</v>
      </c>
      <c r="AE61" s="375">
        <v>0</v>
      </c>
      <c r="AF61" s="375">
        <v>1</v>
      </c>
      <c r="AG61" s="375">
        <v>0</v>
      </c>
      <c r="AH61" s="375">
        <v>0</v>
      </c>
      <c r="AI61" s="375">
        <v>0</v>
      </c>
      <c r="AJ61" s="375">
        <v>0</v>
      </c>
      <c r="AK61" s="375">
        <v>0</v>
      </c>
      <c r="AL61" s="375">
        <v>0</v>
      </c>
      <c r="AM61" s="375">
        <v>0</v>
      </c>
      <c r="AN61" s="375">
        <v>0</v>
      </c>
      <c r="AO61" s="375">
        <v>1</v>
      </c>
      <c r="AP61" s="375">
        <v>1</v>
      </c>
      <c r="AQ61" s="375">
        <v>0</v>
      </c>
      <c r="AR61" s="375">
        <v>1</v>
      </c>
      <c r="AS61" s="375">
        <v>0</v>
      </c>
      <c r="AT61" s="375">
        <v>0</v>
      </c>
      <c r="AU61" s="375">
        <v>0</v>
      </c>
      <c r="AV61" s="375">
        <v>0</v>
      </c>
      <c r="AW61" s="375">
        <v>0</v>
      </c>
      <c r="AX61" s="375">
        <v>0</v>
      </c>
      <c r="AY61" s="375">
        <v>0</v>
      </c>
      <c r="AZ61" s="375">
        <v>0</v>
      </c>
      <c r="BA61" s="375">
        <f t="shared" si="40"/>
        <v>10</v>
      </c>
      <c r="BB61" s="375">
        <f t="shared" si="40"/>
        <v>10</v>
      </c>
      <c r="BC61" s="375"/>
    </row>
    <row r="62" spans="1:56">
      <c r="A62" s="375" t="s">
        <v>15</v>
      </c>
      <c r="B62" s="375" t="s">
        <v>403</v>
      </c>
      <c r="C62" s="375" t="s">
        <v>782</v>
      </c>
      <c r="D62" s="375" t="s">
        <v>783</v>
      </c>
      <c r="E62" s="375">
        <v>3</v>
      </c>
      <c r="F62" s="375">
        <v>3</v>
      </c>
      <c r="G62" s="375">
        <v>3</v>
      </c>
      <c r="H62" s="375">
        <v>0</v>
      </c>
      <c r="I62" s="375">
        <v>5</v>
      </c>
      <c r="J62" s="375">
        <v>3</v>
      </c>
      <c r="K62" s="375">
        <v>5</v>
      </c>
      <c r="L62" s="375">
        <v>0</v>
      </c>
      <c r="M62" s="375">
        <v>3</v>
      </c>
      <c r="N62" s="375">
        <v>3</v>
      </c>
      <c r="O62" s="375">
        <v>3</v>
      </c>
      <c r="P62" s="375">
        <v>0</v>
      </c>
      <c r="Q62" s="375">
        <v>0</v>
      </c>
      <c r="R62" s="375">
        <v>0</v>
      </c>
      <c r="S62" s="375">
        <v>0</v>
      </c>
      <c r="T62" s="375">
        <v>0</v>
      </c>
      <c r="U62" s="375">
        <v>3</v>
      </c>
      <c r="V62" s="375">
        <v>2</v>
      </c>
      <c r="W62" s="375">
        <v>3</v>
      </c>
      <c r="X62" s="375">
        <v>0</v>
      </c>
      <c r="Y62" s="375">
        <v>4</v>
      </c>
      <c r="Z62" s="375">
        <v>4</v>
      </c>
      <c r="AA62" s="375">
        <v>4</v>
      </c>
      <c r="AB62" s="375">
        <v>0</v>
      </c>
      <c r="AC62" s="375">
        <v>2</v>
      </c>
      <c r="AD62" s="375">
        <v>2</v>
      </c>
      <c r="AE62" s="375">
        <v>2</v>
      </c>
      <c r="AF62" s="375">
        <v>0</v>
      </c>
      <c r="AG62" s="375">
        <v>2</v>
      </c>
      <c r="AH62" s="375">
        <v>2</v>
      </c>
      <c r="AI62" s="375">
        <v>2</v>
      </c>
      <c r="AJ62" s="375">
        <v>0</v>
      </c>
      <c r="AK62" s="375">
        <v>3</v>
      </c>
      <c r="AL62" s="375">
        <v>3</v>
      </c>
      <c r="AM62" s="375">
        <v>3</v>
      </c>
      <c r="AN62" s="375">
        <v>0</v>
      </c>
      <c r="AO62" s="375">
        <v>2</v>
      </c>
      <c r="AP62" s="375">
        <v>2</v>
      </c>
      <c r="AQ62" s="375">
        <v>2</v>
      </c>
      <c r="AR62" s="375">
        <v>0</v>
      </c>
      <c r="AS62" s="375">
        <v>3</v>
      </c>
      <c r="AT62" s="375">
        <v>2</v>
      </c>
      <c r="AU62" s="375">
        <v>3</v>
      </c>
      <c r="AV62" s="375">
        <v>0</v>
      </c>
      <c r="AW62" s="375">
        <v>4</v>
      </c>
      <c r="AX62" s="375">
        <v>3</v>
      </c>
      <c r="AY62" s="375">
        <v>4</v>
      </c>
      <c r="AZ62" s="375">
        <v>0</v>
      </c>
      <c r="BA62" s="375">
        <f t="shared" si="40"/>
        <v>34</v>
      </c>
      <c r="BB62" s="375">
        <f t="shared" si="40"/>
        <v>29</v>
      </c>
      <c r="BC62" s="375"/>
    </row>
    <row r="63" spans="1:56" ht="30">
      <c r="A63" s="375" t="s">
        <v>15</v>
      </c>
      <c r="B63" s="375" t="s">
        <v>403</v>
      </c>
      <c r="C63" s="375" t="s">
        <v>439</v>
      </c>
      <c r="D63" s="462" t="s">
        <v>452</v>
      </c>
      <c r="E63" s="375">
        <v>4</v>
      </c>
      <c r="F63" s="375">
        <v>4</v>
      </c>
      <c r="G63" s="375">
        <v>0</v>
      </c>
      <c r="H63" s="375">
        <v>4</v>
      </c>
      <c r="I63" s="375">
        <v>1</v>
      </c>
      <c r="J63" s="375">
        <v>1</v>
      </c>
      <c r="K63" s="375">
        <v>0</v>
      </c>
      <c r="L63" s="375">
        <v>1</v>
      </c>
      <c r="M63" s="375">
        <v>2</v>
      </c>
      <c r="N63" s="375">
        <v>2</v>
      </c>
      <c r="O63" s="375">
        <v>0</v>
      </c>
      <c r="P63" s="375">
        <v>2</v>
      </c>
      <c r="Q63" s="375">
        <v>4</v>
      </c>
      <c r="R63" s="375">
        <v>4</v>
      </c>
      <c r="S63" s="375">
        <v>3</v>
      </c>
      <c r="T63" s="375">
        <v>1</v>
      </c>
      <c r="U63" s="375">
        <v>3</v>
      </c>
      <c r="V63" s="375">
        <v>3</v>
      </c>
      <c r="W63" s="375">
        <v>3</v>
      </c>
      <c r="X63" s="375">
        <v>0</v>
      </c>
      <c r="Y63" s="375">
        <v>1</v>
      </c>
      <c r="Z63" s="375">
        <v>1</v>
      </c>
      <c r="AA63" s="375">
        <v>1</v>
      </c>
      <c r="AB63" s="375">
        <v>0</v>
      </c>
      <c r="AC63" s="375">
        <v>2</v>
      </c>
      <c r="AD63" s="375">
        <v>2</v>
      </c>
      <c r="AE63" s="375">
        <v>2</v>
      </c>
      <c r="AF63" s="375">
        <v>0</v>
      </c>
      <c r="AG63" s="375">
        <v>0</v>
      </c>
      <c r="AH63" s="375">
        <v>0</v>
      </c>
      <c r="AI63" s="375">
        <v>0</v>
      </c>
      <c r="AJ63" s="375">
        <v>0</v>
      </c>
      <c r="AK63" s="375">
        <v>1</v>
      </c>
      <c r="AL63" s="375">
        <v>1</v>
      </c>
      <c r="AM63" s="375">
        <v>1</v>
      </c>
      <c r="AN63" s="375">
        <v>0</v>
      </c>
      <c r="AO63" s="375">
        <v>2</v>
      </c>
      <c r="AP63" s="375">
        <v>2</v>
      </c>
      <c r="AQ63" s="375">
        <v>2</v>
      </c>
      <c r="AR63" s="375">
        <v>0</v>
      </c>
      <c r="AS63" s="375">
        <v>1</v>
      </c>
      <c r="AT63" s="375">
        <v>1</v>
      </c>
      <c r="AU63" s="375">
        <v>1</v>
      </c>
      <c r="AV63" s="375">
        <v>0</v>
      </c>
      <c r="AW63" s="375">
        <v>1</v>
      </c>
      <c r="AX63" s="375">
        <v>1</v>
      </c>
      <c r="AY63" s="375">
        <v>1</v>
      </c>
      <c r="AZ63" s="375">
        <v>0</v>
      </c>
      <c r="BA63" s="375">
        <f t="shared" si="40"/>
        <v>22</v>
      </c>
      <c r="BB63" s="375">
        <f t="shared" si="40"/>
        <v>22</v>
      </c>
      <c r="BC63" s="375"/>
    </row>
    <row r="64" spans="1:56">
      <c r="A64" s="295"/>
      <c r="B64" s="295"/>
      <c r="C64" s="295"/>
      <c r="D64" s="295"/>
      <c r="E64" s="295"/>
      <c r="F64" s="295"/>
      <c r="G64" s="295"/>
      <c r="H64" s="295"/>
      <c r="I64" s="295"/>
      <c r="J64" s="295"/>
      <c r="K64" s="295"/>
      <c r="L64" s="295"/>
      <c r="M64" s="295"/>
      <c r="N64" s="295"/>
      <c r="O64" s="295"/>
      <c r="P64" s="295"/>
      <c r="Q64" s="295"/>
      <c r="R64" s="295"/>
      <c r="S64" s="295"/>
      <c r="T64" s="295"/>
      <c r="U64" s="295"/>
      <c r="V64" s="295"/>
      <c r="W64" s="295"/>
      <c r="X64" s="295"/>
      <c r="Y64" s="295"/>
      <c r="Z64" s="295"/>
      <c r="AA64" s="295"/>
      <c r="AB64" s="295"/>
      <c r="AC64" s="295"/>
      <c r="AD64" s="295"/>
      <c r="AE64" s="295"/>
      <c r="AF64" s="295"/>
      <c r="AG64" s="295"/>
      <c r="AH64" s="295"/>
      <c r="AI64" s="295"/>
      <c r="AJ64" s="295"/>
      <c r="AK64" s="295"/>
      <c r="AL64" s="295"/>
      <c r="AM64" s="295"/>
      <c r="AN64" s="295"/>
      <c r="AO64" s="295"/>
      <c r="AP64" s="295"/>
      <c r="AQ64" s="295"/>
      <c r="AR64" s="295"/>
      <c r="AS64" s="295"/>
      <c r="AT64" s="295"/>
      <c r="AU64" s="295"/>
      <c r="AV64" s="295"/>
      <c r="AW64" s="295"/>
      <c r="AX64" s="295"/>
      <c r="AY64" s="295"/>
      <c r="AZ64" s="295"/>
      <c r="BA64" s="295">
        <f>SUM(BA59:BA63)</f>
        <v>141</v>
      </c>
      <c r="BB64" s="295">
        <f>SUM(BB59:BB63)</f>
        <v>132</v>
      </c>
      <c r="BC64" s="295"/>
    </row>
    <row r="66" spans="1:57">
      <c r="A66" s="30" t="s">
        <v>15</v>
      </c>
      <c r="B66" s="30" t="s">
        <v>805</v>
      </c>
      <c r="C66" s="30" t="s">
        <v>806</v>
      </c>
      <c r="D66" s="30" t="s">
        <v>807</v>
      </c>
      <c r="E66" s="30">
        <v>1</v>
      </c>
      <c r="F66" s="30">
        <v>1</v>
      </c>
      <c r="G66" s="30">
        <v>1</v>
      </c>
      <c r="H66" s="30">
        <v>0</v>
      </c>
      <c r="I66" s="30">
        <v>5</v>
      </c>
      <c r="J66" s="30">
        <v>5</v>
      </c>
      <c r="K66" s="30">
        <v>3</v>
      </c>
      <c r="L66" s="30">
        <v>2</v>
      </c>
      <c r="M66" s="30">
        <v>7</v>
      </c>
      <c r="N66" s="30">
        <v>7</v>
      </c>
      <c r="O66" s="30">
        <v>3</v>
      </c>
      <c r="P66" s="30">
        <v>4</v>
      </c>
      <c r="Q66" s="30">
        <v>2</v>
      </c>
      <c r="R66" s="30">
        <v>2</v>
      </c>
      <c r="S66" s="30">
        <v>0</v>
      </c>
      <c r="T66" s="30">
        <v>2</v>
      </c>
      <c r="U66" s="30">
        <v>2</v>
      </c>
      <c r="V66" s="30">
        <v>2</v>
      </c>
      <c r="W66" s="30">
        <v>1</v>
      </c>
      <c r="X66" s="30">
        <v>1</v>
      </c>
      <c r="Y66" s="30">
        <v>9</v>
      </c>
      <c r="Z66" s="30">
        <v>9</v>
      </c>
      <c r="AA66" s="30">
        <v>3</v>
      </c>
      <c r="AB66" s="30">
        <v>6</v>
      </c>
      <c r="AC66" s="30">
        <v>5</v>
      </c>
      <c r="AD66" s="30">
        <v>5</v>
      </c>
      <c r="AE66" s="30">
        <v>3</v>
      </c>
      <c r="AF66" s="30">
        <v>2</v>
      </c>
      <c r="AG66" s="30">
        <v>1</v>
      </c>
      <c r="AH66" s="30">
        <v>1</v>
      </c>
      <c r="AI66" s="30">
        <v>1</v>
      </c>
      <c r="AJ66" s="30">
        <v>0</v>
      </c>
      <c r="AK66" s="30">
        <v>0</v>
      </c>
      <c r="AL66" s="30">
        <v>2</v>
      </c>
      <c r="AM66" s="30">
        <v>0</v>
      </c>
      <c r="AN66" s="30">
        <v>0</v>
      </c>
      <c r="AO66" s="30">
        <v>0</v>
      </c>
      <c r="AP66" s="30">
        <v>2</v>
      </c>
      <c r="AQ66" s="30">
        <v>0</v>
      </c>
      <c r="AR66" s="30">
        <v>0</v>
      </c>
      <c r="AS66" s="30">
        <v>2</v>
      </c>
      <c r="AT66" s="30">
        <v>2</v>
      </c>
      <c r="AU66" s="30">
        <v>2</v>
      </c>
      <c r="AV66" s="30">
        <v>0</v>
      </c>
      <c r="AW66" s="30">
        <v>1</v>
      </c>
      <c r="AX66" s="30">
        <v>1</v>
      </c>
      <c r="AY66" s="30">
        <v>0</v>
      </c>
      <c r="AZ66" s="30">
        <v>1</v>
      </c>
      <c r="BA66" s="30">
        <v>35</v>
      </c>
      <c r="BB66" s="30">
        <v>39</v>
      </c>
      <c r="BC66" s="21"/>
      <c r="BD66" s="21"/>
      <c r="BE66" s="21">
        <v>0</v>
      </c>
    </row>
    <row r="67" spans="1:57">
      <c r="A67" s="30" t="s">
        <v>15</v>
      </c>
      <c r="B67" s="30" t="s">
        <v>805</v>
      </c>
      <c r="C67" s="30" t="s">
        <v>808</v>
      </c>
      <c r="D67" s="30" t="s">
        <v>809</v>
      </c>
      <c r="E67" s="30">
        <v>7</v>
      </c>
      <c r="F67" s="30">
        <v>7</v>
      </c>
      <c r="G67" s="30">
        <v>5</v>
      </c>
      <c r="H67" s="30">
        <v>2</v>
      </c>
      <c r="I67" s="30">
        <v>4</v>
      </c>
      <c r="J67" s="30">
        <v>4</v>
      </c>
      <c r="K67" s="30">
        <v>3</v>
      </c>
      <c r="L67" s="30">
        <v>1</v>
      </c>
      <c r="M67" s="30">
        <v>6</v>
      </c>
      <c r="N67" s="30">
        <v>6</v>
      </c>
      <c r="O67" s="30">
        <v>4</v>
      </c>
      <c r="P67" s="30">
        <v>2</v>
      </c>
      <c r="Q67" s="30">
        <v>9</v>
      </c>
      <c r="R67" s="30">
        <v>9</v>
      </c>
      <c r="S67" s="30">
        <v>5</v>
      </c>
      <c r="T67" s="30">
        <v>4</v>
      </c>
      <c r="U67" s="30">
        <v>5</v>
      </c>
      <c r="V67" s="30">
        <v>5</v>
      </c>
      <c r="W67" s="30">
        <v>2</v>
      </c>
      <c r="X67" s="30">
        <v>3</v>
      </c>
      <c r="Y67" s="30">
        <v>8</v>
      </c>
      <c r="Z67" s="30">
        <v>8</v>
      </c>
      <c r="AA67" s="30">
        <v>3</v>
      </c>
      <c r="AB67" s="30">
        <v>5</v>
      </c>
      <c r="AC67" s="30">
        <v>12</v>
      </c>
      <c r="AD67" s="30">
        <v>12</v>
      </c>
      <c r="AE67" s="30">
        <v>6</v>
      </c>
      <c r="AF67" s="30">
        <v>6</v>
      </c>
      <c r="AG67" s="30">
        <v>3</v>
      </c>
      <c r="AH67" s="30">
        <v>3</v>
      </c>
      <c r="AI67" s="30">
        <v>0</v>
      </c>
      <c r="AJ67" s="30">
        <v>3</v>
      </c>
      <c r="AK67" s="30">
        <v>7</v>
      </c>
      <c r="AL67" s="30">
        <v>7</v>
      </c>
      <c r="AM67" s="30">
        <v>4</v>
      </c>
      <c r="AN67" s="30">
        <v>3</v>
      </c>
      <c r="AO67" s="30">
        <v>14</v>
      </c>
      <c r="AP67" s="30">
        <v>14</v>
      </c>
      <c r="AQ67" s="30">
        <v>2</v>
      </c>
      <c r="AR67" s="30">
        <v>12</v>
      </c>
      <c r="AS67" s="30">
        <v>5</v>
      </c>
      <c r="AT67" s="30">
        <v>5</v>
      </c>
      <c r="AU67" s="30">
        <v>4</v>
      </c>
      <c r="AV67" s="30">
        <v>1</v>
      </c>
      <c r="AW67" s="30">
        <v>10</v>
      </c>
      <c r="AX67" s="30">
        <v>10</v>
      </c>
      <c r="AY67" s="30">
        <v>5</v>
      </c>
      <c r="AZ67" s="30">
        <v>5</v>
      </c>
      <c r="BA67" s="30">
        <v>90</v>
      </c>
      <c r="BB67" s="30">
        <v>90</v>
      </c>
      <c r="BC67" s="21"/>
      <c r="BD67" s="21"/>
      <c r="BE67" s="21">
        <v>1</v>
      </c>
    </row>
    <row r="68" spans="1:57">
      <c r="A68" s="30" t="s">
        <v>15</v>
      </c>
      <c r="B68" s="30" t="s">
        <v>805</v>
      </c>
      <c r="C68" s="30" t="s">
        <v>808</v>
      </c>
      <c r="D68" s="30" t="s">
        <v>827</v>
      </c>
      <c r="E68" s="30">
        <v>4</v>
      </c>
      <c r="F68" s="30">
        <v>4</v>
      </c>
      <c r="G68" s="30">
        <v>2</v>
      </c>
      <c r="H68" s="30">
        <v>2</v>
      </c>
      <c r="I68" s="30">
        <v>5</v>
      </c>
      <c r="J68" s="30">
        <v>5</v>
      </c>
      <c r="K68" s="30">
        <v>2</v>
      </c>
      <c r="L68" s="30">
        <v>3</v>
      </c>
      <c r="M68" s="30">
        <v>9</v>
      </c>
      <c r="N68" s="30">
        <v>9</v>
      </c>
      <c r="O68" s="30">
        <v>3</v>
      </c>
      <c r="P68" s="30">
        <v>6</v>
      </c>
      <c r="Q68" s="30">
        <v>3</v>
      </c>
      <c r="R68" s="30">
        <v>3</v>
      </c>
      <c r="S68" s="30">
        <v>0</v>
      </c>
      <c r="T68" s="30">
        <v>3</v>
      </c>
      <c r="U68" s="30">
        <v>5</v>
      </c>
      <c r="V68" s="30">
        <v>5</v>
      </c>
      <c r="W68" s="30">
        <v>1</v>
      </c>
      <c r="X68" s="30">
        <v>4</v>
      </c>
      <c r="Y68" s="30">
        <v>4</v>
      </c>
      <c r="Z68" s="30">
        <v>4</v>
      </c>
      <c r="AA68" s="30">
        <v>4</v>
      </c>
      <c r="AB68" s="30">
        <v>0</v>
      </c>
      <c r="AC68" s="30">
        <v>5</v>
      </c>
      <c r="AD68" s="30">
        <v>5</v>
      </c>
      <c r="AE68" s="30">
        <v>1</v>
      </c>
      <c r="AF68" s="30">
        <v>4</v>
      </c>
      <c r="AG68" s="30">
        <v>3</v>
      </c>
      <c r="AH68" s="30">
        <v>3</v>
      </c>
      <c r="AI68" s="30">
        <v>2</v>
      </c>
      <c r="AJ68" s="30">
        <v>1</v>
      </c>
      <c r="AK68" s="30">
        <v>7</v>
      </c>
      <c r="AL68" s="30">
        <v>7</v>
      </c>
      <c r="AM68" s="30">
        <v>0</v>
      </c>
      <c r="AN68" s="30">
        <v>7</v>
      </c>
      <c r="AO68" s="30">
        <v>2</v>
      </c>
      <c r="AP68" s="30">
        <v>2</v>
      </c>
      <c r="AQ68" s="30">
        <v>1</v>
      </c>
      <c r="AR68" s="30">
        <v>1</v>
      </c>
      <c r="AS68" s="30">
        <v>1</v>
      </c>
      <c r="AT68" s="30">
        <v>1</v>
      </c>
      <c r="AU68" s="30">
        <v>0</v>
      </c>
      <c r="AV68" s="30">
        <v>1</v>
      </c>
      <c r="AW68" s="30">
        <v>3</v>
      </c>
      <c r="AX68" s="30">
        <v>3</v>
      </c>
      <c r="AY68" s="30">
        <v>1</v>
      </c>
      <c r="AZ68" s="30">
        <v>2</v>
      </c>
      <c r="BA68" s="30">
        <v>51</v>
      </c>
      <c r="BB68" s="30">
        <v>51</v>
      </c>
      <c r="BC68" s="21"/>
      <c r="BD68" s="21"/>
      <c r="BE68" s="21">
        <v>0</v>
      </c>
    </row>
    <row r="69" spans="1:57">
      <c r="A69" s="30" t="s">
        <v>15</v>
      </c>
      <c r="B69" s="30" t="s">
        <v>805</v>
      </c>
      <c r="C69" s="30" t="s">
        <v>810</v>
      </c>
      <c r="D69" s="30" t="s">
        <v>811</v>
      </c>
      <c r="E69" s="30">
        <v>6</v>
      </c>
      <c r="F69" s="30">
        <v>6</v>
      </c>
      <c r="G69" s="30">
        <v>5</v>
      </c>
      <c r="H69" s="30">
        <v>1</v>
      </c>
      <c r="I69" s="30">
        <v>6</v>
      </c>
      <c r="J69" s="30">
        <v>6</v>
      </c>
      <c r="K69" s="30">
        <v>1</v>
      </c>
      <c r="L69" s="30">
        <v>5</v>
      </c>
      <c r="M69" s="30">
        <v>2</v>
      </c>
      <c r="N69" s="30">
        <v>2</v>
      </c>
      <c r="O69" s="30">
        <v>0</v>
      </c>
      <c r="P69" s="30">
        <v>2</v>
      </c>
      <c r="Q69" s="30">
        <v>4</v>
      </c>
      <c r="R69" s="30">
        <v>4</v>
      </c>
      <c r="S69" s="30">
        <v>1</v>
      </c>
      <c r="T69" s="30">
        <v>3</v>
      </c>
      <c r="U69" s="30">
        <v>1</v>
      </c>
      <c r="V69" s="30">
        <v>1</v>
      </c>
      <c r="W69" s="30">
        <v>0</v>
      </c>
      <c r="X69" s="30">
        <v>1</v>
      </c>
      <c r="Y69" s="30">
        <v>1</v>
      </c>
      <c r="Z69" s="30">
        <v>1</v>
      </c>
      <c r="AA69" s="30">
        <v>0</v>
      </c>
      <c r="AB69" s="30">
        <v>1</v>
      </c>
      <c r="AC69" s="30">
        <v>1</v>
      </c>
      <c r="AD69" s="30">
        <v>1</v>
      </c>
      <c r="AE69" s="30">
        <v>0</v>
      </c>
      <c r="AF69" s="30">
        <v>1</v>
      </c>
      <c r="AG69" s="30">
        <v>0</v>
      </c>
      <c r="AH69" s="30">
        <v>0</v>
      </c>
      <c r="AI69" s="30">
        <v>0</v>
      </c>
      <c r="AJ69" s="30">
        <v>0</v>
      </c>
      <c r="AK69" s="30">
        <v>1</v>
      </c>
      <c r="AL69" s="30">
        <v>1</v>
      </c>
      <c r="AM69" s="30">
        <v>1</v>
      </c>
      <c r="AN69" s="30">
        <v>2</v>
      </c>
      <c r="AO69" s="30">
        <v>2</v>
      </c>
      <c r="AP69" s="30">
        <v>2</v>
      </c>
      <c r="AQ69" s="30">
        <v>0</v>
      </c>
      <c r="AR69" s="30">
        <v>2</v>
      </c>
      <c r="AS69" s="30">
        <v>1</v>
      </c>
      <c r="AT69" s="30">
        <v>1</v>
      </c>
      <c r="AU69" s="30">
        <v>0</v>
      </c>
      <c r="AV69" s="30">
        <v>1</v>
      </c>
      <c r="AW69" s="30">
        <v>5</v>
      </c>
      <c r="AX69" s="30">
        <v>5</v>
      </c>
      <c r="AY69" s="30">
        <v>1</v>
      </c>
      <c r="AZ69" s="30">
        <v>4</v>
      </c>
      <c r="BA69" s="30">
        <v>30</v>
      </c>
      <c r="BB69" s="30">
        <v>30</v>
      </c>
      <c r="BC69" s="21"/>
      <c r="BD69" s="21"/>
      <c r="BE69" s="21">
        <v>0</v>
      </c>
    </row>
    <row r="70" spans="1:57">
      <c r="A70" s="30" t="s">
        <v>15</v>
      </c>
      <c r="B70" s="30" t="s">
        <v>805</v>
      </c>
      <c r="C70" s="30" t="s">
        <v>810</v>
      </c>
      <c r="D70" s="30" t="s">
        <v>812</v>
      </c>
      <c r="E70" s="30">
        <v>0</v>
      </c>
      <c r="F70" s="30">
        <v>0</v>
      </c>
      <c r="G70" s="30">
        <v>0</v>
      </c>
      <c r="H70" s="30">
        <v>0</v>
      </c>
      <c r="I70" s="30">
        <v>7</v>
      </c>
      <c r="J70" s="30">
        <v>4</v>
      </c>
      <c r="K70" s="30">
        <v>4</v>
      </c>
      <c r="L70" s="30">
        <v>3</v>
      </c>
      <c r="M70" s="30">
        <v>0</v>
      </c>
      <c r="N70" s="30">
        <v>5</v>
      </c>
      <c r="O70" s="30">
        <v>0</v>
      </c>
      <c r="P70" s="30">
        <v>5</v>
      </c>
      <c r="Q70" s="30">
        <v>7</v>
      </c>
      <c r="R70" s="30">
        <v>7</v>
      </c>
      <c r="S70" s="30">
        <v>2</v>
      </c>
      <c r="T70" s="30">
        <v>5</v>
      </c>
      <c r="U70" s="30">
        <v>4</v>
      </c>
      <c r="V70" s="30">
        <v>4</v>
      </c>
      <c r="W70" s="30">
        <v>1</v>
      </c>
      <c r="X70" s="30">
        <v>3</v>
      </c>
      <c r="Y70" s="30">
        <v>3</v>
      </c>
      <c r="Z70" s="30">
        <v>3</v>
      </c>
      <c r="AA70" s="30">
        <v>1</v>
      </c>
      <c r="AB70" s="30">
        <v>2</v>
      </c>
      <c r="AC70" s="30">
        <v>0</v>
      </c>
      <c r="AD70" s="30">
        <v>0</v>
      </c>
      <c r="AE70" s="30">
        <v>0</v>
      </c>
      <c r="AF70" s="30">
        <v>0</v>
      </c>
      <c r="AG70" s="30">
        <v>4</v>
      </c>
      <c r="AH70" s="30">
        <v>4</v>
      </c>
      <c r="AI70" s="30">
        <v>4</v>
      </c>
      <c r="AJ70" s="30">
        <v>0</v>
      </c>
      <c r="AK70" s="30">
        <v>0</v>
      </c>
      <c r="AL70" s="30">
        <v>0</v>
      </c>
      <c r="AM70" s="30">
        <v>0</v>
      </c>
      <c r="AN70" s="30">
        <v>0</v>
      </c>
      <c r="AO70" s="30">
        <v>6</v>
      </c>
      <c r="AP70" s="30">
        <v>6</v>
      </c>
      <c r="AQ70" s="30">
        <v>0</v>
      </c>
      <c r="AR70" s="30">
        <v>6</v>
      </c>
      <c r="AS70" s="30">
        <v>0</v>
      </c>
      <c r="AT70" s="30">
        <v>0</v>
      </c>
      <c r="AU70" s="30">
        <v>0</v>
      </c>
      <c r="AV70" s="30">
        <v>0</v>
      </c>
      <c r="AW70" s="30">
        <v>4</v>
      </c>
      <c r="AX70" s="30">
        <v>4</v>
      </c>
      <c r="AY70" s="30">
        <v>4</v>
      </c>
      <c r="AZ70" s="30">
        <v>0</v>
      </c>
      <c r="BA70" s="30">
        <v>35</v>
      </c>
      <c r="BB70" s="30">
        <v>37</v>
      </c>
      <c r="BC70" s="21"/>
      <c r="BD70" s="21"/>
      <c r="BE70" s="21">
        <v>0</v>
      </c>
    </row>
    <row r="71" spans="1:57">
      <c r="A71" s="30" t="s">
        <v>15</v>
      </c>
      <c r="B71" s="30" t="s">
        <v>805</v>
      </c>
      <c r="C71" s="30" t="s">
        <v>810</v>
      </c>
      <c r="D71" s="30" t="s">
        <v>813</v>
      </c>
      <c r="E71" s="30">
        <v>0</v>
      </c>
      <c r="F71" s="30">
        <v>0</v>
      </c>
      <c r="G71" s="30">
        <v>0</v>
      </c>
      <c r="H71" s="30">
        <v>0</v>
      </c>
      <c r="I71" s="30">
        <v>0</v>
      </c>
      <c r="J71" s="30">
        <v>0</v>
      </c>
      <c r="K71" s="30">
        <v>0</v>
      </c>
      <c r="L71" s="30">
        <v>0</v>
      </c>
      <c r="M71" s="30">
        <v>2</v>
      </c>
      <c r="N71" s="30">
        <v>2</v>
      </c>
      <c r="O71" s="30">
        <v>2</v>
      </c>
      <c r="P71" s="30">
        <v>0</v>
      </c>
      <c r="Q71" s="30">
        <v>4</v>
      </c>
      <c r="R71" s="30">
        <v>4</v>
      </c>
      <c r="S71" s="30">
        <v>0</v>
      </c>
      <c r="T71" s="30">
        <v>4</v>
      </c>
      <c r="U71" s="30">
        <v>2</v>
      </c>
      <c r="V71" s="30">
        <v>2</v>
      </c>
      <c r="W71" s="30">
        <v>0</v>
      </c>
      <c r="X71" s="30">
        <v>2</v>
      </c>
      <c r="Y71" s="30">
        <v>2</v>
      </c>
      <c r="Z71" s="30">
        <v>2</v>
      </c>
      <c r="AA71" s="30">
        <v>2</v>
      </c>
      <c r="AB71" s="30">
        <v>0</v>
      </c>
      <c r="AC71" s="30">
        <v>0</v>
      </c>
      <c r="AD71" s="30">
        <v>0</v>
      </c>
      <c r="AE71" s="30">
        <v>0</v>
      </c>
      <c r="AF71" s="30">
        <v>0</v>
      </c>
      <c r="AG71" s="30">
        <v>0</v>
      </c>
      <c r="AH71" s="30">
        <v>0</v>
      </c>
      <c r="AI71" s="30">
        <v>0</v>
      </c>
      <c r="AJ71" s="30">
        <v>0</v>
      </c>
      <c r="AK71" s="30">
        <v>0</v>
      </c>
      <c r="AL71" s="30">
        <v>0</v>
      </c>
      <c r="AM71" s="30">
        <v>0</v>
      </c>
      <c r="AN71" s="30">
        <v>0</v>
      </c>
      <c r="AO71" s="30">
        <v>0</v>
      </c>
      <c r="AP71" s="30">
        <v>0</v>
      </c>
      <c r="AQ71" s="30">
        <v>0</v>
      </c>
      <c r="AR71" s="30">
        <v>0</v>
      </c>
      <c r="AS71" s="30">
        <v>1</v>
      </c>
      <c r="AT71" s="30">
        <v>1</v>
      </c>
      <c r="AU71" s="30">
        <v>1</v>
      </c>
      <c r="AV71" s="30">
        <v>0</v>
      </c>
      <c r="AW71" s="30">
        <v>3</v>
      </c>
      <c r="AX71" s="30">
        <v>3</v>
      </c>
      <c r="AY71" s="30">
        <v>1</v>
      </c>
      <c r="AZ71" s="30">
        <v>2</v>
      </c>
      <c r="BA71" s="30">
        <v>14</v>
      </c>
      <c r="BB71" s="30">
        <v>14</v>
      </c>
      <c r="BC71" s="21"/>
      <c r="BD71" s="21"/>
      <c r="BE71" s="21">
        <v>0</v>
      </c>
    </row>
    <row r="72" spans="1:57">
      <c r="A72" s="30" t="s">
        <v>15</v>
      </c>
      <c r="B72" s="30" t="s">
        <v>805</v>
      </c>
      <c r="C72" s="30" t="s">
        <v>810</v>
      </c>
      <c r="D72" s="30" t="s">
        <v>814</v>
      </c>
      <c r="E72" s="30">
        <v>1</v>
      </c>
      <c r="F72" s="30">
        <v>1</v>
      </c>
      <c r="G72" s="30">
        <v>0</v>
      </c>
      <c r="H72" s="30">
        <v>1</v>
      </c>
      <c r="I72" s="30">
        <v>1</v>
      </c>
      <c r="J72" s="30">
        <v>1</v>
      </c>
      <c r="K72" s="30">
        <v>0</v>
      </c>
      <c r="L72" s="30">
        <v>1</v>
      </c>
      <c r="M72" s="30">
        <v>0</v>
      </c>
      <c r="N72" s="30">
        <v>0</v>
      </c>
      <c r="O72" s="30">
        <v>0</v>
      </c>
      <c r="P72" s="30">
        <v>0</v>
      </c>
      <c r="Q72" s="30">
        <v>1</v>
      </c>
      <c r="R72" s="30">
        <v>1</v>
      </c>
      <c r="S72" s="30">
        <v>0</v>
      </c>
      <c r="T72" s="30">
        <v>1</v>
      </c>
      <c r="U72" s="30">
        <v>1</v>
      </c>
      <c r="V72" s="30">
        <v>1</v>
      </c>
      <c r="W72" s="30">
        <v>0</v>
      </c>
      <c r="X72" s="30">
        <v>1</v>
      </c>
      <c r="Y72" s="30">
        <v>0</v>
      </c>
      <c r="Z72" s="30">
        <v>0</v>
      </c>
      <c r="AA72" s="30">
        <v>0</v>
      </c>
      <c r="AB72" s="30">
        <v>0</v>
      </c>
      <c r="AC72" s="30">
        <v>0</v>
      </c>
      <c r="AD72" s="30">
        <v>0</v>
      </c>
      <c r="AE72" s="30">
        <v>0</v>
      </c>
      <c r="AF72" s="30">
        <v>0</v>
      </c>
      <c r="AG72" s="30">
        <v>1</v>
      </c>
      <c r="AH72" s="30">
        <v>1</v>
      </c>
      <c r="AI72" s="30">
        <v>0</v>
      </c>
      <c r="AJ72" s="30">
        <v>1</v>
      </c>
      <c r="AK72" s="30">
        <v>0</v>
      </c>
      <c r="AL72" s="30">
        <v>0</v>
      </c>
      <c r="AM72" s="30">
        <v>0</v>
      </c>
      <c r="AN72" s="30">
        <v>0</v>
      </c>
      <c r="AO72" s="30">
        <v>1</v>
      </c>
      <c r="AP72" s="30">
        <v>1</v>
      </c>
      <c r="AQ72" s="30">
        <v>0</v>
      </c>
      <c r="AR72" s="30">
        <v>1</v>
      </c>
      <c r="AS72" s="30">
        <v>3</v>
      </c>
      <c r="AT72" s="30">
        <v>3</v>
      </c>
      <c r="AU72" s="30">
        <v>0</v>
      </c>
      <c r="AV72" s="30">
        <v>3</v>
      </c>
      <c r="AW72" s="30">
        <v>0</v>
      </c>
      <c r="AX72" s="30">
        <v>0</v>
      </c>
      <c r="AY72" s="30">
        <v>0</v>
      </c>
      <c r="AZ72" s="30">
        <v>0</v>
      </c>
      <c r="BA72" s="30">
        <v>9</v>
      </c>
      <c r="BB72" s="30">
        <v>9</v>
      </c>
      <c r="BC72" s="21"/>
      <c r="BD72" s="21"/>
      <c r="BE72" s="21">
        <v>0</v>
      </c>
    </row>
    <row r="73" spans="1:57">
      <c r="A73" s="30" t="s">
        <v>15</v>
      </c>
      <c r="B73" s="30" t="s">
        <v>805</v>
      </c>
      <c r="C73" s="30" t="s">
        <v>815</v>
      </c>
      <c r="D73" s="30" t="s">
        <v>816</v>
      </c>
      <c r="E73" s="30">
        <v>1</v>
      </c>
      <c r="F73" s="30">
        <v>1</v>
      </c>
      <c r="G73" s="30">
        <v>0</v>
      </c>
      <c r="H73" s="30">
        <v>1</v>
      </c>
      <c r="I73" s="30">
        <v>1</v>
      </c>
      <c r="J73" s="30">
        <v>1</v>
      </c>
      <c r="K73" s="30">
        <v>0</v>
      </c>
      <c r="L73" s="30">
        <v>1</v>
      </c>
      <c r="M73" s="30">
        <v>2</v>
      </c>
      <c r="N73" s="30">
        <v>2</v>
      </c>
      <c r="O73" s="30">
        <v>2</v>
      </c>
      <c r="P73" s="30">
        <v>0</v>
      </c>
      <c r="Q73" s="30">
        <v>2</v>
      </c>
      <c r="R73" s="30">
        <v>2</v>
      </c>
      <c r="S73" s="30">
        <v>0</v>
      </c>
      <c r="T73" s="30">
        <v>2</v>
      </c>
      <c r="U73" s="30">
        <v>0</v>
      </c>
      <c r="V73" s="30">
        <v>0</v>
      </c>
      <c r="W73" s="30">
        <v>0</v>
      </c>
      <c r="X73" s="30">
        <v>0</v>
      </c>
      <c r="Y73" s="30">
        <v>2</v>
      </c>
      <c r="Z73" s="30">
        <v>2</v>
      </c>
      <c r="AA73" s="30">
        <v>0</v>
      </c>
      <c r="AB73" s="30">
        <v>2</v>
      </c>
      <c r="AC73" s="30">
        <v>12</v>
      </c>
      <c r="AD73" s="30">
        <v>12</v>
      </c>
      <c r="AE73" s="30">
        <v>4</v>
      </c>
      <c r="AF73" s="30">
        <v>8</v>
      </c>
      <c r="AG73" s="30">
        <v>7</v>
      </c>
      <c r="AH73" s="30">
        <v>7</v>
      </c>
      <c r="AI73" s="30">
        <v>1</v>
      </c>
      <c r="AJ73" s="30">
        <v>6</v>
      </c>
      <c r="AK73" s="30">
        <v>2</v>
      </c>
      <c r="AL73" s="30">
        <v>2</v>
      </c>
      <c r="AM73" s="30">
        <v>0</v>
      </c>
      <c r="AN73" s="30">
        <v>2</v>
      </c>
      <c r="AO73" s="30">
        <v>1</v>
      </c>
      <c r="AP73" s="30">
        <v>1</v>
      </c>
      <c r="AQ73" s="30">
        <v>0</v>
      </c>
      <c r="AR73" s="30">
        <v>1</v>
      </c>
      <c r="AS73" s="30">
        <v>3</v>
      </c>
      <c r="AT73" s="30">
        <v>3</v>
      </c>
      <c r="AU73" s="30">
        <v>2</v>
      </c>
      <c r="AV73" s="30">
        <v>1</v>
      </c>
      <c r="AW73" s="30">
        <v>1</v>
      </c>
      <c r="AX73" s="30">
        <v>1</v>
      </c>
      <c r="AY73" s="30">
        <v>0</v>
      </c>
      <c r="AZ73" s="30">
        <v>1</v>
      </c>
      <c r="BA73" s="30">
        <v>34</v>
      </c>
      <c r="BB73" s="30">
        <v>34</v>
      </c>
      <c r="BC73" s="21"/>
      <c r="BD73" s="21"/>
      <c r="BE73" s="21">
        <v>0</v>
      </c>
    </row>
    <row r="74" spans="1:57">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row>
    <row r="75" spans="1:57">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f>SUM(BA66:BA73)</f>
        <v>298</v>
      </c>
      <c r="BB75" s="21">
        <f>SUM(BB66:BB73)</f>
        <v>304</v>
      </c>
      <c r="BC75" s="21"/>
      <c r="BD75" s="21"/>
      <c r="BE75" s="21"/>
    </row>
    <row r="78" spans="1:57">
      <c r="A78" t="s">
        <v>15</v>
      </c>
      <c r="B78" t="s">
        <v>846</v>
      </c>
      <c r="C78" t="s">
        <v>855</v>
      </c>
      <c r="D78" t="s">
        <v>856</v>
      </c>
      <c r="E78" s="115">
        <f>G78+H78</f>
        <v>3</v>
      </c>
      <c r="F78" s="115">
        <v>3</v>
      </c>
      <c r="G78" s="115">
        <v>0</v>
      </c>
      <c r="H78" s="115">
        <v>3</v>
      </c>
      <c r="I78" s="115">
        <f>K78+L78</f>
        <v>9</v>
      </c>
      <c r="J78" s="115">
        <v>9</v>
      </c>
      <c r="K78" s="115">
        <v>1</v>
      </c>
      <c r="L78" s="115">
        <v>8</v>
      </c>
      <c r="M78" s="115">
        <f t="shared" ref="M78:M86" si="41">O78+P78</f>
        <v>1</v>
      </c>
      <c r="N78" s="115">
        <v>1</v>
      </c>
      <c r="O78" s="115">
        <v>0</v>
      </c>
      <c r="P78" s="115">
        <v>1</v>
      </c>
      <c r="Q78" s="115">
        <f t="shared" ref="Q78:Q86" si="42">S78+T78</f>
        <v>13</v>
      </c>
      <c r="R78" s="115">
        <v>13</v>
      </c>
      <c r="S78" s="115">
        <v>1</v>
      </c>
      <c r="T78" s="115">
        <v>12</v>
      </c>
      <c r="U78" s="115">
        <f t="shared" ref="U78:U86" si="43">W78+X78</f>
        <v>2</v>
      </c>
      <c r="V78" s="115">
        <v>2</v>
      </c>
      <c r="W78" s="115">
        <v>1</v>
      </c>
      <c r="X78" s="115">
        <v>1</v>
      </c>
      <c r="Y78" s="115">
        <f t="shared" ref="Y78:Y86" si="44">AA78+AB78</f>
        <v>16</v>
      </c>
      <c r="Z78" s="115">
        <v>16</v>
      </c>
      <c r="AA78" s="115">
        <v>0</v>
      </c>
      <c r="AB78" s="115">
        <v>16</v>
      </c>
      <c r="AC78" s="115">
        <f t="shared" ref="AC78:AC86" si="45">AE78+AF78</f>
        <v>1</v>
      </c>
      <c r="AD78" s="115">
        <v>1</v>
      </c>
      <c r="AE78" s="115">
        <v>0</v>
      </c>
      <c r="AF78" s="115">
        <v>1</v>
      </c>
      <c r="AG78" s="115">
        <f t="shared" ref="AG78:AG86" si="46">AI78+AJ78</f>
        <v>4</v>
      </c>
      <c r="AH78" s="115">
        <v>4</v>
      </c>
      <c r="AI78" s="115">
        <v>0</v>
      </c>
      <c r="AJ78" s="115">
        <v>4</v>
      </c>
      <c r="AK78" s="115">
        <f t="shared" ref="AK78:AK86" si="47">AM78+AN78</f>
        <v>0</v>
      </c>
      <c r="AL78" s="115">
        <v>0</v>
      </c>
      <c r="AM78" s="115">
        <v>0</v>
      </c>
      <c r="AN78" s="115">
        <v>0</v>
      </c>
      <c r="AO78" s="115">
        <f t="shared" ref="AO78:AO86" si="48">AQ78+AR78</f>
        <v>2</v>
      </c>
      <c r="AP78" s="115">
        <v>2</v>
      </c>
      <c r="AQ78" s="115">
        <v>0</v>
      </c>
      <c r="AR78" s="115">
        <v>2</v>
      </c>
      <c r="AS78" s="115">
        <f t="shared" ref="AS78:AS86" si="49">AU78+AV78</f>
        <v>0</v>
      </c>
      <c r="AT78" s="115">
        <v>0</v>
      </c>
      <c r="AU78" s="115">
        <v>0</v>
      </c>
      <c r="AV78" s="115">
        <v>0</v>
      </c>
      <c r="AW78" s="115">
        <f t="shared" ref="AW78:AW86" si="50">AY78+AZ78</f>
        <v>4</v>
      </c>
      <c r="AX78" s="115">
        <v>4</v>
      </c>
      <c r="AY78" s="115">
        <v>1</v>
      </c>
      <c r="AZ78" s="115">
        <v>3</v>
      </c>
      <c r="BA78">
        <f t="shared" ref="BA78:BB85" si="51">AW78+AS78+AO78+AK78+AG78+AC78+Y78+U78+Q78+M78+I78+E78</f>
        <v>55</v>
      </c>
      <c r="BB78">
        <f t="shared" si="51"/>
        <v>55</v>
      </c>
    </row>
    <row r="79" spans="1:57">
      <c r="A79" t="s">
        <v>15</v>
      </c>
      <c r="B79" t="s">
        <v>846</v>
      </c>
      <c r="C79" t="s">
        <v>847</v>
      </c>
      <c r="D79" t="s">
        <v>848</v>
      </c>
      <c r="E79" s="115">
        <f t="shared" ref="E79:E86" si="52">G79+H79</f>
        <v>10</v>
      </c>
      <c r="F79" s="115">
        <v>10</v>
      </c>
      <c r="G79" s="115">
        <v>5</v>
      </c>
      <c r="H79" s="115">
        <v>5</v>
      </c>
      <c r="I79" s="115">
        <f t="shared" ref="I79:I86" si="53">K79+L79</f>
        <v>13</v>
      </c>
      <c r="J79" s="115">
        <v>13</v>
      </c>
      <c r="K79" s="115">
        <v>7</v>
      </c>
      <c r="L79" s="115">
        <v>6</v>
      </c>
      <c r="M79" s="115">
        <f t="shared" si="41"/>
        <v>19</v>
      </c>
      <c r="N79" s="115">
        <v>19</v>
      </c>
      <c r="O79" s="115">
        <v>12</v>
      </c>
      <c r="P79" s="115">
        <v>7</v>
      </c>
      <c r="Q79" s="115">
        <f t="shared" si="42"/>
        <v>22</v>
      </c>
      <c r="R79" s="115">
        <v>22</v>
      </c>
      <c r="S79" s="115">
        <v>8</v>
      </c>
      <c r="T79" s="115">
        <v>14</v>
      </c>
      <c r="U79" s="115">
        <f t="shared" si="43"/>
        <v>21</v>
      </c>
      <c r="V79" s="115">
        <v>21</v>
      </c>
      <c r="W79" s="115">
        <v>10</v>
      </c>
      <c r="X79" s="115">
        <v>11</v>
      </c>
      <c r="Y79" s="115">
        <f t="shared" si="44"/>
        <v>14</v>
      </c>
      <c r="Z79" s="115">
        <v>14</v>
      </c>
      <c r="AA79" s="115">
        <v>3</v>
      </c>
      <c r="AB79" s="115">
        <v>11</v>
      </c>
      <c r="AC79" s="115">
        <f t="shared" si="45"/>
        <v>13</v>
      </c>
      <c r="AD79" s="115">
        <v>13</v>
      </c>
      <c r="AE79" s="115">
        <v>0</v>
      </c>
      <c r="AF79" s="115">
        <v>13</v>
      </c>
      <c r="AG79" s="115">
        <f t="shared" si="46"/>
        <v>11</v>
      </c>
      <c r="AH79" s="115">
        <v>11</v>
      </c>
      <c r="AI79" s="115">
        <v>0</v>
      </c>
      <c r="AJ79" s="115">
        <v>11</v>
      </c>
      <c r="AK79" s="115">
        <f t="shared" si="47"/>
        <v>8</v>
      </c>
      <c r="AL79" s="115">
        <v>8</v>
      </c>
      <c r="AM79" s="115">
        <v>0</v>
      </c>
      <c r="AN79" s="115">
        <v>8</v>
      </c>
      <c r="AO79" s="115">
        <f t="shared" si="48"/>
        <v>7</v>
      </c>
      <c r="AP79" s="115">
        <v>7</v>
      </c>
      <c r="AQ79" s="115">
        <v>0</v>
      </c>
      <c r="AR79" s="115">
        <v>7</v>
      </c>
      <c r="AS79" s="115">
        <f t="shared" si="49"/>
        <v>6</v>
      </c>
      <c r="AT79" s="115">
        <v>6</v>
      </c>
      <c r="AU79" s="115">
        <v>0</v>
      </c>
      <c r="AV79" s="115">
        <v>6</v>
      </c>
      <c r="AW79" s="115">
        <f t="shared" si="50"/>
        <v>4</v>
      </c>
      <c r="AX79" s="115">
        <v>4</v>
      </c>
      <c r="AY79" s="115">
        <v>0</v>
      </c>
      <c r="AZ79" s="115">
        <v>4</v>
      </c>
      <c r="BA79">
        <f t="shared" si="51"/>
        <v>148</v>
      </c>
      <c r="BB79">
        <f t="shared" si="51"/>
        <v>148</v>
      </c>
    </row>
    <row r="80" spans="1:57">
      <c r="A80" t="s">
        <v>15</v>
      </c>
      <c r="B80" t="s">
        <v>846</v>
      </c>
      <c r="C80" t="s">
        <v>869</v>
      </c>
      <c r="D80" t="s">
        <v>870</v>
      </c>
      <c r="E80" s="115">
        <f t="shared" si="52"/>
        <v>15</v>
      </c>
      <c r="F80" s="115">
        <v>15</v>
      </c>
      <c r="G80" s="115">
        <v>9</v>
      </c>
      <c r="H80" s="115">
        <v>6</v>
      </c>
      <c r="I80" s="115">
        <f t="shared" si="53"/>
        <v>13</v>
      </c>
      <c r="J80" s="115">
        <v>13</v>
      </c>
      <c r="K80" s="115">
        <v>5</v>
      </c>
      <c r="L80" s="115">
        <v>8</v>
      </c>
      <c r="M80" s="115">
        <f t="shared" si="41"/>
        <v>3</v>
      </c>
      <c r="N80" s="115">
        <v>3</v>
      </c>
      <c r="O80" s="115">
        <v>0</v>
      </c>
      <c r="P80" s="115">
        <v>3</v>
      </c>
      <c r="Q80" s="115">
        <f t="shared" si="42"/>
        <v>7</v>
      </c>
      <c r="R80" s="115">
        <v>7</v>
      </c>
      <c r="S80" s="115">
        <v>1</v>
      </c>
      <c r="T80" s="115">
        <v>6</v>
      </c>
      <c r="U80" s="115">
        <f t="shared" si="43"/>
        <v>9</v>
      </c>
      <c r="V80" s="115">
        <v>9</v>
      </c>
      <c r="W80" s="115">
        <v>1</v>
      </c>
      <c r="X80" s="115">
        <v>8</v>
      </c>
      <c r="Y80" s="115">
        <f t="shared" si="44"/>
        <v>4</v>
      </c>
      <c r="Z80" s="115">
        <v>4</v>
      </c>
      <c r="AA80" s="115">
        <v>1</v>
      </c>
      <c r="AB80" s="115">
        <v>3</v>
      </c>
      <c r="AC80" s="115">
        <f t="shared" si="45"/>
        <v>17</v>
      </c>
      <c r="AD80" s="115">
        <v>17</v>
      </c>
      <c r="AE80" s="115">
        <v>1</v>
      </c>
      <c r="AF80" s="115">
        <v>16</v>
      </c>
      <c r="AG80" s="115">
        <f t="shared" si="46"/>
        <v>7</v>
      </c>
      <c r="AH80" s="115">
        <v>7</v>
      </c>
      <c r="AI80" s="115">
        <v>2</v>
      </c>
      <c r="AJ80" s="115">
        <v>5</v>
      </c>
      <c r="AK80" s="115">
        <f t="shared" si="47"/>
        <v>2</v>
      </c>
      <c r="AL80" s="115">
        <v>2</v>
      </c>
      <c r="AM80" s="115">
        <v>1</v>
      </c>
      <c r="AN80" s="115">
        <v>1</v>
      </c>
      <c r="AO80" s="115">
        <f t="shared" si="48"/>
        <v>11</v>
      </c>
      <c r="AP80" s="115">
        <v>11</v>
      </c>
      <c r="AQ80" s="115">
        <v>1</v>
      </c>
      <c r="AR80" s="115">
        <v>10</v>
      </c>
      <c r="AS80" s="115">
        <f t="shared" si="49"/>
        <v>9</v>
      </c>
      <c r="AT80" s="115">
        <v>9</v>
      </c>
      <c r="AU80" s="115">
        <v>2</v>
      </c>
      <c r="AV80" s="115">
        <v>7</v>
      </c>
      <c r="AW80" s="115">
        <f t="shared" si="50"/>
        <v>12</v>
      </c>
      <c r="AX80" s="115">
        <v>12</v>
      </c>
      <c r="AY80" s="115">
        <v>3</v>
      </c>
      <c r="AZ80" s="115">
        <v>9</v>
      </c>
      <c r="BA80">
        <f t="shared" si="51"/>
        <v>109</v>
      </c>
      <c r="BB80">
        <f t="shared" si="51"/>
        <v>109</v>
      </c>
    </row>
    <row r="81" spans="1:54">
      <c r="A81" s="295" t="s">
        <v>15</v>
      </c>
      <c r="B81" s="295" t="s">
        <v>846</v>
      </c>
      <c r="C81" s="295" t="s">
        <v>869</v>
      </c>
      <c r="D81" s="295" t="s">
        <v>874</v>
      </c>
      <c r="E81" s="115">
        <f t="shared" si="52"/>
        <v>3</v>
      </c>
      <c r="F81" s="115">
        <v>3</v>
      </c>
      <c r="G81" s="115">
        <v>3</v>
      </c>
      <c r="H81" s="115">
        <v>0</v>
      </c>
      <c r="I81" s="115">
        <f t="shared" si="53"/>
        <v>9</v>
      </c>
      <c r="J81" s="115">
        <v>9</v>
      </c>
      <c r="K81" s="115">
        <v>7</v>
      </c>
      <c r="L81" s="115">
        <v>2</v>
      </c>
      <c r="M81" s="115">
        <f t="shared" si="41"/>
        <v>9</v>
      </c>
      <c r="N81" s="115">
        <v>9</v>
      </c>
      <c r="O81" s="115">
        <v>7</v>
      </c>
      <c r="P81" s="115">
        <v>2</v>
      </c>
      <c r="Q81" s="115">
        <f t="shared" si="42"/>
        <v>15</v>
      </c>
      <c r="R81" s="115">
        <v>15</v>
      </c>
      <c r="S81" s="115">
        <v>8</v>
      </c>
      <c r="T81" s="115">
        <v>7</v>
      </c>
      <c r="U81" s="115">
        <f t="shared" si="43"/>
        <v>11</v>
      </c>
      <c r="V81" s="115">
        <v>11</v>
      </c>
      <c r="W81" s="115">
        <v>7</v>
      </c>
      <c r="X81" s="115">
        <v>4</v>
      </c>
      <c r="Y81" s="115">
        <f t="shared" si="44"/>
        <v>10</v>
      </c>
      <c r="Z81" s="115">
        <v>10</v>
      </c>
      <c r="AA81" s="115">
        <v>6</v>
      </c>
      <c r="AB81" s="115">
        <v>4</v>
      </c>
      <c r="AC81" s="115">
        <f t="shared" si="45"/>
        <v>0</v>
      </c>
      <c r="AD81" s="115">
        <v>0</v>
      </c>
      <c r="AE81" s="115">
        <v>0</v>
      </c>
      <c r="AF81" s="115">
        <v>0</v>
      </c>
      <c r="AG81" s="115">
        <f t="shared" si="46"/>
        <v>3</v>
      </c>
      <c r="AH81" s="459">
        <v>2</v>
      </c>
      <c r="AI81" s="115">
        <v>3</v>
      </c>
      <c r="AJ81" s="115">
        <v>0</v>
      </c>
      <c r="AK81" s="115">
        <f t="shared" si="47"/>
        <v>3</v>
      </c>
      <c r="AL81" s="115">
        <v>3</v>
      </c>
      <c r="AM81" s="115">
        <v>3</v>
      </c>
      <c r="AN81" s="115">
        <v>0</v>
      </c>
      <c r="AO81" s="115">
        <f t="shared" si="48"/>
        <v>1</v>
      </c>
      <c r="AP81" s="115">
        <v>1</v>
      </c>
      <c r="AQ81" s="115">
        <v>1</v>
      </c>
      <c r="AR81" s="115">
        <v>0</v>
      </c>
      <c r="AS81" s="115">
        <f t="shared" si="49"/>
        <v>3</v>
      </c>
      <c r="AT81" s="115">
        <v>3</v>
      </c>
      <c r="AU81" s="115">
        <v>3</v>
      </c>
      <c r="AV81" s="115">
        <v>0</v>
      </c>
      <c r="AW81" s="115">
        <f t="shared" si="50"/>
        <v>5</v>
      </c>
      <c r="AX81" s="115">
        <v>5</v>
      </c>
      <c r="AY81" s="115">
        <v>5</v>
      </c>
      <c r="AZ81" s="115">
        <v>0</v>
      </c>
      <c r="BA81">
        <f t="shared" si="51"/>
        <v>72</v>
      </c>
      <c r="BB81">
        <f t="shared" si="51"/>
        <v>71</v>
      </c>
    </row>
    <row r="82" spans="1:54">
      <c r="A82" t="s">
        <v>15</v>
      </c>
      <c r="B82" t="s">
        <v>846</v>
      </c>
      <c r="C82" t="s">
        <v>869</v>
      </c>
      <c r="D82" t="s">
        <v>875</v>
      </c>
      <c r="E82" s="115">
        <f t="shared" si="52"/>
        <v>4</v>
      </c>
      <c r="F82" s="115">
        <v>4</v>
      </c>
      <c r="G82" s="115">
        <v>4</v>
      </c>
      <c r="H82" s="115">
        <v>0</v>
      </c>
      <c r="I82" s="115">
        <f t="shared" si="53"/>
        <v>5</v>
      </c>
      <c r="J82" s="115">
        <v>5</v>
      </c>
      <c r="K82" s="115">
        <v>5</v>
      </c>
      <c r="L82" s="115">
        <v>0</v>
      </c>
      <c r="M82" s="115">
        <f t="shared" si="41"/>
        <v>3</v>
      </c>
      <c r="N82" s="115">
        <v>3</v>
      </c>
      <c r="O82" s="115">
        <v>3</v>
      </c>
      <c r="P82" s="115">
        <v>0</v>
      </c>
      <c r="Q82" s="115">
        <f t="shared" si="42"/>
        <v>6</v>
      </c>
      <c r="R82" s="115">
        <v>6</v>
      </c>
      <c r="S82" s="115">
        <v>5</v>
      </c>
      <c r="T82" s="115">
        <v>1</v>
      </c>
      <c r="U82" s="115">
        <f t="shared" si="43"/>
        <v>7</v>
      </c>
      <c r="V82" s="115">
        <v>7</v>
      </c>
      <c r="W82" s="115">
        <v>7</v>
      </c>
      <c r="X82" s="115">
        <v>0</v>
      </c>
      <c r="Y82" s="115">
        <f t="shared" si="44"/>
        <v>0</v>
      </c>
      <c r="Z82" s="115">
        <v>0</v>
      </c>
      <c r="AA82" s="115">
        <v>0</v>
      </c>
      <c r="AB82" s="115">
        <v>0</v>
      </c>
      <c r="AC82" s="115">
        <f t="shared" si="45"/>
        <v>3</v>
      </c>
      <c r="AD82" s="115">
        <v>3</v>
      </c>
      <c r="AE82" s="115">
        <v>3</v>
      </c>
      <c r="AF82" s="115">
        <v>0</v>
      </c>
      <c r="AG82" s="115">
        <f t="shared" si="46"/>
        <v>4</v>
      </c>
      <c r="AH82" s="115">
        <v>4</v>
      </c>
      <c r="AI82" s="115">
        <v>3</v>
      </c>
      <c r="AJ82" s="115">
        <v>1</v>
      </c>
      <c r="AK82" s="115">
        <f t="shared" si="47"/>
        <v>4</v>
      </c>
      <c r="AL82" s="115">
        <v>4</v>
      </c>
      <c r="AM82" s="115">
        <v>4</v>
      </c>
      <c r="AN82" s="115">
        <v>0</v>
      </c>
      <c r="AO82" s="115">
        <f t="shared" si="48"/>
        <v>3</v>
      </c>
      <c r="AP82" s="115">
        <v>3</v>
      </c>
      <c r="AQ82" s="115">
        <v>3</v>
      </c>
      <c r="AR82" s="115">
        <v>0</v>
      </c>
      <c r="AS82" s="115">
        <f t="shared" si="49"/>
        <v>0</v>
      </c>
      <c r="AT82" s="115">
        <v>0</v>
      </c>
      <c r="AU82" s="115">
        <v>0</v>
      </c>
      <c r="AV82" s="115">
        <v>0</v>
      </c>
      <c r="AW82" s="115">
        <f t="shared" si="50"/>
        <v>4</v>
      </c>
      <c r="AX82" s="115">
        <v>4</v>
      </c>
      <c r="AY82" s="115">
        <v>4</v>
      </c>
      <c r="AZ82" s="115">
        <v>0</v>
      </c>
      <c r="BA82">
        <f t="shared" si="51"/>
        <v>43</v>
      </c>
      <c r="BB82">
        <f t="shared" si="51"/>
        <v>43</v>
      </c>
    </row>
    <row r="83" spans="1:54">
      <c r="A83" t="s">
        <v>15</v>
      </c>
      <c r="B83" t="s">
        <v>846</v>
      </c>
      <c r="C83" t="s">
        <v>850</v>
      </c>
      <c r="D83" t="s">
        <v>851</v>
      </c>
      <c r="E83" s="115">
        <f t="shared" si="52"/>
        <v>1</v>
      </c>
      <c r="F83" s="115">
        <v>1</v>
      </c>
      <c r="G83" s="115">
        <v>1</v>
      </c>
      <c r="H83" s="115">
        <v>0</v>
      </c>
      <c r="I83" s="115">
        <f t="shared" si="53"/>
        <v>0</v>
      </c>
      <c r="J83" s="115">
        <v>0</v>
      </c>
      <c r="K83" s="115">
        <v>0</v>
      </c>
      <c r="L83" s="115">
        <v>0</v>
      </c>
      <c r="M83" s="115">
        <f t="shared" si="41"/>
        <v>0</v>
      </c>
      <c r="N83" s="115">
        <v>0</v>
      </c>
      <c r="O83" s="115">
        <v>0</v>
      </c>
      <c r="P83" s="115">
        <v>0</v>
      </c>
      <c r="Q83" s="115">
        <f t="shared" si="42"/>
        <v>1</v>
      </c>
      <c r="R83" s="115">
        <v>1</v>
      </c>
      <c r="S83" s="115">
        <v>1</v>
      </c>
      <c r="T83" s="115">
        <v>0</v>
      </c>
      <c r="U83" s="115">
        <f t="shared" si="43"/>
        <v>0</v>
      </c>
      <c r="V83" s="115">
        <v>0</v>
      </c>
      <c r="W83" s="115">
        <v>0</v>
      </c>
      <c r="X83" s="115">
        <v>0</v>
      </c>
      <c r="Y83" s="115">
        <f t="shared" si="44"/>
        <v>1</v>
      </c>
      <c r="Z83" s="115">
        <v>1</v>
      </c>
      <c r="AA83" s="115">
        <v>1</v>
      </c>
      <c r="AB83" s="115">
        <v>0</v>
      </c>
      <c r="AC83" s="115">
        <f t="shared" si="45"/>
        <v>0</v>
      </c>
      <c r="AD83" s="115">
        <v>0</v>
      </c>
      <c r="AE83" s="115">
        <v>0</v>
      </c>
      <c r="AF83" s="115">
        <v>0</v>
      </c>
      <c r="AG83" s="115">
        <f t="shared" si="46"/>
        <v>0</v>
      </c>
      <c r="AH83" s="115">
        <v>0</v>
      </c>
      <c r="AI83" s="115">
        <v>0</v>
      </c>
      <c r="AJ83" s="115">
        <v>0</v>
      </c>
      <c r="AK83" s="115">
        <f t="shared" si="47"/>
        <v>0</v>
      </c>
      <c r="AL83" s="115">
        <v>0</v>
      </c>
      <c r="AM83" s="115">
        <v>0</v>
      </c>
      <c r="AN83" s="115">
        <v>0</v>
      </c>
      <c r="AO83" s="115">
        <f t="shared" si="48"/>
        <v>1</v>
      </c>
      <c r="AP83" s="115">
        <v>1</v>
      </c>
      <c r="AQ83" s="115">
        <v>1</v>
      </c>
      <c r="AR83" s="115">
        <v>0</v>
      </c>
      <c r="AS83" s="115">
        <f t="shared" si="49"/>
        <v>1</v>
      </c>
      <c r="AT83" s="115">
        <v>1</v>
      </c>
      <c r="AU83" s="115">
        <v>1</v>
      </c>
      <c r="AV83" s="115">
        <v>0</v>
      </c>
      <c r="AW83" s="115">
        <f t="shared" si="50"/>
        <v>0</v>
      </c>
      <c r="AX83" s="115">
        <v>0</v>
      </c>
      <c r="AY83" s="115">
        <v>0</v>
      </c>
      <c r="AZ83" s="115">
        <v>0</v>
      </c>
      <c r="BA83">
        <f t="shared" si="51"/>
        <v>5</v>
      </c>
      <c r="BB83">
        <f t="shared" si="51"/>
        <v>5</v>
      </c>
    </row>
    <row r="84" spans="1:54">
      <c r="A84" t="s">
        <v>15</v>
      </c>
      <c r="B84" t="s">
        <v>846</v>
      </c>
      <c r="C84" t="s">
        <v>850</v>
      </c>
      <c r="D84" t="s">
        <v>879</v>
      </c>
      <c r="E84" s="115">
        <f t="shared" si="52"/>
        <v>1</v>
      </c>
      <c r="F84" s="115">
        <v>1</v>
      </c>
      <c r="G84" s="115">
        <v>1</v>
      </c>
      <c r="H84" s="115">
        <v>0</v>
      </c>
      <c r="I84" s="115">
        <f t="shared" si="53"/>
        <v>3</v>
      </c>
      <c r="J84" s="115">
        <v>3</v>
      </c>
      <c r="K84" s="115">
        <v>2</v>
      </c>
      <c r="L84" s="115">
        <v>1</v>
      </c>
      <c r="M84" s="115">
        <f t="shared" si="41"/>
        <v>2</v>
      </c>
      <c r="N84" s="115">
        <v>2</v>
      </c>
      <c r="O84" s="115">
        <v>1</v>
      </c>
      <c r="P84" s="115">
        <v>1</v>
      </c>
      <c r="Q84" s="115">
        <f t="shared" si="42"/>
        <v>1</v>
      </c>
      <c r="R84" s="115">
        <v>1</v>
      </c>
      <c r="S84" s="115">
        <v>0</v>
      </c>
      <c r="T84" s="115">
        <v>1</v>
      </c>
      <c r="U84" s="115">
        <f t="shared" si="43"/>
        <v>4</v>
      </c>
      <c r="V84" s="115">
        <v>4</v>
      </c>
      <c r="W84" s="115">
        <v>2</v>
      </c>
      <c r="X84" s="115">
        <v>2</v>
      </c>
      <c r="Y84" s="115">
        <f t="shared" si="44"/>
        <v>2</v>
      </c>
      <c r="Z84" s="115">
        <v>2</v>
      </c>
      <c r="AA84" s="115">
        <v>1</v>
      </c>
      <c r="AB84" s="115">
        <v>1</v>
      </c>
      <c r="AC84" s="115">
        <f t="shared" si="45"/>
        <v>4</v>
      </c>
      <c r="AD84" s="115">
        <v>4</v>
      </c>
      <c r="AE84" s="115">
        <v>4</v>
      </c>
      <c r="AF84" s="115">
        <v>0</v>
      </c>
      <c r="AG84" s="115">
        <f t="shared" si="46"/>
        <v>2</v>
      </c>
      <c r="AH84" s="115">
        <v>2</v>
      </c>
      <c r="AI84" s="115">
        <v>1</v>
      </c>
      <c r="AJ84" s="115">
        <v>1</v>
      </c>
      <c r="AK84" s="115">
        <f t="shared" si="47"/>
        <v>4</v>
      </c>
      <c r="AL84" s="115">
        <v>4</v>
      </c>
      <c r="AM84" s="115">
        <v>3</v>
      </c>
      <c r="AN84" s="115">
        <v>1</v>
      </c>
      <c r="AO84" s="115">
        <f t="shared" si="48"/>
        <v>2</v>
      </c>
      <c r="AP84" s="115">
        <v>2</v>
      </c>
      <c r="AQ84" s="115">
        <v>1</v>
      </c>
      <c r="AR84" s="115">
        <v>1</v>
      </c>
      <c r="AS84" s="115">
        <f t="shared" si="49"/>
        <v>4</v>
      </c>
      <c r="AT84" s="115">
        <v>4</v>
      </c>
      <c r="AU84" s="115">
        <v>1</v>
      </c>
      <c r="AV84" s="115">
        <v>3</v>
      </c>
      <c r="AW84" s="115">
        <f t="shared" si="50"/>
        <v>2</v>
      </c>
      <c r="AX84" s="115">
        <v>2</v>
      </c>
      <c r="AY84" s="115">
        <v>0</v>
      </c>
      <c r="AZ84" s="115">
        <v>2</v>
      </c>
      <c r="BA84">
        <f t="shared" si="51"/>
        <v>31</v>
      </c>
      <c r="BB84">
        <f t="shared" si="51"/>
        <v>31</v>
      </c>
    </row>
    <row r="85" spans="1:54">
      <c r="A85" t="s">
        <v>15</v>
      </c>
      <c r="B85" t="s">
        <v>846</v>
      </c>
      <c r="C85" t="s">
        <v>850</v>
      </c>
      <c r="D85" t="s">
        <v>853</v>
      </c>
      <c r="E85" s="115">
        <f t="shared" si="52"/>
        <v>4</v>
      </c>
      <c r="F85" s="115">
        <v>4</v>
      </c>
      <c r="G85" s="115">
        <v>4</v>
      </c>
      <c r="H85" s="115">
        <v>0</v>
      </c>
      <c r="I85" s="115">
        <f t="shared" si="53"/>
        <v>4</v>
      </c>
      <c r="J85" s="115">
        <v>4</v>
      </c>
      <c r="K85" s="115">
        <v>4</v>
      </c>
      <c r="L85" s="115">
        <v>0</v>
      </c>
      <c r="M85" s="115">
        <f t="shared" si="41"/>
        <v>3</v>
      </c>
      <c r="N85" s="115">
        <v>3</v>
      </c>
      <c r="O85" s="115">
        <v>3</v>
      </c>
      <c r="P85" s="115">
        <v>0</v>
      </c>
      <c r="Q85" s="115">
        <f t="shared" si="42"/>
        <v>8</v>
      </c>
      <c r="R85" s="115">
        <v>8</v>
      </c>
      <c r="S85" s="115">
        <v>8</v>
      </c>
      <c r="T85" s="115">
        <v>0</v>
      </c>
      <c r="U85" s="115">
        <f t="shared" si="43"/>
        <v>4</v>
      </c>
      <c r="V85" s="115">
        <v>4</v>
      </c>
      <c r="W85" s="115">
        <v>4</v>
      </c>
      <c r="X85" s="115">
        <v>0</v>
      </c>
      <c r="Y85" s="115">
        <f t="shared" si="44"/>
        <v>6</v>
      </c>
      <c r="Z85" s="115">
        <v>6</v>
      </c>
      <c r="AA85" s="115">
        <v>6</v>
      </c>
      <c r="AB85" s="115">
        <v>0</v>
      </c>
      <c r="AC85" s="115">
        <f t="shared" si="45"/>
        <v>6</v>
      </c>
      <c r="AD85" s="115">
        <v>6</v>
      </c>
      <c r="AE85" s="115">
        <v>6</v>
      </c>
      <c r="AF85" s="115">
        <v>0</v>
      </c>
      <c r="AG85" s="115">
        <f t="shared" si="46"/>
        <v>3</v>
      </c>
      <c r="AH85" s="115">
        <v>3</v>
      </c>
      <c r="AI85" s="115">
        <v>3</v>
      </c>
      <c r="AJ85" s="115">
        <v>0</v>
      </c>
      <c r="AK85" s="115">
        <f t="shared" si="47"/>
        <v>5</v>
      </c>
      <c r="AL85" s="115">
        <v>5</v>
      </c>
      <c r="AM85" s="115">
        <v>5</v>
      </c>
      <c r="AN85" s="115">
        <v>0</v>
      </c>
      <c r="AO85" s="115">
        <f t="shared" si="48"/>
        <v>8</v>
      </c>
      <c r="AP85" s="115">
        <v>8</v>
      </c>
      <c r="AQ85" s="115">
        <v>8</v>
      </c>
      <c r="AR85" s="115">
        <v>0</v>
      </c>
      <c r="AS85" s="115">
        <f t="shared" si="49"/>
        <v>5</v>
      </c>
      <c r="AT85" s="115">
        <v>5</v>
      </c>
      <c r="AU85" s="115">
        <v>5</v>
      </c>
      <c r="AV85" s="115">
        <v>0</v>
      </c>
      <c r="AW85" s="115">
        <f t="shared" si="50"/>
        <v>2</v>
      </c>
      <c r="AX85" s="115">
        <v>2</v>
      </c>
      <c r="AY85" s="115">
        <v>2</v>
      </c>
      <c r="AZ85" s="115">
        <v>0</v>
      </c>
      <c r="BA85">
        <f t="shared" si="51"/>
        <v>58</v>
      </c>
      <c r="BB85">
        <f t="shared" si="51"/>
        <v>58</v>
      </c>
    </row>
    <row r="86" spans="1:54">
      <c r="A86" t="s">
        <v>15</v>
      </c>
      <c r="B86" t="s">
        <v>846</v>
      </c>
      <c r="C86" t="s">
        <v>850</v>
      </c>
      <c r="D86" t="s">
        <v>880</v>
      </c>
      <c r="E86" s="115">
        <f t="shared" si="52"/>
        <v>4</v>
      </c>
      <c r="F86" s="115">
        <v>4</v>
      </c>
      <c r="G86" s="115">
        <v>4</v>
      </c>
      <c r="H86" s="115">
        <v>0</v>
      </c>
      <c r="I86" s="115">
        <f t="shared" si="53"/>
        <v>4</v>
      </c>
      <c r="J86" s="115">
        <v>4</v>
      </c>
      <c r="K86" s="115">
        <v>4</v>
      </c>
      <c r="L86" s="115">
        <v>0</v>
      </c>
      <c r="M86" s="115">
        <f t="shared" si="41"/>
        <v>25</v>
      </c>
      <c r="N86" s="115">
        <v>25</v>
      </c>
      <c r="O86" s="115">
        <v>3</v>
      </c>
      <c r="P86" s="115">
        <v>22</v>
      </c>
      <c r="Q86" s="115">
        <f t="shared" si="42"/>
        <v>6</v>
      </c>
      <c r="R86" s="115">
        <v>6</v>
      </c>
      <c r="S86" s="115">
        <v>6</v>
      </c>
      <c r="T86" s="115">
        <v>0</v>
      </c>
      <c r="U86" s="115">
        <f t="shared" si="43"/>
        <v>3</v>
      </c>
      <c r="V86" s="115">
        <v>3</v>
      </c>
      <c r="W86" s="115">
        <v>3</v>
      </c>
      <c r="X86" s="115">
        <v>0</v>
      </c>
      <c r="Y86" s="115">
        <f t="shared" si="44"/>
        <v>36</v>
      </c>
      <c r="Z86" s="115">
        <v>36</v>
      </c>
      <c r="AA86" s="115">
        <v>3</v>
      </c>
      <c r="AB86" s="115">
        <v>33</v>
      </c>
      <c r="AC86" s="115">
        <f t="shared" si="45"/>
        <v>1</v>
      </c>
      <c r="AD86" s="115">
        <v>1</v>
      </c>
      <c r="AE86" s="115">
        <v>1</v>
      </c>
      <c r="AF86" s="115">
        <v>0</v>
      </c>
      <c r="AG86" s="115">
        <f t="shared" si="46"/>
        <v>3</v>
      </c>
      <c r="AH86" s="115">
        <v>3</v>
      </c>
      <c r="AI86" s="115">
        <v>3</v>
      </c>
      <c r="AJ86" s="115">
        <v>0</v>
      </c>
      <c r="AK86" s="115">
        <f t="shared" si="47"/>
        <v>2</v>
      </c>
      <c r="AL86" s="115">
        <v>2</v>
      </c>
      <c r="AM86" s="115">
        <v>2</v>
      </c>
      <c r="AN86" s="115">
        <v>0</v>
      </c>
      <c r="AO86" s="115">
        <f t="shared" si="48"/>
        <v>26</v>
      </c>
      <c r="AP86" s="115">
        <v>26</v>
      </c>
      <c r="AQ86" s="115">
        <v>1</v>
      </c>
      <c r="AR86" s="115">
        <v>25</v>
      </c>
      <c r="AS86" s="115">
        <f t="shared" si="49"/>
        <v>1</v>
      </c>
      <c r="AT86" s="115">
        <v>1</v>
      </c>
      <c r="AU86" s="115">
        <v>1</v>
      </c>
      <c r="AV86" s="115">
        <v>0</v>
      </c>
      <c r="AW86" s="115">
        <f t="shared" si="50"/>
        <v>21</v>
      </c>
      <c r="AX86" s="115">
        <v>21</v>
      </c>
      <c r="AY86" s="115">
        <v>1</v>
      </c>
      <c r="AZ86" s="115">
        <v>20</v>
      </c>
      <c r="BA86">
        <f>AW86+AS86+AO86+AK86+AG86+AC86+Y86+U86+Q86+M86+I86+E86</f>
        <v>132</v>
      </c>
      <c r="BB86">
        <f>AX86+AT86+AP86+AL86+AH86+AD86+Z86+V86+R86+N86+J86+F86</f>
        <v>132</v>
      </c>
    </row>
    <row r="88" spans="1:54">
      <c r="BA88">
        <f>SUM(BA78:BA86)</f>
        <v>653</v>
      </c>
      <c r="BB88">
        <f>SUM(BB78:BB86)</f>
        <v>652</v>
      </c>
    </row>
  </sheetData>
  <mergeCells count="7">
    <mergeCell ref="A2:D3"/>
    <mergeCell ref="E2:AH2"/>
    <mergeCell ref="AI2:BB2"/>
    <mergeCell ref="E3:J3"/>
    <mergeCell ref="K3:N3"/>
    <mergeCell ref="O3:R3"/>
    <mergeCell ref="S3:V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C8796-C3E6-314D-9145-F25C61042AD5}">
  <dimension ref="A1:AL98"/>
  <sheetViews>
    <sheetView topLeftCell="T68" workbookViewId="0">
      <selection activeCell="A86" sqref="A86:AD98"/>
    </sheetView>
  </sheetViews>
  <sheetFormatPr baseColWidth="10" defaultRowHeight="16"/>
  <sheetData>
    <row r="1" spans="1:38" ht="23">
      <c r="A1" s="149" t="s">
        <v>290</v>
      </c>
      <c r="B1" s="149"/>
      <c r="C1" s="149"/>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row>
    <row r="2" spans="1:38">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row>
    <row r="3" spans="1:38">
      <c r="A3" s="150"/>
      <c r="B3" s="150"/>
      <c r="C3" s="150"/>
      <c r="D3" s="150"/>
      <c r="E3" s="151" t="s">
        <v>291</v>
      </c>
      <c r="F3" s="152"/>
      <c r="G3" s="152"/>
      <c r="H3" s="152"/>
      <c r="I3" s="152"/>
      <c r="J3" s="152"/>
      <c r="K3" s="152"/>
      <c r="L3" s="152"/>
      <c r="M3" s="152"/>
      <c r="N3" s="152"/>
      <c r="O3" s="152"/>
      <c r="P3" s="152"/>
      <c r="Q3" s="152"/>
      <c r="R3" s="152"/>
      <c r="S3" s="152"/>
      <c r="T3" s="152"/>
      <c r="U3" s="152"/>
      <c r="V3" s="152"/>
      <c r="W3" s="152"/>
      <c r="X3" s="152"/>
      <c r="Y3" s="152"/>
      <c r="Z3" s="152"/>
      <c r="AA3" s="152"/>
      <c r="AB3" s="152"/>
      <c r="AC3" s="152"/>
      <c r="AD3" s="153"/>
      <c r="AE3" s="1"/>
      <c r="AF3" s="1"/>
      <c r="AG3" s="1"/>
      <c r="AH3" s="1"/>
      <c r="AI3" s="1"/>
      <c r="AJ3" s="1"/>
      <c r="AK3" s="1"/>
      <c r="AL3" s="1"/>
    </row>
    <row r="4" spans="1:38">
      <c r="A4" s="19"/>
      <c r="B4" s="19"/>
      <c r="C4" s="19"/>
      <c r="D4" s="19"/>
      <c r="E4" s="207">
        <v>2021</v>
      </c>
      <c r="F4" s="207"/>
      <c r="G4" s="207"/>
      <c r="H4" s="207"/>
      <c r="I4" s="207"/>
      <c r="J4" s="207"/>
      <c r="K4" s="207"/>
      <c r="L4" s="207"/>
      <c r="M4" s="207"/>
      <c r="N4" s="207"/>
      <c r="O4" s="207"/>
      <c r="P4" s="207"/>
      <c r="Q4" s="207"/>
      <c r="R4" s="207"/>
      <c r="S4" s="207"/>
      <c r="T4" s="207"/>
      <c r="U4" s="154">
        <v>2022</v>
      </c>
      <c r="V4" s="154"/>
      <c r="W4" s="154"/>
      <c r="X4" s="154"/>
      <c r="Y4" s="154"/>
      <c r="Z4" s="154"/>
      <c r="AA4" s="154"/>
      <c r="AB4" s="154"/>
      <c r="AC4" s="154"/>
      <c r="AD4" s="154"/>
      <c r="AE4" s="19"/>
      <c r="AF4" s="19"/>
      <c r="AG4" s="1"/>
      <c r="AH4" s="1"/>
      <c r="AI4" s="1"/>
      <c r="AJ4" s="1"/>
      <c r="AK4" s="1"/>
      <c r="AL4" s="1"/>
    </row>
    <row r="5" spans="1:38">
      <c r="A5" s="19"/>
      <c r="B5" s="19"/>
      <c r="C5" s="19"/>
      <c r="D5" s="19"/>
      <c r="E5" s="206" t="s">
        <v>71</v>
      </c>
      <c r="F5" s="206"/>
      <c r="G5" s="206" t="s">
        <v>72</v>
      </c>
      <c r="H5" s="206"/>
      <c r="I5" s="206"/>
      <c r="J5" s="206"/>
      <c r="K5" s="206" t="s">
        <v>73</v>
      </c>
      <c r="L5" s="206"/>
      <c r="M5" s="206" t="s">
        <v>74</v>
      </c>
      <c r="N5" s="206"/>
      <c r="O5" s="206" t="s">
        <v>75</v>
      </c>
      <c r="P5" s="206"/>
      <c r="Q5" s="206" t="s">
        <v>76</v>
      </c>
      <c r="R5" s="206"/>
      <c r="S5" s="206" t="s">
        <v>77</v>
      </c>
      <c r="T5" s="206"/>
      <c r="U5" s="206" t="s">
        <v>78</v>
      </c>
      <c r="V5" s="206"/>
      <c r="W5" s="206" t="s">
        <v>79</v>
      </c>
      <c r="X5" s="206"/>
      <c r="Y5" s="206" t="s">
        <v>80</v>
      </c>
      <c r="Z5" s="206"/>
      <c r="AA5" s="206" t="s">
        <v>81</v>
      </c>
      <c r="AB5" s="206"/>
      <c r="AC5" s="206" t="s">
        <v>82</v>
      </c>
      <c r="AD5" s="206"/>
      <c r="AE5" s="19"/>
      <c r="AF5" s="19"/>
      <c r="AG5" s="1"/>
      <c r="AH5" s="1"/>
      <c r="AI5" s="1"/>
      <c r="AJ5" s="1"/>
      <c r="AK5" s="1"/>
      <c r="AL5" s="1"/>
    </row>
    <row r="6" spans="1:38">
      <c r="A6" s="154" t="s">
        <v>6</v>
      </c>
      <c r="B6" s="154" t="s">
        <v>7</v>
      </c>
      <c r="C6" s="154" t="s">
        <v>8</v>
      </c>
      <c r="D6" s="154" t="s">
        <v>9</v>
      </c>
      <c r="E6" s="154" t="s">
        <v>292</v>
      </c>
      <c r="F6" s="154" t="s">
        <v>293</v>
      </c>
      <c r="G6" s="154" t="s">
        <v>292</v>
      </c>
      <c r="H6" s="154"/>
      <c r="I6" s="154"/>
      <c r="J6" s="154" t="s">
        <v>293</v>
      </c>
      <c r="K6" s="154" t="s">
        <v>292</v>
      </c>
      <c r="L6" s="154" t="s">
        <v>293</v>
      </c>
      <c r="M6" s="154" t="s">
        <v>292</v>
      </c>
      <c r="N6" s="154" t="s">
        <v>293</v>
      </c>
      <c r="O6" s="154" t="s">
        <v>292</v>
      </c>
      <c r="P6" s="154" t="s">
        <v>293</v>
      </c>
      <c r="Q6" s="154" t="s">
        <v>292</v>
      </c>
      <c r="R6" s="154" t="s">
        <v>293</v>
      </c>
      <c r="S6" s="154" t="s">
        <v>292</v>
      </c>
      <c r="T6" s="154" t="s">
        <v>293</v>
      </c>
      <c r="U6" s="154" t="s">
        <v>292</v>
      </c>
      <c r="V6" s="154" t="s">
        <v>293</v>
      </c>
      <c r="W6" s="154" t="s">
        <v>292</v>
      </c>
      <c r="X6" s="154" t="s">
        <v>293</v>
      </c>
      <c r="Y6" s="154" t="s">
        <v>292</v>
      </c>
      <c r="Z6" s="154" t="s">
        <v>293</v>
      </c>
      <c r="AA6" s="154" t="s">
        <v>292</v>
      </c>
      <c r="AB6" s="154" t="s">
        <v>293</v>
      </c>
      <c r="AC6" s="154" t="s">
        <v>292</v>
      </c>
      <c r="AD6" s="154" t="s">
        <v>293</v>
      </c>
      <c r="AE6" s="154" t="s">
        <v>294</v>
      </c>
      <c r="AF6" s="154" t="s">
        <v>295</v>
      </c>
      <c r="AG6" s="1"/>
      <c r="AH6" s="1"/>
      <c r="AI6" s="1"/>
      <c r="AJ6" s="1"/>
      <c r="AK6" s="1"/>
      <c r="AL6" s="1"/>
    </row>
    <row r="7" spans="1:38">
      <c r="A7" s="155" t="s">
        <v>15</v>
      </c>
      <c r="B7" s="155" t="s">
        <v>16</v>
      </c>
      <c r="C7" s="155" t="s">
        <v>17</v>
      </c>
      <c r="D7" s="155" t="s">
        <v>18</v>
      </c>
      <c r="E7" s="155">
        <v>0</v>
      </c>
      <c r="F7" s="155">
        <v>0</v>
      </c>
      <c r="G7" s="155">
        <v>2</v>
      </c>
      <c r="H7" s="155"/>
      <c r="I7" s="155"/>
      <c r="J7" s="155">
        <v>2</v>
      </c>
      <c r="K7" s="155">
        <v>3</v>
      </c>
      <c r="L7" s="155">
        <v>3</v>
      </c>
      <c r="M7" s="155">
        <v>2</v>
      </c>
      <c r="N7" s="155">
        <v>2</v>
      </c>
      <c r="O7" s="155">
        <v>3</v>
      </c>
      <c r="P7" s="155">
        <v>3</v>
      </c>
      <c r="Q7" s="155">
        <v>5</v>
      </c>
      <c r="R7" s="155">
        <v>5</v>
      </c>
      <c r="S7" s="155">
        <v>12</v>
      </c>
      <c r="T7" s="155">
        <v>12</v>
      </c>
      <c r="U7" s="155">
        <v>2</v>
      </c>
      <c r="V7" s="155">
        <v>2</v>
      </c>
      <c r="W7" s="155">
        <v>0</v>
      </c>
      <c r="X7" s="155">
        <v>0</v>
      </c>
      <c r="Y7" s="155">
        <v>2</v>
      </c>
      <c r="Z7" s="155">
        <v>2</v>
      </c>
      <c r="AA7" s="155">
        <v>1</v>
      </c>
      <c r="AB7" s="155">
        <v>1</v>
      </c>
      <c r="AC7" s="155">
        <v>0</v>
      </c>
      <c r="AD7" s="155">
        <v>0</v>
      </c>
      <c r="AE7" s="155">
        <f t="shared" ref="AE7:AE23" si="0">AC7+AA7+Y7+W7+U7+S7+Q7+O7+M7+K7+G7+E7</f>
        <v>32</v>
      </c>
      <c r="AF7" s="155">
        <f t="shared" ref="AF7:AF23" si="1">AD7+AB7+Z7+X7+V7+T7+R7+P7+N7+L7+J7+F7</f>
        <v>32</v>
      </c>
      <c r="AG7" s="156"/>
      <c r="AH7" s="156"/>
      <c r="AI7" s="156"/>
      <c r="AJ7" s="156"/>
      <c r="AK7" s="156"/>
      <c r="AL7" s="156"/>
    </row>
    <row r="8" spans="1:38">
      <c r="A8" s="14" t="s">
        <v>15</v>
      </c>
      <c r="B8" s="14" t="s">
        <v>16</v>
      </c>
      <c r="C8" s="14" t="s">
        <v>17</v>
      </c>
      <c r="D8" s="14" t="s">
        <v>204</v>
      </c>
      <c r="E8" s="14">
        <v>1</v>
      </c>
      <c r="F8" s="14">
        <v>1</v>
      </c>
      <c r="G8" s="14">
        <v>0</v>
      </c>
      <c r="H8" s="14"/>
      <c r="I8" s="14"/>
      <c r="J8" s="14">
        <v>0</v>
      </c>
      <c r="K8" s="14">
        <v>2</v>
      </c>
      <c r="L8" s="14">
        <v>2</v>
      </c>
      <c r="M8" s="14">
        <v>0</v>
      </c>
      <c r="N8" s="14">
        <v>0</v>
      </c>
      <c r="O8" s="14">
        <v>2</v>
      </c>
      <c r="P8" s="14">
        <v>2</v>
      </c>
      <c r="Q8" s="14">
        <v>1</v>
      </c>
      <c r="R8" s="14">
        <v>1</v>
      </c>
      <c r="S8" s="14">
        <v>6</v>
      </c>
      <c r="T8" s="14">
        <v>6</v>
      </c>
      <c r="U8" s="14">
        <v>5</v>
      </c>
      <c r="V8" s="14">
        <v>5</v>
      </c>
      <c r="W8" s="14">
        <v>1</v>
      </c>
      <c r="X8" s="14">
        <v>1</v>
      </c>
      <c r="Y8" s="14">
        <v>2</v>
      </c>
      <c r="Z8" s="14">
        <v>2</v>
      </c>
      <c r="AA8" s="14">
        <v>0</v>
      </c>
      <c r="AB8" s="14">
        <v>0</v>
      </c>
      <c r="AC8" s="14">
        <v>1</v>
      </c>
      <c r="AD8" s="14">
        <v>1</v>
      </c>
      <c r="AE8" s="14">
        <f t="shared" si="0"/>
        <v>21</v>
      </c>
      <c r="AF8" s="14">
        <f t="shared" si="1"/>
        <v>21</v>
      </c>
      <c r="AG8" s="63"/>
      <c r="AH8" s="63"/>
      <c r="AI8" s="63"/>
      <c r="AJ8" s="63"/>
      <c r="AK8" s="63"/>
      <c r="AL8" s="63"/>
    </row>
    <row r="9" spans="1:38">
      <c r="A9" s="14" t="s">
        <v>15</v>
      </c>
      <c r="B9" s="14" t="s">
        <v>16</v>
      </c>
      <c r="C9" s="14" t="s">
        <v>17</v>
      </c>
      <c r="D9" s="14" t="s">
        <v>21</v>
      </c>
      <c r="E9" s="14">
        <v>2</v>
      </c>
      <c r="F9" s="14">
        <v>2</v>
      </c>
      <c r="G9" s="14">
        <v>0</v>
      </c>
      <c r="H9" s="14"/>
      <c r="I9" s="14"/>
      <c r="J9" s="14">
        <v>0</v>
      </c>
      <c r="K9" s="14">
        <v>1</v>
      </c>
      <c r="L9" s="14">
        <v>1</v>
      </c>
      <c r="M9" s="14">
        <v>4</v>
      </c>
      <c r="N9" s="14">
        <v>4</v>
      </c>
      <c r="O9" s="14">
        <v>1</v>
      </c>
      <c r="P9" s="14">
        <v>1</v>
      </c>
      <c r="Q9" s="14">
        <v>2</v>
      </c>
      <c r="R9" s="14">
        <v>2</v>
      </c>
      <c r="S9" s="14">
        <v>2</v>
      </c>
      <c r="T9" s="14">
        <v>2</v>
      </c>
      <c r="U9" s="14">
        <v>2</v>
      </c>
      <c r="V9" s="14">
        <v>2</v>
      </c>
      <c r="W9" s="14">
        <v>1</v>
      </c>
      <c r="X9" s="14">
        <v>1</v>
      </c>
      <c r="Y9" s="14">
        <v>3</v>
      </c>
      <c r="Z9" s="14">
        <v>3</v>
      </c>
      <c r="AA9" s="14">
        <v>1</v>
      </c>
      <c r="AB9" s="14">
        <v>1</v>
      </c>
      <c r="AC9" s="14">
        <v>1</v>
      </c>
      <c r="AD9" s="14">
        <v>1</v>
      </c>
      <c r="AE9" s="14">
        <f t="shared" si="0"/>
        <v>20</v>
      </c>
      <c r="AF9" s="14">
        <f t="shared" si="1"/>
        <v>20</v>
      </c>
      <c r="AG9" s="63"/>
      <c r="AH9" s="63"/>
      <c r="AI9" s="63"/>
      <c r="AJ9" s="63"/>
      <c r="AK9" s="63"/>
      <c r="AL9" s="63"/>
    </row>
    <row r="10" spans="1:38">
      <c r="A10" s="155" t="s">
        <v>15</v>
      </c>
      <c r="B10" s="155" t="s">
        <v>16</v>
      </c>
      <c r="C10" s="155" t="s">
        <v>17</v>
      </c>
      <c r="D10" s="155" t="s">
        <v>105</v>
      </c>
      <c r="E10" s="155">
        <v>1</v>
      </c>
      <c r="F10" s="155">
        <v>1</v>
      </c>
      <c r="G10" s="155">
        <v>1</v>
      </c>
      <c r="H10" s="155"/>
      <c r="I10" s="155"/>
      <c r="J10" s="155">
        <v>1</v>
      </c>
      <c r="K10" s="155">
        <v>3</v>
      </c>
      <c r="L10" s="155">
        <v>3</v>
      </c>
      <c r="M10" s="155">
        <v>2</v>
      </c>
      <c r="N10" s="155">
        <v>2</v>
      </c>
      <c r="O10" s="155">
        <v>4</v>
      </c>
      <c r="P10" s="155">
        <v>4</v>
      </c>
      <c r="Q10" s="155">
        <v>3</v>
      </c>
      <c r="R10" s="155">
        <v>3</v>
      </c>
      <c r="S10" s="155">
        <v>2</v>
      </c>
      <c r="T10" s="155">
        <v>2</v>
      </c>
      <c r="U10" s="155">
        <v>8</v>
      </c>
      <c r="V10" s="155">
        <v>8</v>
      </c>
      <c r="W10" s="155">
        <v>3</v>
      </c>
      <c r="X10" s="155">
        <v>3</v>
      </c>
      <c r="Y10" s="155">
        <v>5</v>
      </c>
      <c r="Z10" s="155">
        <v>5</v>
      </c>
      <c r="AA10" s="155">
        <v>1</v>
      </c>
      <c r="AB10" s="155">
        <v>1</v>
      </c>
      <c r="AC10" s="155">
        <v>5</v>
      </c>
      <c r="AD10" s="155">
        <v>5</v>
      </c>
      <c r="AE10" s="155">
        <f t="shared" si="0"/>
        <v>38</v>
      </c>
      <c r="AF10" s="155">
        <f t="shared" si="1"/>
        <v>38</v>
      </c>
      <c r="AG10" s="156"/>
      <c r="AH10" s="156"/>
      <c r="AI10" s="156"/>
      <c r="AJ10" s="156"/>
      <c r="AK10" s="156"/>
      <c r="AL10" s="156"/>
    </row>
    <row r="11" spans="1:38">
      <c r="A11" s="155" t="s">
        <v>15</v>
      </c>
      <c r="B11" s="155" t="s">
        <v>16</v>
      </c>
      <c r="C11" s="155" t="s">
        <v>17</v>
      </c>
      <c r="D11" s="155" t="s">
        <v>24</v>
      </c>
      <c r="E11" s="155">
        <v>1</v>
      </c>
      <c r="F11" s="155">
        <v>1</v>
      </c>
      <c r="G11" s="155">
        <v>2</v>
      </c>
      <c r="H11" s="155"/>
      <c r="I11" s="155"/>
      <c r="J11" s="155">
        <v>2</v>
      </c>
      <c r="K11" s="155">
        <v>1</v>
      </c>
      <c r="L11" s="155">
        <v>1</v>
      </c>
      <c r="M11" s="155">
        <v>0</v>
      </c>
      <c r="N11" s="155">
        <v>0</v>
      </c>
      <c r="O11" s="155">
        <v>0</v>
      </c>
      <c r="P11" s="155">
        <v>0</v>
      </c>
      <c r="Q11" s="155">
        <v>0</v>
      </c>
      <c r="R11" s="155">
        <v>0</v>
      </c>
      <c r="S11" s="155">
        <v>0</v>
      </c>
      <c r="T11" s="155">
        <v>0</v>
      </c>
      <c r="U11" s="155">
        <v>0</v>
      </c>
      <c r="V11" s="155">
        <v>0</v>
      </c>
      <c r="W11" s="155">
        <v>1</v>
      </c>
      <c r="X11" s="155">
        <v>1</v>
      </c>
      <c r="Y11" s="155">
        <v>3</v>
      </c>
      <c r="Z11" s="155">
        <v>3</v>
      </c>
      <c r="AA11" s="155">
        <v>2</v>
      </c>
      <c r="AB11" s="155">
        <v>2</v>
      </c>
      <c r="AC11" s="155">
        <v>0</v>
      </c>
      <c r="AD11" s="155">
        <v>0</v>
      </c>
      <c r="AE11" s="155">
        <f t="shared" si="0"/>
        <v>10</v>
      </c>
      <c r="AF11" s="155">
        <f t="shared" si="1"/>
        <v>10</v>
      </c>
      <c r="AG11" s="156"/>
      <c r="AH11" s="156"/>
      <c r="AI11" s="156"/>
      <c r="AJ11" s="156"/>
      <c r="AK11" s="156"/>
      <c r="AL11" s="156"/>
    </row>
    <row r="12" spans="1:38">
      <c r="A12" s="155" t="s">
        <v>15</v>
      </c>
      <c r="B12" s="155" t="s">
        <v>16</v>
      </c>
      <c r="C12" s="155" t="s">
        <v>27</v>
      </c>
      <c r="D12" s="155" t="s">
        <v>263</v>
      </c>
      <c r="E12" s="155">
        <v>3</v>
      </c>
      <c r="F12" s="155">
        <v>3</v>
      </c>
      <c r="G12" s="155">
        <v>2</v>
      </c>
      <c r="H12" s="155"/>
      <c r="I12" s="155"/>
      <c r="J12" s="155">
        <v>2</v>
      </c>
      <c r="K12" s="155">
        <v>3</v>
      </c>
      <c r="L12" s="155">
        <v>3</v>
      </c>
      <c r="M12" s="155">
        <v>4</v>
      </c>
      <c r="N12" s="155">
        <v>4</v>
      </c>
      <c r="O12" s="155">
        <v>4</v>
      </c>
      <c r="P12" s="155">
        <v>4</v>
      </c>
      <c r="Q12" s="155">
        <v>3</v>
      </c>
      <c r="R12" s="155">
        <v>3</v>
      </c>
      <c r="S12" s="155">
        <v>6</v>
      </c>
      <c r="T12" s="155">
        <v>6</v>
      </c>
      <c r="U12" s="155">
        <v>7</v>
      </c>
      <c r="V12" s="155">
        <v>7</v>
      </c>
      <c r="W12" s="155">
        <v>3</v>
      </c>
      <c r="X12" s="155">
        <v>3</v>
      </c>
      <c r="Y12" s="155">
        <v>6</v>
      </c>
      <c r="Z12" s="155">
        <v>6</v>
      </c>
      <c r="AA12" s="155">
        <v>7</v>
      </c>
      <c r="AB12" s="155">
        <v>4</v>
      </c>
      <c r="AC12" s="155">
        <v>3</v>
      </c>
      <c r="AD12" s="155">
        <v>3</v>
      </c>
      <c r="AE12" s="155">
        <f t="shared" si="0"/>
        <v>51</v>
      </c>
      <c r="AF12" s="155">
        <f t="shared" si="1"/>
        <v>48</v>
      </c>
      <c r="AG12" s="156"/>
      <c r="AH12" s="156"/>
      <c r="AI12" s="156"/>
      <c r="AJ12" s="156"/>
      <c r="AK12" s="156"/>
      <c r="AL12" s="156"/>
    </row>
    <row r="13" spans="1:38">
      <c r="A13" s="155" t="s">
        <v>15</v>
      </c>
      <c r="B13" s="155" t="s">
        <v>16</v>
      </c>
      <c r="C13" s="155" t="s">
        <v>27</v>
      </c>
      <c r="D13" s="155" t="s">
        <v>28</v>
      </c>
      <c r="E13" s="155">
        <v>3</v>
      </c>
      <c r="F13" s="155">
        <v>3</v>
      </c>
      <c r="G13" s="155">
        <v>1</v>
      </c>
      <c r="H13" s="155"/>
      <c r="I13" s="155"/>
      <c r="J13" s="155">
        <v>1</v>
      </c>
      <c r="K13" s="155">
        <v>0</v>
      </c>
      <c r="L13" s="155">
        <v>0</v>
      </c>
      <c r="M13" s="155">
        <v>1</v>
      </c>
      <c r="N13" s="155">
        <v>1</v>
      </c>
      <c r="O13" s="155">
        <v>3</v>
      </c>
      <c r="P13" s="155">
        <v>3</v>
      </c>
      <c r="Q13" s="155">
        <v>1</v>
      </c>
      <c r="R13" s="155">
        <v>1</v>
      </c>
      <c r="S13" s="155">
        <v>0</v>
      </c>
      <c r="T13" s="155">
        <v>0</v>
      </c>
      <c r="U13" s="155">
        <v>1</v>
      </c>
      <c r="V13" s="155">
        <v>1</v>
      </c>
      <c r="W13" s="155">
        <v>1</v>
      </c>
      <c r="X13" s="155">
        <v>1</v>
      </c>
      <c r="Y13" s="155">
        <v>0</v>
      </c>
      <c r="Z13" s="155">
        <v>0</v>
      </c>
      <c r="AA13" s="155">
        <v>1</v>
      </c>
      <c r="AB13" s="155">
        <v>1</v>
      </c>
      <c r="AC13" s="155">
        <v>1</v>
      </c>
      <c r="AD13" s="155">
        <v>1</v>
      </c>
      <c r="AE13" s="155">
        <f t="shared" si="0"/>
        <v>13</v>
      </c>
      <c r="AF13" s="155">
        <f t="shared" si="1"/>
        <v>13</v>
      </c>
      <c r="AG13" s="156"/>
      <c r="AH13" s="156"/>
      <c r="AI13" s="156"/>
      <c r="AJ13" s="156"/>
      <c r="AK13" s="156"/>
      <c r="AL13" s="156"/>
    </row>
    <row r="14" spans="1:38">
      <c r="A14" s="132" t="s">
        <v>15</v>
      </c>
      <c r="B14" s="132" t="s">
        <v>16</v>
      </c>
      <c r="C14" s="132" t="s">
        <v>31</v>
      </c>
      <c r="D14" s="132" t="s">
        <v>32</v>
      </c>
      <c r="E14" s="132">
        <v>5</v>
      </c>
      <c r="F14" s="132">
        <v>5</v>
      </c>
      <c r="G14" s="132">
        <v>2</v>
      </c>
      <c r="H14" s="132"/>
      <c r="I14" s="132"/>
      <c r="J14" s="132">
        <v>2</v>
      </c>
      <c r="K14" s="132">
        <v>10</v>
      </c>
      <c r="L14" s="132">
        <v>10</v>
      </c>
      <c r="M14" s="132">
        <v>13</v>
      </c>
      <c r="N14" s="132">
        <v>13</v>
      </c>
      <c r="O14" s="132">
        <v>5</v>
      </c>
      <c r="P14" s="132">
        <v>5</v>
      </c>
      <c r="Q14" s="132">
        <v>11</v>
      </c>
      <c r="R14" s="132">
        <v>11</v>
      </c>
      <c r="S14" s="132">
        <v>6</v>
      </c>
      <c r="T14" s="132">
        <v>6</v>
      </c>
      <c r="U14" s="132">
        <v>10</v>
      </c>
      <c r="V14" s="132">
        <v>10</v>
      </c>
      <c r="W14" s="132">
        <v>2</v>
      </c>
      <c r="X14" s="132">
        <v>2</v>
      </c>
      <c r="Y14" s="132">
        <v>7</v>
      </c>
      <c r="Z14" s="132">
        <v>7</v>
      </c>
      <c r="AA14" s="132">
        <v>7</v>
      </c>
      <c r="AB14" s="132">
        <v>7</v>
      </c>
      <c r="AC14" s="132">
        <v>8</v>
      </c>
      <c r="AD14" s="132">
        <v>8</v>
      </c>
      <c r="AE14" s="132">
        <f t="shared" si="0"/>
        <v>86</v>
      </c>
      <c r="AF14" s="132">
        <f t="shared" si="1"/>
        <v>86</v>
      </c>
      <c r="AG14" s="134"/>
      <c r="AH14" s="134"/>
      <c r="AI14" s="134"/>
      <c r="AJ14" s="134"/>
      <c r="AK14" s="134"/>
      <c r="AL14" s="134"/>
    </row>
    <row r="15" spans="1:38">
      <c r="A15" s="155" t="s">
        <v>15</v>
      </c>
      <c r="B15" s="155" t="s">
        <v>16</v>
      </c>
      <c r="C15" s="155" t="s">
        <v>31</v>
      </c>
      <c r="D15" s="155" t="s">
        <v>35</v>
      </c>
      <c r="E15" s="155">
        <v>1</v>
      </c>
      <c r="F15" s="155">
        <v>1</v>
      </c>
      <c r="G15" s="155">
        <v>4</v>
      </c>
      <c r="H15" s="155"/>
      <c r="I15" s="155"/>
      <c r="J15" s="155">
        <v>4</v>
      </c>
      <c r="K15" s="155">
        <v>4</v>
      </c>
      <c r="L15" s="155">
        <v>4</v>
      </c>
      <c r="M15" s="155">
        <v>3</v>
      </c>
      <c r="N15" s="155">
        <v>3</v>
      </c>
      <c r="O15" s="155">
        <v>5</v>
      </c>
      <c r="P15" s="155">
        <v>5</v>
      </c>
      <c r="Q15" s="155">
        <v>3</v>
      </c>
      <c r="R15" s="155">
        <v>3</v>
      </c>
      <c r="S15" s="155">
        <v>4</v>
      </c>
      <c r="T15" s="155">
        <v>4</v>
      </c>
      <c r="U15" s="155">
        <v>3</v>
      </c>
      <c r="V15" s="155">
        <v>3</v>
      </c>
      <c r="W15" s="155">
        <v>1</v>
      </c>
      <c r="X15" s="155">
        <v>1</v>
      </c>
      <c r="Y15" s="155">
        <v>5</v>
      </c>
      <c r="Z15" s="155">
        <v>5</v>
      </c>
      <c r="AA15" s="155">
        <v>5</v>
      </c>
      <c r="AB15" s="155">
        <v>5</v>
      </c>
      <c r="AC15" s="155">
        <v>2</v>
      </c>
      <c r="AD15" s="155">
        <v>2</v>
      </c>
      <c r="AE15" s="155">
        <f t="shared" si="0"/>
        <v>40</v>
      </c>
      <c r="AF15" s="155">
        <f t="shared" si="1"/>
        <v>40</v>
      </c>
      <c r="AG15" s="156"/>
      <c r="AH15" s="156"/>
      <c r="AI15" s="156"/>
      <c r="AJ15" s="156"/>
      <c r="AK15" s="156"/>
      <c r="AL15" s="156"/>
    </row>
    <row r="16" spans="1:38">
      <c r="A16" s="14" t="s">
        <v>15</v>
      </c>
      <c r="B16" s="14" t="s">
        <v>16</v>
      </c>
      <c r="C16" s="14" t="s">
        <v>38</v>
      </c>
      <c r="D16" s="14" t="s">
        <v>111</v>
      </c>
      <c r="E16" s="14">
        <v>1</v>
      </c>
      <c r="F16" s="14">
        <v>1</v>
      </c>
      <c r="G16" s="14">
        <v>0</v>
      </c>
      <c r="H16" s="14"/>
      <c r="I16" s="14"/>
      <c r="J16" s="14">
        <v>0</v>
      </c>
      <c r="K16" s="14">
        <v>1</v>
      </c>
      <c r="L16" s="14">
        <v>1</v>
      </c>
      <c r="M16" s="14">
        <v>1</v>
      </c>
      <c r="N16" s="14">
        <v>1</v>
      </c>
      <c r="O16" s="14">
        <v>0</v>
      </c>
      <c r="P16" s="14">
        <v>0</v>
      </c>
      <c r="Q16" s="14">
        <v>2</v>
      </c>
      <c r="R16" s="14">
        <v>2</v>
      </c>
      <c r="S16" s="14">
        <v>0</v>
      </c>
      <c r="T16" s="14">
        <v>0</v>
      </c>
      <c r="U16" s="14">
        <v>0</v>
      </c>
      <c r="V16" s="14">
        <v>0</v>
      </c>
      <c r="W16" s="14">
        <v>0</v>
      </c>
      <c r="X16" s="14">
        <v>0</v>
      </c>
      <c r="Y16" s="14">
        <v>1</v>
      </c>
      <c r="Z16" s="14">
        <v>1</v>
      </c>
      <c r="AA16" s="14">
        <v>1</v>
      </c>
      <c r="AB16" s="14">
        <v>1</v>
      </c>
      <c r="AC16" s="14">
        <v>0</v>
      </c>
      <c r="AD16" s="14">
        <v>0</v>
      </c>
      <c r="AE16" s="14">
        <f t="shared" si="0"/>
        <v>7</v>
      </c>
      <c r="AF16" s="14">
        <f t="shared" si="1"/>
        <v>7</v>
      </c>
      <c r="AG16" s="63"/>
      <c r="AH16" s="63"/>
      <c r="AI16" s="63"/>
      <c r="AJ16" s="63"/>
      <c r="AK16" s="63"/>
      <c r="AL16" s="63"/>
    </row>
    <row r="17" spans="1:38">
      <c r="A17" s="14" t="s">
        <v>15</v>
      </c>
      <c r="B17" s="14" t="s">
        <v>16</v>
      </c>
      <c r="C17" s="14" t="s">
        <v>38</v>
      </c>
      <c r="D17" s="14" t="s">
        <v>39</v>
      </c>
      <c r="E17" s="14">
        <v>0</v>
      </c>
      <c r="F17" s="14">
        <v>0</v>
      </c>
      <c r="G17" s="14">
        <v>1</v>
      </c>
      <c r="H17" s="14"/>
      <c r="I17" s="14"/>
      <c r="J17" s="14">
        <v>1</v>
      </c>
      <c r="K17" s="14">
        <v>4</v>
      </c>
      <c r="L17" s="14">
        <v>4</v>
      </c>
      <c r="M17" s="14">
        <v>2</v>
      </c>
      <c r="N17" s="14">
        <v>2</v>
      </c>
      <c r="O17" s="14">
        <v>3</v>
      </c>
      <c r="P17" s="14">
        <v>3</v>
      </c>
      <c r="Q17" s="14">
        <v>3</v>
      </c>
      <c r="R17" s="14">
        <v>3</v>
      </c>
      <c r="S17" s="14">
        <v>4</v>
      </c>
      <c r="T17" s="14">
        <v>4</v>
      </c>
      <c r="U17" s="14">
        <v>2</v>
      </c>
      <c r="V17" s="14">
        <v>2</v>
      </c>
      <c r="W17" s="14">
        <v>1</v>
      </c>
      <c r="X17" s="14">
        <v>1</v>
      </c>
      <c r="Y17" s="14">
        <v>2</v>
      </c>
      <c r="Z17" s="14">
        <v>2</v>
      </c>
      <c r="AA17" s="14">
        <v>1</v>
      </c>
      <c r="AB17" s="14">
        <v>1</v>
      </c>
      <c r="AC17" s="14">
        <v>3</v>
      </c>
      <c r="AD17" s="14">
        <v>3</v>
      </c>
      <c r="AE17" s="14">
        <f t="shared" si="0"/>
        <v>26</v>
      </c>
      <c r="AF17" s="14">
        <f t="shared" si="1"/>
        <v>26</v>
      </c>
      <c r="AG17" s="63"/>
      <c r="AH17" s="63"/>
      <c r="AI17" s="63"/>
      <c r="AJ17" s="63"/>
      <c r="AK17" s="63"/>
      <c r="AL17" s="63"/>
    </row>
    <row r="18" spans="1:38">
      <c r="A18" s="136" t="s">
        <v>15</v>
      </c>
      <c r="B18" s="136" t="s">
        <v>16</v>
      </c>
      <c r="C18" s="136" t="s">
        <v>42</v>
      </c>
      <c r="D18" s="136" t="s">
        <v>114</v>
      </c>
      <c r="E18" s="136">
        <v>3</v>
      </c>
      <c r="F18" s="136">
        <v>3</v>
      </c>
      <c r="G18" s="136">
        <v>6</v>
      </c>
      <c r="H18" s="136"/>
      <c r="I18" s="136"/>
      <c r="J18" s="136">
        <v>6</v>
      </c>
      <c r="K18" s="136">
        <v>6</v>
      </c>
      <c r="L18" s="136">
        <v>6</v>
      </c>
      <c r="M18" s="136">
        <v>7</v>
      </c>
      <c r="N18" s="136">
        <v>7</v>
      </c>
      <c r="O18" s="136">
        <v>5</v>
      </c>
      <c r="P18" s="136">
        <v>5</v>
      </c>
      <c r="Q18" s="136">
        <v>12</v>
      </c>
      <c r="R18" s="136">
        <v>12</v>
      </c>
      <c r="S18" s="136">
        <v>9</v>
      </c>
      <c r="T18" s="136">
        <v>9</v>
      </c>
      <c r="U18" s="136">
        <v>7</v>
      </c>
      <c r="V18" s="136">
        <v>7</v>
      </c>
      <c r="W18" s="136">
        <v>7</v>
      </c>
      <c r="X18" s="136">
        <v>7</v>
      </c>
      <c r="Y18" s="136">
        <v>7</v>
      </c>
      <c r="Z18" s="136">
        <v>7</v>
      </c>
      <c r="AA18" s="136">
        <v>8</v>
      </c>
      <c r="AB18" s="136">
        <v>8</v>
      </c>
      <c r="AC18" s="136">
        <v>2</v>
      </c>
      <c r="AD18" s="136">
        <v>2</v>
      </c>
      <c r="AE18" s="136">
        <f t="shared" si="0"/>
        <v>79</v>
      </c>
      <c r="AF18" s="136">
        <f t="shared" si="1"/>
        <v>79</v>
      </c>
      <c r="AG18" s="157"/>
      <c r="AH18" s="157"/>
      <c r="AI18" s="157"/>
      <c r="AJ18" s="157"/>
      <c r="AK18" s="157"/>
      <c r="AL18" s="157"/>
    </row>
    <row r="19" spans="1:38">
      <c r="A19" s="136" t="s">
        <v>15</v>
      </c>
      <c r="B19" s="136" t="s">
        <v>16</v>
      </c>
      <c r="C19" s="136" t="s">
        <v>42</v>
      </c>
      <c r="D19" s="136" t="s">
        <v>43</v>
      </c>
      <c r="E19" s="136">
        <v>3</v>
      </c>
      <c r="F19" s="136">
        <v>3</v>
      </c>
      <c r="G19" s="136">
        <v>3</v>
      </c>
      <c r="H19" s="136"/>
      <c r="I19" s="136"/>
      <c r="J19" s="136">
        <v>3</v>
      </c>
      <c r="K19" s="136">
        <v>7</v>
      </c>
      <c r="L19" s="136">
        <v>7</v>
      </c>
      <c r="M19" s="136">
        <v>5</v>
      </c>
      <c r="N19" s="136">
        <v>5</v>
      </c>
      <c r="O19" s="136">
        <v>12</v>
      </c>
      <c r="P19" s="136">
        <v>12</v>
      </c>
      <c r="Q19" s="136">
        <v>3</v>
      </c>
      <c r="R19" s="136">
        <v>3</v>
      </c>
      <c r="S19" s="136">
        <v>4</v>
      </c>
      <c r="T19" s="136">
        <v>4</v>
      </c>
      <c r="U19" s="136">
        <v>4</v>
      </c>
      <c r="V19" s="136">
        <v>4</v>
      </c>
      <c r="W19" s="136">
        <v>3</v>
      </c>
      <c r="X19" s="136">
        <v>3</v>
      </c>
      <c r="Y19" s="136">
        <v>4</v>
      </c>
      <c r="Z19" s="136">
        <v>4</v>
      </c>
      <c r="AA19" s="136">
        <v>4</v>
      </c>
      <c r="AB19" s="136">
        <v>6</v>
      </c>
      <c r="AC19" s="136">
        <v>6</v>
      </c>
      <c r="AD19" s="136">
        <v>6</v>
      </c>
      <c r="AE19" s="136">
        <f t="shared" si="0"/>
        <v>58</v>
      </c>
      <c r="AF19" s="136">
        <f t="shared" si="1"/>
        <v>60</v>
      </c>
      <c r="AG19" s="157"/>
      <c r="AH19" s="157"/>
      <c r="AI19" s="157"/>
      <c r="AJ19" s="157"/>
      <c r="AK19" s="157"/>
      <c r="AL19" s="157"/>
    </row>
    <row r="20" spans="1:38">
      <c r="A20" s="136" t="s">
        <v>15</v>
      </c>
      <c r="B20" s="136" t="s">
        <v>16</v>
      </c>
      <c r="C20" s="136" t="s">
        <v>42</v>
      </c>
      <c r="D20" s="136" t="s">
        <v>115</v>
      </c>
      <c r="E20" s="136">
        <v>9</v>
      </c>
      <c r="F20" s="136">
        <v>9</v>
      </c>
      <c r="G20" s="136">
        <v>8</v>
      </c>
      <c r="H20" s="136"/>
      <c r="I20" s="136"/>
      <c r="J20" s="136">
        <v>8</v>
      </c>
      <c r="K20" s="136">
        <v>7</v>
      </c>
      <c r="L20" s="136">
        <v>7</v>
      </c>
      <c r="M20" s="136">
        <v>7</v>
      </c>
      <c r="N20" s="136">
        <v>7</v>
      </c>
      <c r="O20" s="136">
        <v>6</v>
      </c>
      <c r="P20" s="136">
        <v>6</v>
      </c>
      <c r="Q20" s="136">
        <v>11</v>
      </c>
      <c r="R20" s="136">
        <v>11</v>
      </c>
      <c r="S20" s="136">
        <v>7</v>
      </c>
      <c r="T20" s="136">
        <v>7</v>
      </c>
      <c r="U20" s="136">
        <v>6</v>
      </c>
      <c r="V20" s="136">
        <v>6</v>
      </c>
      <c r="W20" s="136">
        <v>14</v>
      </c>
      <c r="X20" s="136">
        <v>14</v>
      </c>
      <c r="Y20" s="136">
        <v>6</v>
      </c>
      <c r="Z20" s="136">
        <v>6</v>
      </c>
      <c r="AA20" s="136">
        <v>8</v>
      </c>
      <c r="AB20" s="136">
        <v>8</v>
      </c>
      <c r="AC20" s="136">
        <v>6</v>
      </c>
      <c r="AD20" s="136">
        <v>6</v>
      </c>
      <c r="AE20" s="136">
        <f t="shared" si="0"/>
        <v>95</v>
      </c>
      <c r="AF20" s="136">
        <f t="shared" si="1"/>
        <v>95</v>
      </c>
      <c r="AG20" s="157"/>
      <c r="AH20" s="157"/>
      <c r="AI20" s="157"/>
      <c r="AJ20" s="157"/>
      <c r="AK20" s="157"/>
      <c r="AL20" s="157"/>
    </row>
    <row r="21" spans="1:38">
      <c r="A21" s="136" t="s">
        <v>15</v>
      </c>
      <c r="B21" s="136" t="s">
        <v>16</v>
      </c>
      <c r="C21" s="136" t="s">
        <v>46</v>
      </c>
      <c r="D21" s="136" t="s">
        <v>47</v>
      </c>
      <c r="E21" s="136">
        <v>0</v>
      </c>
      <c r="F21" s="136">
        <v>0</v>
      </c>
      <c r="G21" s="136">
        <v>1</v>
      </c>
      <c r="H21" s="136"/>
      <c r="I21" s="136"/>
      <c r="J21" s="136">
        <v>1</v>
      </c>
      <c r="K21" s="136">
        <v>1</v>
      </c>
      <c r="L21" s="136">
        <v>1</v>
      </c>
      <c r="M21" s="136">
        <v>2</v>
      </c>
      <c r="N21" s="136">
        <v>2</v>
      </c>
      <c r="O21" s="136">
        <v>5</v>
      </c>
      <c r="P21" s="136">
        <v>5</v>
      </c>
      <c r="Q21" s="136">
        <v>2</v>
      </c>
      <c r="R21" s="136">
        <v>2</v>
      </c>
      <c r="S21" s="136">
        <v>2</v>
      </c>
      <c r="T21" s="136">
        <v>2</v>
      </c>
      <c r="U21" s="136">
        <v>2</v>
      </c>
      <c r="V21" s="136">
        <v>2</v>
      </c>
      <c r="W21" s="136">
        <v>0</v>
      </c>
      <c r="X21" s="136">
        <v>0</v>
      </c>
      <c r="Y21" s="136">
        <v>1</v>
      </c>
      <c r="Z21" s="136">
        <v>1</v>
      </c>
      <c r="AA21" s="136">
        <v>3</v>
      </c>
      <c r="AB21" s="136">
        <v>3</v>
      </c>
      <c r="AC21" s="136">
        <v>0</v>
      </c>
      <c r="AD21" s="136">
        <v>0</v>
      </c>
      <c r="AE21" s="136">
        <f t="shared" si="0"/>
        <v>19</v>
      </c>
      <c r="AF21" s="136">
        <f t="shared" si="1"/>
        <v>19</v>
      </c>
      <c r="AG21" s="157"/>
      <c r="AH21" s="157"/>
      <c r="AI21" s="157"/>
      <c r="AJ21" s="157"/>
      <c r="AK21" s="157"/>
      <c r="AL21" s="157"/>
    </row>
    <row r="22" spans="1:38">
      <c r="A22" s="14" t="s">
        <v>15</v>
      </c>
      <c r="B22" s="14" t="s">
        <v>16</v>
      </c>
      <c r="C22" s="14" t="s">
        <v>46</v>
      </c>
      <c r="D22" s="14" t="s">
        <v>117</v>
      </c>
      <c r="E22" s="14">
        <v>1</v>
      </c>
      <c r="F22" s="14">
        <v>1</v>
      </c>
      <c r="G22" s="14">
        <v>3</v>
      </c>
      <c r="H22" s="14"/>
      <c r="I22" s="14"/>
      <c r="J22" s="14">
        <v>3</v>
      </c>
      <c r="K22" s="14">
        <v>3</v>
      </c>
      <c r="L22" s="14">
        <v>3</v>
      </c>
      <c r="M22" s="14">
        <v>3</v>
      </c>
      <c r="N22" s="14">
        <v>3</v>
      </c>
      <c r="O22" s="14">
        <v>1</v>
      </c>
      <c r="P22" s="14">
        <v>1</v>
      </c>
      <c r="Q22" s="14">
        <v>0</v>
      </c>
      <c r="R22" s="14">
        <v>0</v>
      </c>
      <c r="S22" s="14">
        <v>3</v>
      </c>
      <c r="T22" s="14">
        <v>3</v>
      </c>
      <c r="U22" s="14">
        <v>4</v>
      </c>
      <c r="V22" s="14">
        <v>4</v>
      </c>
      <c r="W22" s="14">
        <v>2</v>
      </c>
      <c r="X22" s="14">
        <v>2</v>
      </c>
      <c r="Y22" s="14">
        <v>7</v>
      </c>
      <c r="Z22" s="14">
        <v>7</v>
      </c>
      <c r="AA22" s="14">
        <v>2</v>
      </c>
      <c r="AB22" s="14">
        <v>2</v>
      </c>
      <c r="AC22" s="14">
        <v>4</v>
      </c>
      <c r="AD22" s="14">
        <v>4</v>
      </c>
      <c r="AE22" s="14">
        <f t="shared" si="0"/>
        <v>33</v>
      </c>
      <c r="AF22" s="14">
        <f t="shared" si="1"/>
        <v>33</v>
      </c>
      <c r="AG22" s="63"/>
      <c r="AH22" s="63"/>
      <c r="AI22" s="63"/>
      <c r="AJ22" s="63"/>
      <c r="AK22" s="63"/>
      <c r="AL22" s="63"/>
    </row>
    <row r="23" spans="1:38">
      <c r="A23" s="14" t="s">
        <v>15</v>
      </c>
      <c r="B23" s="14" t="s">
        <v>16</v>
      </c>
      <c r="C23" s="14" t="s">
        <v>172</v>
      </c>
      <c r="D23" s="14" t="s">
        <v>175</v>
      </c>
      <c r="E23" s="14">
        <v>3</v>
      </c>
      <c r="F23" s="14">
        <v>3</v>
      </c>
      <c r="G23" s="14">
        <v>3</v>
      </c>
      <c r="H23" s="14"/>
      <c r="I23" s="14"/>
      <c r="J23" s="14">
        <v>3</v>
      </c>
      <c r="K23" s="14">
        <v>1</v>
      </c>
      <c r="L23" s="14">
        <v>1</v>
      </c>
      <c r="M23" s="14">
        <v>1</v>
      </c>
      <c r="N23" s="14">
        <v>1</v>
      </c>
      <c r="O23" s="14">
        <v>2</v>
      </c>
      <c r="P23" s="14">
        <v>2</v>
      </c>
      <c r="Q23" s="14">
        <v>1</v>
      </c>
      <c r="R23" s="14">
        <v>1</v>
      </c>
      <c r="S23" s="14">
        <v>4</v>
      </c>
      <c r="T23" s="14">
        <v>4</v>
      </c>
      <c r="U23" s="14">
        <v>0</v>
      </c>
      <c r="V23" s="14">
        <v>0</v>
      </c>
      <c r="W23" s="14">
        <v>1</v>
      </c>
      <c r="X23" s="14">
        <v>1</v>
      </c>
      <c r="Y23" s="14">
        <v>1</v>
      </c>
      <c r="Z23" s="14">
        <v>2</v>
      </c>
      <c r="AA23" s="14">
        <v>0</v>
      </c>
      <c r="AB23" s="14">
        <v>0</v>
      </c>
      <c r="AC23" s="14">
        <v>2</v>
      </c>
      <c r="AD23" s="14">
        <v>2</v>
      </c>
      <c r="AE23" s="14">
        <f t="shared" si="0"/>
        <v>19</v>
      </c>
      <c r="AF23" s="14">
        <f t="shared" si="1"/>
        <v>20</v>
      </c>
      <c r="AG23" s="63"/>
      <c r="AH23" s="63"/>
      <c r="AI23" s="63"/>
      <c r="AJ23" s="63"/>
      <c r="AK23" s="63"/>
      <c r="AL23" s="63"/>
    </row>
    <row r="24" spans="1:38">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f>SUM(AE7:AE23)</f>
        <v>647</v>
      </c>
      <c r="AF24" s="42">
        <f>SUM(AF7:AF23)</f>
        <v>647</v>
      </c>
      <c r="AG24" s="42"/>
      <c r="AH24" s="42"/>
      <c r="AI24" s="42"/>
      <c r="AJ24" s="42"/>
      <c r="AK24" s="42"/>
      <c r="AL24" s="42"/>
    </row>
    <row r="25" spans="1:38">
      <c r="A25" s="265" t="s">
        <v>15</v>
      </c>
      <c r="B25" s="266" t="s">
        <v>523</v>
      </c>
      <c r="C25" s="266" t="s">
        <v>524</v>
      </c>
      <c r="D25" s="274" t="s">
        <v>525</v>
      </c>
      <c r="E25" s="266">
        <v>3</v>
      </c>
      <c r="F25" s="266">
        <v>3</v>
      </c>
      <c r="G25" s="277">
        <v>5</v>
      </c>
      <c r="H25" s="278"/>
      <c r="I25" s="277">
        <v>5</v>
      </c>
      <c r="J25" s="278"/>
      <c r="K25" s="266">
        <v>5</v>
      </c>
      <c r="L25" s="266">
        <v>5</v>
      </c>
      <c r="M25" s="266">
        <v>7</v>
      </c>
      <c r="N25" s="266">
        <v>7</v>
      </c>
      <c r="O25" s="266">
        <v>5</v>
      </c>
      <c r="P25" s="266">
        <v>5</v>
      </c>
      <c r="Q25" s="266">
        <v>4</v>
      </c>
      <c r="R25" s="266">
        <v>4</v>
      </c>
      <c r="S25" s="266">
        <v>4</v>
      </c>
      <c r="T25" s="266">
        <v>4</v>
      </c>
      <c r="U25" s="266">
        <v>9</v>
      </c>
      <c r="V25" s="266">
        <v>9</v>
      </c>
      <c r="W25" s="266">
        <v>5</v>
      </c>
      <c r="X25" s="266">
        <v>5</v>
      </c>
      <c r="Y25" s="266">
        <v>8</v>
      </c>
      <c r="Z25" s="266">
        <v>8</v>
      </c>
      <c r="AA25" s="266">
        <v>7</v>
      </c>
      <c r="AB25" s="266">
        <v>7</v>
      </c>
      <c r="AC25" s="266">
        <v>11</v>
      </c>
      <c r="AD25" s="266">
        <v>11</v>
      </c>
      <c r="AE25" s="265">
        <f>AC25+AA25+Y25+W25+U25+S25+Q25+O25+M25+K25+G25+E25</f>
        <v>73</v>
      </c>
      <c r="AF25" s="265">
        <f>AD25+AB25+Z25+X25+V25+T25+R25+P25+N25+L25+J25+F25</f>
        <v>68</v>
      </c>
    </row>
    <row r="26" spans="1:38">
      <c r="A26" s="279" t="s">
        <v>15</v>
      </c>
      <c r="B26" s="280" t="s">
        <v>523</v>
      </c>
      <c r="C26" s="280" t="s">
        <v>527</v>
      </c>
      <c r="D26" s="280" t="s">
        <v>528</v>
      </c>
      <c r="E26" s="280">
        <v>0</v>
      </c>
      <c r="F26" s="280">
        <v>0</v>
      </c>
      <c r="G26" s="281">
        <v>0</v>
      </c>
      <c r="H26" s="282"/>
      <c r="I26" s="281">
        <v>0</v>
      </c>
      <c r="J26" s="282"/>
      <c r="K26" s="280">
        <v>0</v>
      </c>
      <c r="L26" s="280">
        <v>0</v>
      </c>
      <c r="M26" s="280">
        <v>0</v>
      </c>
      <c r="N26" s="280">
        <v>0</v>
      </c>
      <c r="O26" s="280">
        <v>0</v>
      </c>
      <c r="P26" s="280">
        <v>0</v>
      </c>
      <c r="Q26" s="280">
        <v>0</v>
      </c>
      <c r="R26" s="280">
        <v>0</v>
      </c>
      <c r="S26" s="280">
        <v>0</v>
      </c>
      <c r="T26" s="280">
        <v>0</v>
      </c>
      <c r="U26" s="280">
        <v>4</v>
      </c>
      <c r="V26" s="280">
        <v>4</v>
      </c>
      <c r="W26" s="280">
        <v>8</v>
      </c>
      <c r="X26" s="280">
        <v>8</v>
      </c>
      <c r="Y26" s="280">
        <v>1</v>
      </c>
      <c r="Z26" s="280">
        <v>1</v>
      </c>
      <c r="AA26" s="280">
        <v>1</v>
      </c>
      <c r="AB26" s="280">
        <v>1</v>
      </c>
      <c r="AC26" s="280">
        <v>2</v>
      </c>
      <c r="AD26" s="280">
        <v>2</v>
      </c>
      <c r="AE26" s="279">
        <f>AC26+AA26+Y26+W26+U26+S26+Q26+O26+M26+K26+G26+E26</f>
        <v>16</v>
      </c>
      <c r="AF26" s="279">
        <f>AD26+AB26+Z26+X26+V26+T26+R26+P26+N26+L26+J26+F26</f>
        <v>16</v>
      </c>
    </row>
    <row r="27" spans="1:38">
      <c r="A27" s="279" t="s">
        <v>15</v>
      </c>
      <c r="B27" s="280" t="s">
        <v>523</v>
      </c>
      <c r="C27" s="280" t="s">
        <v>527</v>
      </c>
      <c r="D27" s="280" t="s">
        <v>530</v>
      </c>
      <c r="E27" s="280">
        <v>0</v>
      </c>
      <c r="F27" s="280">
        <v>0</v>
      </c>
      <c r="G27" s="281">
        <v>0</v>
      </c>
      <c r="H27" s="282"/>
      <c r="I27" s="281">
        <v>0</v>
      </c>
      <c r="J27" s="282"/>
      <c r="K27" s="280">
        <v>0</v>
      </c>
      <c r="L27" s="280">
        <v>0</v>
      </c>
      <c r="M27" s="280">
        <v>0</v>
      </c>
      <c r="N27" s="280">
        <v>0</v>
      </c>
      <c r="O27" s="280">
        <v>0</v>
      </c>
      <c r="P27" s="280">
        <v>0</v>
      </c>
      <c r="Q27" s="280">
        <v>0</v>
      </c>
      <c r="R27" s="280">
        <v>0</v>
      </c>
      <c r="S27" s="280">
        <v>0</v>
      </c>
      <c r="T27" s="280">
        <v>0</v>
      </c>
      <c r="U27" s="280">
        <v>0</v>
      </c>
      <c r="V27" s="280">
        <v>0</v>
      </c>
      <c r="W27" s="280">
        <v>1</v>
      </c>
      <c r="X27" s="280">
        <v>1</v>
      </c>
      <c r="Y27" s="280">
        <v>1</v>
      </c>
      <c r="Z27" s="280">
        <v>1</v>
      </c>
      <c r="AA27" s="280">
        <v>3</v>
      </c>
      <c r="AB27" s="280">
        <v>3</v>
      </c>
      <c r="AC27" s="280">
        <v>1</v>
      </c>
      <c r="AD27" s="280">
        <v>1</v>
      </c>
      <c r="AE27" s="279">
        <f>AC27+AA27+Y27+W27+U27+S27+Q27+O27+M27+K27+G27+E27</f>
        <v>6</v>
      </c>
      <c r="AF27" s="279">
        <f>AD27+AB27+Z27+X27+V27+T27+R27+P27+N27+L27+J27+F27</f>
        <v>6</v>
      </c>
    </row>
    <row r="28" spans="1:38">
      <c r="A28" s="265" t="s">
        <v>15</v>
      </c>
      <c r="B28" s="266" t="s">
        <v>523</v>
      </c>
      <c r="C28" s="266" t="s">
        <v>527</v>
      </c>
      <c r="D28" s="266" t="s">
        <v>531</v>
      </c>
      <c r="E28" s="266">
        <v>0</v>
      </c>
      <c r="F28" s="266">
        <v>0</v>
      </c>
      <c r="G28" s="277">
        <v>1</v>
      </c>
      <c r="H28" s="278"/>
      <c r="I28" s="277">
        <v>1</v>
      </c>
      <c r="J28" s="278"/>
      <c r="K28" s="266">
        <v>1</v>
      </c>
      <c r="L28" s="266">
        <v>1</v>
      </c>
      <c r="M28" s="266">
        <v>0</v>
      </c>
      <c r="N28" s="266">
        <v>0</v>
      </c>
      <c r="O28" s="266">
        <v>1</v>
      </c>
      <c r="P28" s="266">
        <v>1</v>
      </c>
      <c r="Q28" s="266">
        <v>0</v>
      </c>
      <c r="R28" s="266">
        <v>0</v>
      </c>
      <c r="S28" s="266">
        <v>1</v>
      </c>
      <c r="T28" s="266">
        <v>1</v>
      </c>
      <c r="U28" s="266">
        <v>0</v>
      </c>
      <c r="V28" s="266">
        <v>0</v>
      </c>
      <c r="W28" s="266">
        <v>0</v>
      </c>
      <c r="X28" s="266">
        <v>0</v>
      </c>
      <c r="Y28" s="266">
        <v>0</v>
      </c>
      <c r="Z28" s="266">
        <v>0</v>
      </c>
      <c r="AA28" s="266">
        <v>0</v>
      </c>
      <c r="AB28" s="266">
        <v>0</v>
      </c>
      <c r="AC28" s="266">
        <v>0</v>
      </c>
      <c r="AD28" s="266">
        <v>0</v>
      </c>
      <c r="AE28" s="265">
        <f>AC28+AA28+Y28+W28+U28+S28+Q28+O28+M28+K28+G28+E28</f>
        <v>4</v>
      </c>
      <c r="AF28" s="265">
        <f>AD28+AB28+Z28+X28+V28+T28+R28+P28+N28+L28+J28+F28</f>
        <v>3</v>
      </c>
    </row>
    <row r="29" spans="1:38">
      <c r="A29" s="273" t="s">
        <v>15</v>
      </c>
      <c r="B29" s="274" t="s">
        <v>523</v>
      </c>
      <c r="C29" s="274" t="s">
        <v>532</v>
      </c>
      <c r="D29" s="274" t="s">
        <v>533</v>
      </c>
      <c r="E29" s="274">
        <v>7</v>
      </c>
      <c r="F29" s="274">
        <v>7</v>
      </c>
      <c r="G29" s="283">
        <v>6</v>
      </c>
      <c r="H29" s="284"/>
      <c r="I29" s="283">
        <v>6</v>
      </c>
      <c r="J29" s="284"/>
      <c r="K29" s="274">
        <v>6</v>
      </c>
      <c r="L29" s="274">
        <v>6</v>
      </c>
      <c r="M29" s="274">
        <v>9</v>
      </c>
      <c r="N29" s="274">
        <v>9</v>
      </c>
      <c r="O29" s="274">
        <v>9</v>
      </c>
      <c r="P29" s="274">
        <v>9</v>
      </c>
      <c r="Q29" s="274">
        <v>4</v>
      </c>
      <c r="R29" s="274">
        <v>4</v>
      </c>
      <c r="S29" s="274">
        <v>11</v>
      </c>
      <c r="T29" s="274">
        <v>11</v>
      </c>
      <c r="U29" s="274">
        <v>7</v>
      </c>
      <c r="V29" s="274">
        <v>7</v>
      </c>
      <c r="W29" s="274">
        <v>10</v>
      </c>
      <c r="X29" s="274">
        <v>10</v>
      </c>
      <c r="Y29" s="274">
        <v>12</v>
      </c>
      <c r="Z29" s="274">
        <v>12</v>
      </c>
      <c r="AA29" s="274">
        <v>9</v>
      </c>
      <c r="AB29" s="274">
        <v>9</v>
      </c>
      <c r="AC29" s="274">
        <v>9</v>
      </c>
      <c r="AD29" s="274">
        <v>9</v>
      </c>
      <c r="AE29" s="273">
        <f>AC29+AA29+Y29+W29+U29+S29+Q29+O29+M29+K29+G29+E29</f>
        <v>99</v>
      </c>
      <c r="AF29" s="273">
        <f>AD29+AB29+Z29+X29+V29+T29+R29+P29+N29+L29+J29+F29</f>
        <v>93</v>
      </c>
    </row>
    <row r="31" spans="1:38">
      <c r="AE31">
        <f>AE29+BC16</f>
        <v>99</v>
      </c>
      <c r="AF31">
        <f>AF29+BD16</f>
        <v>93</v>
      </c>
    </row>
    <row r="32" spans="1:38">
      <c r="A32" t="s">
        <v>15</v>
      </c>
      <c r="B32" t="s">
        <v>455</v>
      </c>
      <c r="C32" t="s">
        <v>542</v>
      </c>
      <c r="D32" t="s">
        <v>562</v>
      </c>
      <c r="E32" s="115">
        <v>4</v>
      </c>
      <c r="F32" s="115">
        <v>4</v>
      </c>
      <c r="G32" s="115">
        <v>4</v>
      </c>
      <c r="H32" s="115"/>
      <c r="I32" s="115"/>
      <c r="J32" s="115">
        <v>4</v>
      </c>
      <c r="K32" s="115">
        <v>1</v>
      </c>
      <c r="L32" s="115">
        <v>1</v>
      </c>
      <c r="M32" s="115">
        <v>3</v>
      </c>
      <c r="N32" s="115">
        <v>3</v>
      </c>
      <c r="O32" s="115">
        <v>3</v>
      </c>
      <c r="P32" s="115">
        <v>3</v>
      </c>
      <c r="Q32" s="115">
        <v>6</v>
      </c>
      <c r="R32" s="115">
        <v>6</v>
      </c>
      <c r="S32" s="115">
        <v>3</v>
      </c>
      <c r="T32" s="115">
        <v>3</v>
      </c>
      <c r="U32" s="115">
        <v>7</v>
      </c>
      <c r="V32" s="115">
        <v>7</v>
      </c>
      <c r="W32" s="115">
        <v>4</v>
      </c>
      <c r="X32" s="115">
        <v>4</v>
      </c>
      <c r="Y32" s="115">
        <v>5</v>
      </c>
      <c r="Z32" s="115">
        <v>5</v>
      </c>
      <c r="AA32" s="115">
        <v>8</v>
      </c>
      <c r="AB32" s="115">
        <v>8</v>
      </c>
      <c r="AC32" s="115">
        <v>6</v>
      </c>
      <c r="AD32" s="115">
        <v>6</v>
      </c>
      <c r="AE32">
        <f t="shared" ref="AE32:AE42" si="2">AC32+AA32+Y32+W32+U32+S32+Q32+O32+M32+K32+G32+E32</f>
        <v>54</v>
      </c>
      <c r="AF32">
        <f t="shared" ref="AF32:AF42" si="3">AD32+AB32+Z32+X32+V32+T32+R32+P32+N32+L32+J32+F32</f>
        <v>54</v>
      </c>
    </row>
    <row r="33" spans="1:32">
      <c r="A33" t="s">
        <v>15</v>
      </c>
      <c r="B33" t="s">
        <v>455</v>
      </c>
      <c r="C33" t="s">
        <v>542</v>
      </c>
      <c r="D33" t="s">
        <v>543</v>
      </c>
      <c r="E33" s="115">
        <v>0</v>
      </c>
      <c r="F33" s="115">
        <v>0</v>
      </c>
      <c r="G33" s="115">
        <v>2</v>
      </c>
      <c r="H33" s="115"/>
      <c r="I33" s="115"/>
      <c r="J33" s="115">
        <v>2</v>
      </c>
      <c r="K33" s="115">
        <v>0</v>
      </c>
      <c r="L33" s="115">
        <v>0</v>
      </c>
      <c r="M33" s="115">
        <v>0</v>
      </c>
      <c r="N33" s="115">
        <v>0</v>
      </c>
      <c r="O33" s="115">
        <v>2</v>
      </c>
      <c r="P33" s="115">
        <v>2</v>
      </c>
      <c r="Q33" s="115">
        <v>4</v>
      </c>
      <c r="R33" s="115">
        <v>4</v>
      </c>
      <c r="S33" s="115">
        <v>0</v>
      </c>
      <c r="T33" s="115">
        <v>0</v>
      </c>
      <c r="U33" s="115">
        <v>0</v>
      </c>
      <c r="V33" s="115">
        <v>0</v>
      </c>
      <c r="W33" s="115">
        <v>2</v>
      </c>
      <c r="X33" s="115">
        <v>2</v>
      </c>
      <c r="Y33" s="115">
        <v>3</v>
      </c>
      <c r="Z33" s="115">
        <v>3</v>
      </c>
      <c r="AA33" s="115">
        <v>1</v>
      </c>
      <c r="AB33" s="115">
        <v>1</v>
      </c>
      <c r="AC33" s="115">
        <v>2</v>
      </c>
      <c r="AD33" s="115">
        <v>2</v>
      </c>
      <c r="AE33">
        <f t="shared" si="2"/>
        <v>16</v>
      </c>
      <c r="AF33">
        <f t="shared" si="3"/>
        <v>16</v>
      </c>
    </row>
    <row r="34" spans="1:32">
      <c r="A34" t="s">
        <v>15</v>
      </c>
      <c r="B34" t="s">
        <v>455</v>
      </c>
      <c r="C34" t="s">
        <v>459</v>
      </c>
      <c r="D34" t="s">
        <v>464</v>
      </c>
      <c r="E34" s="115">
        <v>7</v>
      </c>
      <c r="F34" s="115">
        <v>7</v>
      </c>
      <c r="G34" s="115">
        <v>1</v>
      </c>
      <c r="H34" s="115"/>
      <c r="I34" s="115"/>
      <c r="J34" s="115">
        <v>1</v>
      </c>
      <c r="K34" s="115">
        <v>2</v>
      </c>
      <c r="L34" s="115">
        <v>2</v>
      </c>
      <c r="M34" s="115">
        <v>5</v>
      </c>
      <c r="N34" s="115">
        <v>5</v>
      </c>
      <c r="O34" s="115">
        <v>3</v>
      </c>
      <c r="P34" s="115">
        <v>3</v>
      </c>
      <c r="Q34" s="115">
        <v>7</v>
      </c>
      <c r="R34" s="115">
        <v>7</v>
      </c>
      <c r="S34" s="115">
        <v>3</v>
      </c>
      <c r="T34" s="115">
        <v>3</v>
      </c>
      <c r="U34" s="115">
        <v>2</v>
      </c>
      <c r="V34" s="115">
        <v>2</v>
      </c>
      <c r="W34" s="115">
        <v>3</v>
      </c>
      <c r="X34" s="115">
        <v>3</v>
      </c>
      <c r="Y34" s="115">
        <v>8</v>
      </c>
      <c r="Z34" s="115">
        <v>8</v>
      </c>
      <c r="AA34" s="115">
        <v>5</v>
      </c>
      <c r="AB34" s="115">
        <v>5</v>
      </c>
      <c r="AC34" s="115">
        <v>3</v>
      </c>
      <c r="AD34" s="115">
        <v>3</v>
      </c>
      <c r="AE34">
        <f t="shared" si="2"/>
        <v>49</v>
      </c>
      <c r="AF34">
        <f t="shared" si="3"/>
        <v>49</v>
      </c>
    </row>
    <row r="35" spans="1:32">
      <c r="A35" t="s">
        <v>15</v>
      </c>
      <c r="B35" t="s">
        <v>455</v>
      </c>
      <c r="C35" t="s">
        <v>549</v>
      </c>
      <c r="D35" t="s">
        <v>550</v>
      </c>
      <c r="E35" s="115">
        <v>2</v>
      </c>
      <c r="F35" s="115">
        <v>2</v>
      </c>
      <c r="G35" s="115">
        <v>4</v>
      </c>
      <c r="H35" s="115"/>
      <c r="I35" s="115"/>
      <c r="J35" s="115">
        <v>4</v>
      </c>
      <c r="K35" s="115">
        <v>2</v>
      </c>
      <c r="L35" s="115">
        <v>2</v>
      </c>
      <c r="M35" s="115">
        <v>3</v>
      </c>
      <c r="N35" s="115">
        <v>3</v>
      </c>
      <c r="O35" s="115">
        <v>0</v>
      </c>
      <c r="P35" s="115">
        <v>0</v>
      </c>
      <c r="Q35" s="115">
        <v>4</v>
      </c>
      <c r="R35" s="115">
        <v>4</v>
      </c>
      <c r="S35" s="115">
        <v>1</v>
      </c>
      <c r="T35" s="115">
        <v>1</v>
      </c>
      <c r="U35" s="115">
        <v>3</v>
      </c>
      <c r="V35" s="115">
        <v>3</v>
      </c>
      <c r="W35" s="115">
        <v>3</v>
      </c>
      <c r="X35" s="115">
        <v>3</v>
      </c>
      <c r="Y35" s="115">
        <v>0</v>
      </c>
      <c r="Z35" s="115">
        <v>0</v>
      </c>
      <c r="AA35" s="115">
        <v>1</v>
      </c>
      <c r="AB35" s="115">
        <v>1</v>
      </c>
      <c r="AC35" s="115">
        <v>0</v>
      </c>
      <c r="AD35" s="115">
        <v>0</v>
      </c>
      <c r="AE35">
        <f t="shared" si="2"/>
        <v>23</v>
      </c>
      <c r="AF35">
        <f t="shared" si="3"/>
        <v>23</v>
      </c>
    </row>
    <row r="36" spans="1:32">
      <c r="A36" t="s">
        <v>15</v>
      </c>
      <c r="B36" t="s">
        <v>455</v>
      </c>
      <c r="C36" t="s">
        <v>549</v>
      </c>
      <c r="D36" t="s">
        <v>563</v>
      </c>
      <c r="E36" s="115">
        <v>1</v>
      </c>
      <c r="F36" s="115">
        <v>1</v>
      </c>
      <c r="G36" s="115">
        <v>4</v>
      </c>
      <c r="H36" s="115"/>
      <c r="I36" s="115"/>
      <c r="J36" s="115">
        <v>4</v>
      </c>
      <c r="K36" s="115">
        <v>1</v>
      </c>
      <c r="L36" s="115">
        <v>1</v>
      </c>
      <c r="M36" s="115">
        <v>5</v>
      </c>
      <c r="N36" s="115">
        <v>5</v>
      </c>
      <c r="O36" s="115">
        <v>0</v>
      </c>
      <c r="P36" s="115">
        <v>0</v>
      </c>
      <c r="Q36" s="115">
        <v>3</v>
      </c>
      <c r="R36" s="115">
        <v>3</v>
      </c>
      <c r="S36" s="115">
        <v>3</v>
      </c>
      <c r="T36" s="115">
        <v>3</v>
      </c>
      <c r="U36" s="115">
        <v>0</v>
      </c>
      <c r="V36" s="115">
        <v>0</v>
      </c>
      <c r="W36" s="115">
        <v>1</v>
      </c>
      <c r="X36" s="115">
        <v>1</v>
      </c>
      <c r="Y36" s="115">
        <v>0</v>
      </c>
      <c r="Z36" s="115">
        <v>0</v>
      </c>
      <c r="AA36" s="115">
        <v>1</v>
      </c>
      <c r="AB36" s="115">
        <v>1</v>
      </c>
      <c r="AC36" s="115">
        <v>0</v>
      </c>
      <c r="AD36" s="115">
        <v>0</v>
      </c>
      <c r="AE36">
        <f t="shared" si="2"/>
        <v>19</v>
      </c>
      <c r="AF36">
        <f t="shared" si="3"/>
        <v>19</v>
      </c>
    </row>
    <row r="37" spans="1:32">
      <c r="A37" t="s">
        <v>15</v>
      </c>
      <c r="B37" t="s">
        <v>455</v>
      </c>
      <c r="C37" t="s">
        <v>549</v>
      </c>
      <c r="D37" t="s">
        <v>553</v>
      </c>
      <c r="E37" s="115">
        <v>3</v>
      </c>
      <c r="F37" s="115">
        <v>3</v>
      </c>
      <c r="G37" s="115">
        <v>8</v>
      </c>
      <c r="H37" s="115"/>
      <c r="I37" s="115"/>
      <c r="J37" s="115">
        <v>8</v>
      </c>
      <c r="K37" s="115">
        <v>10</v>
      </c>
      <c r="L37" s="115">
        <v>10</v>
      </c>
      <c r="M37" s="115">
        <v>11</v>
      </c>
      <c r="N37" s="115">
        <v>11</v>
      </c>
      <c r="O37" s="115">
        <v>10</v>
      </c>
      <c r="P37" s="115">
        <v>10</v>
      </c>
      <c r="Q37" s="115">
        <v>10</v>
      </c>
      <c r="R37" s="115">
        <v>10</v>
      </c>
      <c r="S37" s="115">
        <v>8</v>
      </c>
      <c r="T37" s="115">
        <v>8</v>
      </c>
      <c r="U37" s="115">
        <v>4</v>
      </c>
      <c r="V37" s="115">
        <v>4</v>
      </c>
      <c r="W37" s="115">
        <v>3</v>
      </c>
      <c r="X37" s="115">
        <v>3</v>
      </c>
      <c r="Y37" s="115">
        <v>6</v>
      </c>
      <c r="Z37" s="115">
        <v>6</v>
      </c>
      <c r="AA37" s="115">
        <v>5</v>
      </c>
      <c r="AB37" s="115">
        <v>5</v>
      </c>
      <c r="AC37" s="115">
        <v>11</v>
      </c>
      <c r="AD37" s="115">
        <v>11</v>
      </c>
      <c r="AE37">
        <f t="shared" si="2"/>
        <v>89</v>
      </c>
      <c r="AF37">
        <f t="shared" si="3"/>
        <v>89</v>
      </c>
    </row>
    <row r="38" spans="1:32">
      <c r="A38" t="s">
        <v>15</v>
      </c>
      <c r="B38" t="s">
        <v>455</v>
      </c>
      <c r="C38" t="s">
        <v>549</v>
      </c>
      <c r="D38" t="s">
        <v>564</v>
      </c>
      <c r="E38" s="115">
        <v>2</v>
      </c>
      <c r="F38" s="115">
        <v>2</v>
      </c>
      <c r="G38" s="115">
        <v>10</v>
      </c>
      <c r="H38" s="115"/>
      <c r="I38" s="115"/>
      <c r="J38" s="115">
        <v>10</v>
      </c>
      <c r="K38" s="115">
        <v>3</v>
      </c>
      <c r="L38" s="115">
        <v>3</v>
      </c>
      <c r="M38" s="115">
        <v>7</v>
      </c>
      <c r="N38" s="115">
        <v>7</v>
      </c>
      <c r="O38" s="115">
        <v>4</v>
      </c>
      <c r="P38" s="115">
        <v>4</v>
      </c>
      <c r="Q38" s="115">
        <v>3</v>
      </c>
      <c r="R38" s="115">
        <v>3</v>
      </c>
      <c r="S38" s="115">
        <v>5</v>
      </c>
      <c r="T38" s="115">
        <v>5</v>
      </c>
      <c r="U38" s="115">
        <v>4</v>
      </c>
      <c r="V38" s="115">
        <v>4</v>
      </c>
      <c r="W38" s="115">
        <v>5</v>
      </c>
      <c r="X38" s="115">
        <v>5</v>
      </c>
      <c r="Y38" s="115">
        <v>8</v>
      </c>
      <c r="Z38" s="115">
        <v>8</v>
      </c>
      <c r="AA38" s="115">
        <v>9</v>
      </c>
      <c r="AB38" s="115">
        <v>9</v>
      </c>
      <c r="AC38" s="115">
        <v>2</v>
      </c>
      <c r="AD38" s="115">
        <v>2</v>
      </c>
      <c r="AE38">
        <f t="shared" si="2"/>
        <v>62</v>
      </c>
      <c r="AF38">
        <f t="shared" si="3"/>
        <v>62</v>
      </c>
    </row>
    <row r="39" spans="1:32">
      <c r="A39" t="s">
        <v>15</v>
      </c>
      <c r="B39" t="s">
        <v>455</v>
      </c>
      <c r="C39" t="s">
        <v>556</v>
      </c>
      <c r="D39" t="s">
        <v>565</v>
      </c>
      <c r="E39" s="115">
        <v>0</v>
      </c>
      <c r="F39" s="115">
        <v>0</v>
      </c>
      <c r="G39" s="115">
        <v>0</v>
      </c>
      <c r="H39" s="115"/>
      <c r="I39" s="115"/>
      <c r="J39" s="115">
        <v>0</v>
      </c>
      <c r="K39" s="115">
        <v>1</v>
      </c>
      <c r="L39" s="115">
        <v>1</v>
      </c>
      <c r="M39" s="115">
        <v>2</v>
      </c>
      <c r="N39" s="115">
        <v>2</v>
      </c>
      <c r="O39" s="115">
        <v>2</v>
      </c>
      <c r="P39" s="115">
        <v>2</v>
      </c>
      <c r="Q39" s="115">
        <v>2</v>
      </c>
      <c r="R39" s="115">
        <v>2</v>
      </c>
      <c r="S39" s="115">
        <v>1</v>
      </c>
      <c r="T39" s="115">
        <v>1</v>
      </c>
      <c r="U39" s="115">
        <v>4</v>
      </c>
      <c r="V39" s="115">
        <v>4</v>
      </c>
      <c r="W39" s="115">
        <v>4</v>
      </c>
      <c r="X39" s="115">
        <v>4</v>
      </c>
      <c r="Y39" s="115">
        <v>1</v>
      </c>
      <c r="Z39" s="115">
        <v>1</v>
      </c>
      <c r="AA39" s="115">
        <v>1</v>
      </c>
      <c r="AB39" s="115">
        <v>1</v>
      </c>
      <c r="AC39" s="115">
        <v>2</v>
      </c>
      <c r="AD39" s="115">
        <v>2</v>
      </c>
      <c r="AE39">
        <f t="shared" si="2"/>
        <v>20</v>
      </c>
      <c r="AF39">
        <f t="shared" si="3"/>
        <v>20</v>
      </c>
    </row>
    <row r="40" spans="1:32">
      <c r="A40" t="s">
        <v>15</v>
      </c>
      <c r="B40" t="s">
        <v>455</v>
      </c>
      <c r="C40" t="s">
        <v>556</v>
      </c>
      <c r="D40" t="s">
        <v>557</v>
      </c>
      <c r="E40" s="115">
        <v>1</v>
      </c>
      <c r="F40" s="115">
        <v>1</v>
      </c>
      <c r="G40" s="115">
        <v>1</v>
      </c>
      <c r="H40" s="115"/>
      <c r="I40" s="115"/>
      <c r="J40" s="115">
        <v>1</v>
      </c>
      <c r="K40" s="115">
        <v>0</v>
      </c>
      <c r="L40" s="115">
        <v>0</v>
      </c>
      <c r="M40" s="115">
        <v>0</v>
      </c>
      <c r="N40" s="115">
        <v>0</v>
      </c>
      <c r="O40" s="115">
        <v>0</v>
      </c>
      <c r="P40" s="115">
        <v>0</v>
      </c>
      <c r="Q40" s="115">
        <v>2</v>
      </c>
      <c r="R40" s="115">
        <v>2</v>
      </c>
      <c r="S40" s="115">
        <v>2</v>
      </c>
      <c r="T40" s="115">
        <v>2</v>
      </c>
      <c r="U40" s="115">
        <v>0</v>
      </c>
      <c r="V40" s="115">
        <v>0</v>
      </c>
      <c r="W40" s="115">
        <v>0</v>
      </c>
      <c r="X40" s="115">
        <v>0</v>
      </c>
      <c r="Y40" s="115">
        <v>0</v>
      </c>
      <c r="Z40" s="115">
        <v>0</v>
      </c>
      <c r="AA40" s="115">
        <v>2</v>
      </c>
      <c r="AB40" s="115">
        <v>2</v>
      </c>
      <c r="AC40" s="115">
        <v>1</v>
      </c>
      <c r="AD40" s="115">
        <v>1</v>
      </c>
      <c r="AE40">
        <f t="shared" si="2"/>
        <v>9</v>
      </c>
      <c r="AF40">
        <f t="shared" si="3"/>
        <v>9</v>
      </c>
    </row>
    <row r="41" spans="1:32">
      <c r="A41" t="s">
        <v>15</v>
      </c>
      <c r="B41" t="s">
        <v>455</v>
      </c>
      <c r="C41" t="s">
        <v>559</v>
      </c>
      <c r="D41" s="297" t="s">
        <v>568</v>
      </c>
      <c r="E41" s="115">
        <v>0</v>
      </c>
      <c r="F41" s="115">
        <v>0</v>
      </c>
      <c r="G41" s="115">
        <v>1</v>
      </c>
      <c r="H41" s="115"/>
      <c r="I41" s="115"/>
      <c r="J41" s="115">
        <v>1</v>
      </c>
      <c r="K41" s="115">
        <v>8</v>
      </c>
      <c r="L41" s="115">
        <v>8</v>
      </c>
      <c r="M41" s="115">
        <v>10</v>
      </c>
      <c r="N41" s="115">
        <v>10</v>
      </c>
      <c r="O41" s="115">
        <v>7</v>
      </c>
      <c r="P41" s="115">
        <v>7</v>
      </c>
      <c r="Q41" s="115">
        <v>9</v>
      </c>
      <c r="R41" s="115">
        <v>9</v>
      </c>
      <c r="S41" s="115">
        <v>10</v>
      </c>
      <c r="T41" s="115">
        <v>10</v>
      </c>
      <c r="U41" s="115">
        <v>7</v>
      </c>
      <c r="V41" s="115">
        <v>7</v>
      </c>
      <c r="W41" s="115">
        <v>6</v>
      </c>
      <c r="X41" s="115">
        <v>6</v>
      </c>
      <c r="Y41" s="115">
        <v>8</v>
      </c>
      <c r="Z41" s="115">
        <v>8</v>
      </c>
      <c r="AA41" s="115">
        <v>5</v>
      </c>
      <c r="AB41" s="115">
        <v>5</v>
      </c>
      <c r="AC41" s="115">
        <v>3</v>
      </c>
      <c r="AD41" s="115">
        <v>3</v>
      </c>
      <c r="AE41">
        <f t="shared" si="2"/>
        <v>74</v>
      </c>
      <c r="AF41">
        <f t="shared" si="3"/>
        <v>74</v>
      </c>
    </row>
    <row r="42" spans="1:32">
      <c r="A42" t="s">
        <v>15</v>
      </c>
      <c r="B42" t="s">
        <v>455</v>
      </c>
      <c r="C42" t="s">
        <v>559</v>
      </c>
      <c r="D42" t="s">
        <v>560</v>
      </c>
      <c r="E42" s="115">
        <v>1</v>
      </c>
      <c r="F42" s="115">
        <v>1</v>
      </c>
      <c r="G42" s="115">
        <v>0</v>
      </c>
      <c r="H42" s="115"/>
      <c r="I42" s="115"/>
      <c r="J42" s="115">
        <v>0</v>
      </c>
      <c r="K42" s="115">
        <v>4</v>
      </c>
      <c r="L42" s="115">
        <v>4</v>
      </c>
      <c r="M42" s="115">
        <v>2</v>
      </c>
      <c r="N42" s="115">
        <v>2</v>
      </c>
      <c r="O42" s="115">
        <v>5</v>
      </c>
      <c r="P42" s="115">
        <v>5</v>
      </c>
      <c r="Q42" s="115">
        <v>1</v>
      </c>
      <c r="R42" s="115">
        <v>1</v>
      </c>
      <c r="S42" s="115">
        <v>8</v>
      </c>
      <c r="T42" s="115">
        <v>8</v>
      </c>
      <c r="U42" s="115">
        <v>3</v>
      </c>
      <c r="V42" s="115">
        <v>3</v>
      </c>
      <c r="W42" s="115">
        <v>1</v>
      </c>
      <c r="X42" s="115">
        <v>1</v>
      </c>
      <c r="Y42" s="115">
        <v>3</v>
      </c>
      <c r="Z42" s="115">
        <v>3</v>
      </c>
      <c r="AA42" s="115">
        <v>1</v>
      </c>
      <c r="AB42" s="115">
        <v>1</v>
      </c>
      <c r="AC42" s="115">
        <v>2</v>
      </c>
      <c r="AD42" s="115">
        <v>2</v>
      </c>
      <c r="AE42">
        <f t="shared" si="2"/>
        <v>31</v>
      </c>
      <c r="AF42">
        <f t="shared" si="3"/>
        <v>31</v>
      </c>
    </row>
    <row r="44" spans="1:32">
      <c r="AE44">
        <f>SUM(AE32:AE42)</f>
        <v>446</v>
      </c>
      <c r="AF44">
        <f>SUM(AF32:AF42)</f>
        <v>446</v>
      </c>
    </row>
    <row r="45" spans="1:32">
      <c r="A45" t="s">
        <v>15</v>
      </c>
      <c r="B45" t="s">
        <v>470</v>
      </c>
      <c r="C45" t="s">
        <v>675</v>
      </c>
      <c r="D45" t="s">
        <v>676</v>
      </c>
      <c r="E45" s="115">
        <v>0</v>
      </c>
      <c r="F45" s="115">
        <v>0</v>
      </c>
      <c r="G45" s="115">
        <v>1</v>
      </c>
      <c r="H45" s="115"/>
      <c r="I45" s="115"/>
      <c r="J45" s="115">
        <v>1</v>
      </c>
      <c r="K45" s="115">
        <v>0</v>
      </c>
      <c r="L45" s="115">
        <v>0</v>
      </c>
      <c r="M45" s="115">
        <v>0</v>
      </c>
      <c r="N45" s="115">
        <v>0</v>
      </c>
      <c r="O45" s="115">
        <v>1</v>
      </c>
      <c r="P45" s="115">
        <v>1</v>
      </c>
      <c r="Q45" s="115">
        <v>2</v>
      </c>
      <c r="R45" s="115">
        <v>2</v>
      </c>
      <c r="S45" s="115">
        <v>1</v>
      </c>
      <c r="T45" s="115">
        <v>1</v>
      </c>
      <c r="U45" s="115">
        <v>0</v>
      </c>
      <c r="V45" s="115">
        <v>0</v>
      </c>
      <c r="W45" s="115">
        <v>1</v>
      </c>
      <c r="X45" s="115">
        <v>1</v>
      </c>
      <c r="Y45" s="115">
        <v>1</v>
      </c>
      <c r="Z45" s="115">
        <v>1</v>
      </c>
      <c r="AA45" s="115">
        <v>1</v>
      </c>
      <c r="AB45" s="115">
        <v>1</v>
      </c>
      <c r="AC45" s="115">
        <v>0</v>
      </c>
      <c r="AD45" s="115">
        <v>0</v>
      </c>
      <c r="AE45">
        <f t="shared" ref="AE45:AE57" si="4">AC45+AA45+Y45+W45+U45+S45+Q45+O45+M45+K45+G45+E45</f>
        <v>8</v>
      </c>
      <c r="AF45">
        <f t="shared" ref="AF45:AF57" si="5">AD45+AB45+Z45+X45+V45+T45+R45+P45+N45+L45+J45+F45</f>
        <v>8</v>
      </c>
    </row>
    <row r="46" spans="1:32">
      <c r="A46" t="s">
        <v>15</v>
      </c>
      <c r="B46" t="s">
        <v>470</v>
      </c>
      <c r="C46" t="s">
        <v>675</v>
      </c>
      <c r="D46" t="s">
        <v>679</v>
      </c>
      <c r="E46" s="115">
        <v>0</v>
      </c>
      <c r="F46" s="115">
        <v>0</v>
      </c>
      <c r="G46" s="115">
        <v>1</v>
      </c>
      <c r="H46" s="115"/>
      <c r="I46" s="115"/>
      <c r="J46" s="115">
        <v>1</v>
      </c>
      <c r="K46" s="115">
        <v>0</v>
      </c>
      <c r="L46" s="115">
        <v>0</v>
      </c>
      <c r="M46" s="115">
        <v>0</v>
      </c>
      <c r="N46" s="115">
        <v>0</v>
      </c>
      <c r="O46" s="115">
        <v>1</v>
      </c>
      <c r="P46" s="115">
        <v>1</v>
      </c>
      <c r="Q46" s="115">
        <v>2</v>
      </c>
      <c r="R46" s="115">
        <v>2</v>
      </c>
      <c r="S46" s="115">
        <v>1</v>
      </c>
      <c r="T46" s="115">
        <v>1</v>
      </c>
      <c r="U46" s="115">
        <v>0</v>
      </c>
      <c r="V46" s="115">
        <v>0</v>
      </c>
      <c r="W46" s="115">
        <v>1</v>
      </c>
      <c r="X46" s="115">
        <v>1</v>
      </c>
      <c r="Y46" s="115">
        <v>4</v>
      </c>
      <c r="Z46" s="115">
        <v>4</v>
      </c>
      <c r="AA46" s="115">
        <v>1</v>
      </c>
      <c r="AB46" s="115">
        <v>1</v>
      </c>
      <c r="AC46" s="115">
        <v>0</v>
      </c>
      <c r="AD46" s="115">
        <v>0</v>
      </c>
      <c r="AE46">
        <f t="shared" si="4"/>
        <v>11</v>
      </c>
      <c r="AF46">
        <f t="shared" si="5"/>
        <v>11</v>
      </c>
    </row>
    <row r="47" spans="1:32">
      <c r="A47" s="420" t="s">
        <v>15</v>
      </c>
      <c r="B47" s="420" t="s">
        <v>470</v>
      </c>
      <c r="C47" s="420" t="s">
        <v>471</v>
      </c>
      <c r="D47" s="420" t="s">
        <v>682</v>
      </c>
      <c r="E47" s="421">
        <v>4</v>
      </c>
      <c r="F47" s="421">
        <v>4</v>
      </c>
      <c r="G47" s="421">
        <v>1</v>
      </c>
      <c r="H47" s="421"/>
      <c r="I47" s="421"/>
      <c r="J47" s="421">
        <v>1</v>
      </c>
      <c r="K47" s="421">
        <v>3</v>
      </c>
      <c r="L47" s="421">
        <v>3</v>
      </c>
      <c r="M47" s="421">
        <v>6</v>
      </c>
      <c r="N47" s="421">
        <v>6</v>
      </c>
      <c r="O47" s="421">
        <v>7</v>
      </c>
      <c r="P47" s="421">
        <v>7</v>
      </c>
      <c r="Q47" s="421">
        <v>4</v>
      </c>
      <c r="R47" s="421">
        <v>4</v>
      </c>
      <c r="S47" s="421">
        <v>4</v>
      </c>
      <c r="T47" s="421">
        <v>4</v>
      </c>
      <c r="U47" s="421">
        <v>10</v>
      </c>
      <c r="V47" s="421">
        <v>10</v>
      </c>
      <c r="W47" s="421">
        <v>2</v>
      </c>
      <c r="X47" s="421">
        <v>2</v>
      </c>
      <c r="Y47" s="421">
        <v>7</v>
      </c>
      <c r="Z47" s="421">
        <v>7</v>
      </c>
      <c r="AA47" s="421">
        <v>6</v>
      </c>
      <c r="AB47" s="421">
        <v>6</v>
      </c>
      <c r="AC47" s="421">
        <v>2</v>
      </c>
      <c r="AD47" s="421">
        <v>2</v>
      </c>
      <c r="AE47" s="420">
        <f t="shared" si="4"/>
        <v>56</v>
      </c>
      <c r="AF47" s="420">
        <f t="shared" si="5"/>
        <v>56</v>
      </c>
    </row>
    <row r="48" spans="1:32">
      <c r="A48" s="420" t="s">
        <v>15</v>
      </c>
      <c r="B48" s="420" t="s">
        <v>470</v>
      </c>
      <c r="C48" s="420" t="s">
        <v>471</v>
      </c>
      <c r="D48" s="420" t="s">
        <v>685</v>
      </c>
      <c r="E48" s="421">
        <v>0</v>
      </c>
      <c r="F48" s="421">
        <v>0</v>
      </c>
      <c r="G48" s="421">
        <v>0</v>
      </c>
      <c r="H48" s="421"/>
      <c r="I48" s="421"/>
      <c r="J48" s="421">
        <v>0</v>
      </c>
      <c r="K48" s="421">
        <v>2</v>
      </c>
      <c r="L48" s="421">
        <v>2</v>
      </c>
      <c r="M48" s="421">
        <v>1</v>
      </c>
      <c r="N48" s="421">
        <v>1</v>
      </c>
      <c r="O48" s="421">
        <v>1</v>
      </c>
      <c r="P48" s="421">
        <v>1</v>
      </c>
      <c r="Q48" s="421">
        <v>3</v>
      </c>
      <c r="R48" s="421">
        <v>3</v>
      </c>
      <c r="S48" s="421">
        <v>4</v>
      </c>
      <c r="T48" s="421">
        <v>4</v>
      </c>
      <c r="U48" s="421">
        <v>0</v>
      </c>
      <c r="V48" s="421">
        <v>0</v>
      </c>
      <c r="W48" s="421">
        <v>0</v>
      </c>
      <c r="X48" s="421">
        <v>0</v>
      </c>
      <c r="Y48" s="421">
        <v>1</v>
      </c>
      <c r="Z48" s="421">
        <v>1</v>
      </c>
      <c r="AA48" s="421">
        <v>2</v>
      </c>
      <c r="AB48" s="421">
        <v>2</v>
      </c>
      <c r="AC48" s="421">
        <v>0</v>
      </c>
      <c r="AD48" s="421">
        <v>0</v>
      </c>
      <c r="AE48" s="420">
        <f t="shared" si="4"/>
        <v>14</v>
      </c>
      <c r="AF48" s="420">
        <f t="shared" si="5"/>
        <v>14</v>
      </c>
    </row>
    <row r="49" spans="1:32">
      <c r="A49" s="420" t="s">
        <v>15</v>
      </c>
      <c r="B49" s="420" t="s">
        <v>470</v>
      </c>
      <c r="C49" s="420" t="s">
        <v>479</v>
      </c>
      <c r="D49" s="423" t="s">
        <v>688</v>
      </c>
      <c r="E49" s="421">
        <v>4</v>
      </c>
      <c r="F49" s="421">
        <v>4</v>
      </c>
      <c r="G49" s="421">
        <v>5</v>
      </c>
      <c r="H49" s="421"/>
      <c r="I49" s="421"/>
      <c r="J49" s="421">
        <v>4</v>
      </c>
      <c r="K49" s="421">
        <v>2</v>
      </c>
      <c r="L49" s="421">
        <v>2</v>
      </c>
      <c r="M49" s="421">
        <v>5</v>
      </c>
      <c r="N49" s="421">
        <v>4</v>
      </c>
      <c r="O49" s="421">
        <v>2</v>
      </c>
      <c r="P49" s="421">
        <v>2</v>
      </c>
      <c r="Q49" s="421">
        <v>5</v>
      </c>
      <c r="R49" s="421">
        <v>5</v>
      </c>
      <c r="S49" s="421">
        <v>7</v>
      </c>
      <c r="T49" s="421">
        <v>7</v>
      </c>
      <c r="U49" s="421">
        <v>0</v>
      </c>
      <c r="V49" s="421">
        <v>0</v>
      </c>
      <c r="W49" s="421">
        <v>3</v>
      </c>
      <c r="X49" s="421">
        <v>3</v>
      </c>
      <c r="Y49" s="421">
        <v>3</v>
      </c>
      <c r="Z49" s="421">
        <v>3</v>
      </c>
      <c r="AA49" s="421">
        <v>3</v>
      </c>
      <c r="AB49" s="421">
        <v>3</v>
      </c>
      <c r="AC49" s="421">
        <v>2</v>
      </c>
      <c r="AD49" s="421">
        <v>2</v>
      </c>
      <c r="AE49" s="420">
        <f t="shared" si="4"/>
        <v>41</v>
      </c>
      <c r="AF49" s="420">
        <f t="shared" si="5"/>
        <v>39</v>
      </c>
    </row>
    <row r="50" spans="1:32">
      <c r="A50" s="420" t="s">
        <v>15</v>
      </c>
      <c r="B50" s="420" t="s">
        <v>470</v>
      </c>
      <c r="C50" s="420" t="s">
        <v>479</v>
      </c>
      <c r="D50" s="420" t="s">
        <v>490</v>
      </c>
      <c r="E50" s="421">
        <v>2</v>
      </c>
      <c r="F50" s="421">
        <v>2</v>
      </c>
      <c r="G50" s="421">
        <v>1</v>
      </c>
      <c r="H50" s="421"/>
      <c r="I50" s="421"/>
      <c r="J50" s="421">
        <v>1</v>
      </c>
      <c r="K50" s="421">
        <v>1</v>
      </c>
      <c r="L50" s="421">
        <v>1</v>
      </c>
      <c r="M50" s="421">
        <v>0</v>
      </c>
      <c r="N50" s="421">
        <v>0</v>
      </c>
      <c r="O50" s="421">
        <v>1</v>
      </c>
      <c r="P50" s="421">
        <v>1</v>
      </c>
      <c r="Q50" s="421">
        <v>2</v>
      </c>
      <c r="R50" s="421">
        <v>2</v>
      </c>
      <c r="S50" s="421">
        <v>3</v>
      </c>
      <c r="T50" s="422">
        <v>3</v>
      </c>
      <c r="U50" s="421">
        <v>3</v>
      </c>
      <c r="V50" s="421">
        <v>3</v>
      </c>
      <c r="W50" s="421">
        <v>1</v>
      </c>
      <c r="X50" s="421">
        <v>1</v>
      </c>
      <c r="Y50" s="421">
        <v>1</v>
      </c>
      <c r="Z50" s="421">
        <v>1</v>
      </c>
      <c r="AA50" s="421">
        <v>2</v>
      </c>
      <c r="AB50" s="421">
        <v>2</v>
      </c>
      <c r="AC50" s="421">
        <v>2</v>
      </c>
      <c r="AD50" s="421">
        <v>2</v>
      </c>
      <c r="AE50" s="420">
        <f t="shared" si="4"/>
        <v>19</v>
      </c>
      <c r="AF50" s="420">
        <f t="shared" si="5"/>
        <v>19</v>
      </c>
    </row>
    <row r="51" spans="1:32">
      <c r="A51" s="420" t="s">
        <v>15</v>
      </c>
      <c r="B51" s="420" t="s">
        <v>470</v>
      </c>
      <c r="C51" s="420" t="s">
        <v>479</v>
      </c>
      <c r="D51" s="420" t="s">
        <v>482</v>
      </c>
      <c r="E51" s="421">
        <v>4</v>
      </c>
      <c r="F51" s="421">
        <v>4</v>
      </c>
      <c r="G51" s="421">
        <v>5</v>
      </c>
      <c r="H51" s="421"/>
      <c r="I51" s="421"/>
      <c r="J51" s="421">
        <v>5</v>
      </c>
      <c r="K51" s="421">
        <v>2</v>
      </c>
      <c r="L51" s="421">
        <v>2</v>
      </c>
      <c r="M51" s="421">
        <v>6</v>
      </c>
      <c r="N51" s="421">
        <v>6</v>
      </c>
      <c r="O51" s="421">
        <v>6</v>
      </c>
      <c r="P51" s="421">
        <v>6</v>
      </c>
      <c r="Q51" s="421">
        <v>3</v>
      </c>
      <c r="R51" s="421">
        <v>3</v>
      </c>
      <c r="S51" s="421">
        <v>5</v>
      </c>
      <c r="T51" s="421">
        <v>5</v>
      </c>
      <c r="U51" s="421">
        <v>4</v>
      </c>
      <c r="V51" s="421">
        <v>4</v>
      </c>
      <c r="W51" s="421">
        <v>2</v>
      </c>
      <c r="X51" s="421">
        <v>2</v>
      </c>
      <c r="Y51" s="421">
        <v>4</v>
      </c>
      <c r="Z51" s="421">
        <v>3</v>
      </c>
      <c r="AA51" s="421">
        <v>6</v>
      </c>
      <c r="AB51" s="421">
        <v>6</v>
      </c>
      <c r="AC51" s="421">
        <v>2</v>
      </c>
      <c r="AD51" s="421">
        <v>2</v>
      </c>
      <c r="AE51" s="420">
        <f t="shared" si="4"/>
        <v>49</v>
      </c>
      <c r="AF51" s="420">
        <f t="shared" si="5"/>
        <v>48</v>
      </c>
    </row>
    <row r="52" spans="1:32">
      <c r="A52" s="21" t="s">
        <v>15</v>
      </c>
      <c r="B52" s="21" t="s">
        <v>470</v>
      </c>
      <c r="C52" s="21" t="s">
        <v>694</v>
      </c>
      <c r="D52" s="21" t="s">
        <v>695</v>
      </c>
      <c r="E52" s="30">
        <v>0</v>
      </c>
      <c r="F52" s="30">
        <v>0</v>
      </c>
      <c r="G52" s="30">
        <v>2</v>
      </c>
      <c r="H52" s="30"/>
      <c r="I52" s="30"/>
      <c r="J52" s="30">
        <v>2</v>
      </c>
      <c r="K52" s="30">
        <v>6</v>
      </c>
      <c r="L52" s="30">
        <v>6</v>
      </c>
      <c r="M52" s="30">
        <v>3</v>
      </c>
      <c r="N52" s="30">
        <v>3</v>
      </c>
      <c r="O52" s="30">
        <v>3</v>
      </c>
      <c r="P52" s="30">
        <v>3</v>
      </c>
      <c r="Q52" s="30">
        <v>2</v>
      </c>
      <c r="R52" s="30">
        <v>2</v>
      </c>
      <c r="S52" s="30">
        <v>1</v>
      </c>
      <c r="T52" s="30">
        <v>1</v>
      </c>
      <c r="U52" s="30">
        <v>1</v>
      </c>
      <c r="V52" s="30">
        <v>1</v>
      </c>
      <c r="W52" s="30">
        <v>3</v>
      </c>
      <c r="X52" s="30">
        <v>3</v>
      </c>
      <c r="Y52" s="30">
        <v>3</v>
      </c>
      <c r="Z52" s="30">
        <v>3</v>
      </c>
      <c r="AA52" s="30">
        <v>2</v>
      </c>
      <c r="AB52" s="30">
        <v>2</v>
      </c>
      <c r="AC52" s="30">
        <v>2</v>
      </c>
      <c r="AD52" s="30">
        <v>2</v>
      </c>
      <c r="AE52" s="21">
        <f t="shared" si="4"/>
        <v>28</v>
      </c>
      <c r="AF52" s="21">
        <f t="shared" si="5"/>
        <v>28</v>
      </c>
    </row>
    <row r="53" spans="1:32">
      <c r="A53" s="21" t="s">
        <v>15</v>
      </c>
      <c r="B53" s="21" t="s">
        <v>470</v>
      </c>
      <c r="C53" s="21" t="s">
        <v>694</v>
      </c>
      <c r="D53" s="21" t="s">
        <v>749</v>
      </c>
      <c r="E53" s="30">
        <v>0</v>
      </c>
      <c r="F53" s="30">
        <v>0</v>
      </c>
      <c r="G53" s="30">
        <v>1</v>
      </c>
      <c r="H53" s="30"/>
      <c r="I53" s="30"/>
      <c r="J53" s="30">
        <v>1</v>
      </c>
      <c r="K53" s="30">
        <v>0</v>
      </c>
      <c r="L53" s="30">
        <v>0</v>
      </c>
      <c r="M53" s="30">
        <v>0</v>
      </c>
      <c r="N53" s="30">
        <v>0</v>
      </c>
      <c r="O53" s="30">
        <v>4</v>
      </c>
      <c r="P53" s="30">
        <v>4</v>
      </c>
      <c r="Q53" s="30">
        <v>0</v>
      </c>
      <c r="R53" s="30">
        <v>0</v>
      </c>
      <c r="S53" s="30">
        <v>3</v>
      </c>
      <c r="T53" s="30">
        <v>3</v>
      </c>
      <c r="U53" s="30">
        <v>0</v>
      </c>
      <c r="V53" s="30">
        <v>0</v>
      </c>
      <c r="W53" s="30">
        <v>1</v>
      </c>
      <c r="X53" s="30">
        <v>1</v>
      </c>
      <c r="Y53" s="30">
        <v>0</v>
      </c>
      <c r="Z53" s="30">
        <v>0</v>
      </c>
      <c r="AA53" s="30">
        <v>0</v>
      </c>
      <c r="AB53" s="30">
        <v>0</v>
      </c>
      <c r="AC53" s="30">
        <v>0</v>
      </c>
      <c r="AD53" s="30">
        <v>0</v>
      </c>
      <c r="AE53" s="21">
        <f t="shared" si="4"/>
        <v>9</v>
      </c>
      <c r="AF53" s="21">
        <f t="shared" si="5"/>
        <v>9</v>
      </c>
    </row>
    <row r="54" spans="1:32">
      <c r="A54" s="21" t="s">
        <v>15</v>
      </c>
      <c r="B54" s="21" t="s">
        <v>470</v>
      </c>
      <c r="C54" s="21" t="s">
        <v>694</v>
      </c>
      <c r="D54" s="21" t="s">
        <v>698</v>
      </c>
      <c r="E54" s="30">
        <v>3</v>
      </c>
      <c r="F54" s="30">
        <v>3</v>
      </c>
      <c r="G54" s="30">
        <v>5</v>
      </c>
      <c r="H54" s="30"/>
      <c r="I54" s="30"/>
      <c r="J54" s="30">
        <v>5</v>
      </c>
      <c r="K54" s="30">
        <v>4</v>
      </c>
      <c r="L54" s="30">
        <v>4</v>
      </c>
      <c r="M54" s="30">
        <v>4</v>
      </c>
      <c r="N54" s="30">
        <v>4</v>
      </c>
      <c r="O54" s="30">
        <v>10</v>
      </c>
      <c r="P54" s="30">
        <v>10</v>
      </c>
      <c r="Q54" s="30">
        <v>6</v>
      </c>
      <c r="R54" s="30">
        <v>6</v>
      </c>
      <c r="S54" s="30">
        <v>5</v>
      </c>
      <c r="T54" s="30">
        <v>5</v>
      </c>
      <c r="U54" s="30">
        <v>12</v>
      </c>
      <c r="V54" s="30">
        <v>12</v>
      </c>
      <c r="W54" s="30">
        <v>3</v>
      </c>
      <c r="X54" s="30">
        <v>1</v>
      </c>
      <c r="Y54" s="30">
        <v>1</v>
      </c>
      <c r="Z54" s="30">
        <v>0</v>
      </c>
      <c r="AA54" s="30">
        <v>5</v>
      </c>
      <c r="AB54" s="30">
        <v>5</v>
      </c>
      <c r="AC54" s="30">
        <v>4</v>
      </c>
      <c r="AD54" s="30">
        <v>4</v>
      </c>
      <c r="AE54" s="21">
        <f t="shared" si="4"/>
        <v>62</v>
      </c>
      <c r="AF54" s="21">
        <f t="shared" si="5"/>
        <v>59</v>
      </c>
    </row>
    <row r="55" spans="1:32">
      <c r="A55" s="21" t="s">
        <v>15</v>
      </c>
      <c r="B55" s="21" t="s">
        <v>470</v>
      </c>
      <c r="C55" s="21" t="s">
        <v>701</v>
      </c>
      <c r="D55" s="21" t="s">
        <v>702</v>
      </c>
      <c r="E55" s="30">
        <v>1</v>
      </c>
      <c r="F55" s="30">
        <v>1</v>
      </c>
      <c r="G55" s="30">
        <v>1</v>
      </c>
      <c r="H55" s="30"/>
      <c r="I55" s="30"/>
      <c r="J55" s="30">
        <v>1</v>
      </c>
      <c r="K55" s="30">
        <v>4</v>
      </c>
      <c r="L55" s="30">
        <v>4</v>
      </c>
      <c r="M55" s="30">
        <v>3</v>
      </c>
      <c r="N55" s="30">
        <v>3</v>
      </c>
      <c r="O55" s="30">
        <v>4</v>
      </c>
      <c r="P55" s="30">
        <v>4</v>
      </c>
      <c r="Q55" s="30">
        <v>2</v>
      </c>
      <c r="R55" s="30">
        <v>2</v>
      </c>
      <c r="S55" s="30">
        <v>1</v>
      </c>
      <c r="T55" s="30">
        <v>1</v>
      </c>
      <c r="U55" s="30">
        <v>1</v>
      </c>
      <c r="V55" s="30">
        <v>1</v>
      </c>
      <c r="W55" s="30">
        <v>0</v>
      </c>
      <c r="X55" s="30">
        <v>0</v>
      </c>
      <c r="Y55" s="30">
        <v>1</v>
      </c>
      <c r="Z55" s="30">
        <v>1</v>
      </c>
      <c r="AA55" s="30">
        <v>3</v>
      </c>
      <c r="AB55" s="30">
        <v>3</v>
      </c>
      <c r="AC55" s="30">
        <v>1</v>
      </c>
      <c r="AD55" s="30">
        <v>1</v>
      </c>
      <c r="AE55" s="21">
        <f t="shared" si="4"/>
        <v>22</v>
      </c>
      <c r="AF55" s="21">
        <f t="shared" si="5"/>
        <v>22</v>
      </c>
    </row>
    <row r="56" spans="1:32">
      <c r="A56" s="21" t="s">
        <v>15</v>
      </c>
      <c r="B56" s="21" t="s">
        <v>470</v>
      </c>
      <c r="C56" s="21" t="s">
        <v>705</v>
      </c>
      <c r="D56" s="21" t="s">
        <v>706</v>
      </c>
      <c r="E56" s="30">
        <v>0</v>
      </c>
      <c r="F56" s="30">
        <v>0</v>
      </c>
      <c r="G56" s="30">
        <v>0</v>
      </c>
      <c r="H56" s="30"/>
      <c r="I56" s="30"/>
      <c r="J56" s="30">
        <v>0</v>
      </c>
      <c r="K56" s="30">
        <v>0</v>
      </c>
      <c r="L56" s="30">
        <v>0</v>
      </c>
      <c r="M56" s="30">
        <v>0</v>
      </c>
      <c r="N56" s="30">
        <v>0</v>
      </c>
      <c r="O56" s="30">
        <v>0</v>
      </c>
      <c r="P56" s="30">
        <v>0</v>
      </c>
      <c r="Q56" s="30">
        <v>0</v>
      </c>
      <c r="R56" s="30">
        <v>0</v>
      </c>
      <c r="S56" s="30">
        <v>0</v>
      </c>
      <c r="T56" s="30">
        <v>0</v>
      </c>
      <c r="U56" s="30">
        <v>0</v>
      </c>
      <c r="V56" s="30">
        <v>0</v>
      </c>
      <c r="W56" s="30">
        <v>0</v>
      </c>
      <c r="X56" s="30">
        <v>0</v>
      </c>
      <c r="Y56" s="30">
        <v>0</v>
      </c>
      <c r="Z56" s="30">
        <v>0</v>
      </c>
      <c r="AA56" s="30">
        <v>0</v>
      </c>
      <c r="AB56" s="30">
        <v>0</v>
      </c>
      <c r="AC56" s="30">
        <v>0</v>
      </c>
      <c r="AD56" s="30">
        <v>0</v>
      </c>
      <c r="AE56" s="21">
        <f t="shared" si="4"/>
        <v>0</v>
      </c>
      <c r="AF56" s="21">
        <f t="shared" si="5"/>
        <v>0</v>
      </c>
    </row>
    <row r="57" spans="1:32">
      <c r="A57" s="21" t="s">
        <v>15</v>
      </c>
      <c r="B57" s="21" t="s">
        <v>470</v>
      </c>
      <c r="C57" s="21" t="s">
        <v>705</v>
      </c>
      <c r="D57" s="21" t="s">
        <v>709</v>
      </c>
      <c r="E57" s="30">
        <v>2</v>
      </c>
      <c r="F57" s="30">
        <v>2</v>
      </c>
      <c r="G57" s="30">
        <v>2</v>
      </c>
      <c r="H57" s="30"/>
      <c r="I57" s="30"/>
      <c r="J57" s="30">
        <v>2</v>
      </c>
      <c r="K57" s="30">
        <v>4</v>
      </c>
      <c r="L57" s="30">
        <v>4</v>
      </c>
      <c r="M57" s="30">
        <v>9</v>
      </c>
      <c r="N57" s="30">
        <v>9</v>
      </c>
      <c r="O57" s="30">
        <v>3</v>
      </c>
      <c r="P57" s="30">
        <v>3</v>
      </c>
      <c r="Q57" s="30">
        <v>3</v>
      </c>
      <c r="R57" s="30">
        <v>3</v>
      </c>
      <c r="S57" s="30">
        <v>0</v>
      </c>
      <c r="T57" s="30">
        <v>0</v>
      </c>
      <c r="U57" s="30">
        <v>1</v>
      </c>
      <c r="V57" s="30">
        <v>1</v>
      </c>
      <c r="W57" s="30">
        <v>6</v>
      </c>
      <c r="X57" s="30">
        <v>6</v>
      </c>
      <c r="Y57" s="30">
        <v>5</v>
      </c>
      <c r="Z57" s="30">
        <v>5</v>
      </c>
      <c r="AA57" s="30">
        <v>1</v>
      </c>
      <c r="AB57" s="30">
        <v>1</v>
      </c>
      <c r="AC57" s="30">
        <v>0</v>
      </c>
      <c r="AD57" s="30">
        <v>0</v>
      </c>
      <c r="AE57" s="21">
        <f t="shared" si="4"/>
        <v>36</v>
      </c>
      <c r="AF57" s="21">
        <f t="shared" si="5"/>
        <v>36</v>
      </c>
    </row>
    <row r="60" spans="1:32">
      <c r="AE60">
        <f>SUM(AE45:AE57)</f>
        <v>355</v>
      </c>
      <c r="AF60">
        <f>SUM(AF45:AF57)</f>
        <v>349</v>
      </c>
    </row>
    <row r="63" spans="1:32">
      <c r="AE63">
        <f>AE60+BC39</f>
        <v>355</v>
      </c>
      <c r="AF63">
        <f>AF60+BD39</f>
        <v>349</v>
      </c>
    </row>
    <row r="64" spans="1:32">
      <c r="A64" s="375" t="s">
        <v>15</v>
      </c>
      <c r="B64" s="375" t="s">
        <v>403</v>
      </c>
      <c r="C64" s="375" t="s">
        <v>404</v>
      </c>
      <c r="D64" s="375" t="s">
        <v>409</v>
      </c>
      <c r="E64" s="375">
        <v>3</v>
      </c>
      <c r="F64" s="375">
        <v>3</v>
      </c>
      <c r="G64" s="375">
        <v>5</v>
      </c>
      <c r="H64" s="375">
        <v>5</v>
      </c>
      <c r="I64" s="375">
        <v>5</v>
      </c>
      <c r="J64" s="375">
        <v>2</v>
      </c>
      <c r="K64" s="375">
        <v>0</v>
      </c>
      <c r="L64" s="375">
        <v>0</v>
      </c>
      <c r="M64" s="375">
        <v>4</v>
      </c>
      <c r="N64" s="375">
        <v>4</v>
      </c>
      <c r="O64" s="375">
        <v>5</v>
      </c>
      <c r="P64" s="375">
        <v>4</v>
      </c>
      <c r="Q64" s="375">
        <v>5</v>
      </c>
      <c r="R64" s="375">
        <v>5</v>
      </c>
      <c r="S64" s="375">
        <v>5</v>
      </c>
      <c r="T64" s="375">
        <v>5</v>
      </c>
      <c r="U64" s="375">
        <v>3</v>
      </c>
      <c r="V64" s="375">
        <v>3</v>
      </c>
      <c r="W64" s="375">
        <v>6</v>
      </c>
      <c r="X64" s="375">
        <v>6</v>
      </c>
      <c r="Y64" s="375">
        <v>6</v>
      </c>
      <c r="Z64" s="375">
        <v>5</v>
      </c>
      <c r="AA64" s="375">
        <v>8</v>
      </c>
      <c r="AB64" s="375">
        <v>8</v>
      </c>
      <c r="AC64" s="375">
        <f t="shared" ref="AC64:AD68" si="6">E64+G64+I64+K64+M64+O64+Q64+S64+U64+W64+Y64+AA64</f>
        <v>55</v>
      </c>
      <c r="AD64" s="375">
        <f t="shared" si="6"/>
        <v>50</v>
      </c>
    </row>
    <row r="65" spans="1:30">
      <c r="A65" s="375" t="s">
        <v>15</v>
      </c>
      <c r="B65" s="375" t="s">
        <v>403</v>
      </c>
      <c r="C65" s="375" t="s">
        <v>404</v>
      </c>
      <c r="D65" s="375" t="s">
        <v>405</v>
      </c>
      <c r="E65" s="375">
        <v>0</v>
      </c>
      <c r="F65" s="375">
        <v>0</v>
      </c>
      <c r="G65" s="375">
        <v>2</v>
      </c>
      <c r="H65" s="375">
        <v>2</v>
      </c>
      <c r="I65" s="375">
        <v>1</v>
      </c>
      <c r="J65" s="375">
        <v>1</v>
      </c>
      <c r="K65" s="375">
        <v>1</v>
      </c>
      <c r="L65" s="375">
        <v>1</v>
      </c>
      <c r="M65" s="375">
        <v>0</v>
      </c>
      <c r="N65" s="375">
        <v>1</v>
      </c>
      <c r="O65" s="375">
        <v>1</v>
      </c>
      <c r="P65" s="375">
        <v>1</v>
      </c>
      <c r="Q65" s="375">
        <v>1</v>
      </c>
      <c r="R65" s="375">
        <v>1</v>
      </c>
      <c r="S65" s="375">
        <v>2</v>
      </c>
      <c r="T65" s="375">
        <v>2</v>
      </c>
      <c r="U65" s="375">
        <v>0</v>
      </c>
      <c r="V65" s="375">
        <v>0</v>
      </c>
      <c r="W65" s="375">
        <v>6</v>
      </c>
      <c r="X65" s="375">
        <v>6</v>
      </c>
      <c r="Y65" s="375">
        <v>3</v>
      </c>
      <c r="Z65" s="375">
        <v>3</v>
      </c>
      <c r="AA65" s="375">
        <v>1</v>
      </c>
      <c r="AB65" s="375">
        <v>1</v>
      </c>
      <c r="AC65" s="375">
        <f t="shared" si="6"/>
        <v>18</v>
      </c>
      <c r="AD65" s="375">
        <f t="shared" si="6"/>
        <v>19</v>
      </c>
    </row>
    <row r="66" spans="1:30">
      <c r="A66" s="375" t="s">
        <v>15</v>
      </c>
      <c r="B66" s="375" t="s">
        <v>403</v>
      </c>
      <c r="C66" s="375" t="s">
        <v>433</v>
      </c>
      <c r="D66" s="375" t="s">
        <v>791</v>
      </c>
      <c r="E66" s="375">
        <v>2</v>
      </c>
      <c r="F66" s="375">
        <v>2</v>
      </c>
      <c r="G66" s="375">
        <v>3</v>
      </c>
      <c r="H66" s="375">
        <v>3</v>
      </c>
      <c r="I66" s="375">
        <v>2</v>
      </c>
      <c r="J66" s="375">
        <v>2</v>
      </c>
      <c r="K66" s="375">
        <v>1</v>
      </c>
      <c r="L66" s="375">
        <v>1</v>
      </c>
      <c r="M66" s="375">
        <v>0</v>
      </c>
      <c r="N66" s="375">
        <v>0</v>
      </c>
      <c r="O66" s="375">
        <v>1</v>
      </c>
      <c r="P66" s="375">
        <v>1</v>
      </c>
      <c r="Q66" s="375">
        <v>1</v>
      </c>
      <c r="R66" s="375">
        <v>1</v>
      </c>
      <c r="S66" s="375">
        <v>0</v>
      </c>
      <c r="T66" s="375">
        <v>0</v>
      </c>
      <c r="U66" s="375">
        <v>0</v>
      </c>
      <c r="V66" s="375">
        <v>0</v>
      </c>
      <c r="W66" s="375">
        <v>0</v>
      </c>
      <c r="X66" s="375">
        <v>0</v>
      </c>
      <c r="Y66" s="375">
        <v>0</v>
      </c>
      <c r="Z66" s="375">
        <v>0</v>
      </c>
      <c r="AA66" s="375">
        <v>1</v>
      </c>
      <c r="AB66" s="375">
        <v>1</v>
      </c>
      <c r="AC66" s="375">
        <f t="shared" si="6"/>
        <v>11</v>
      </c>
      <c r="AD66" s="375">
        <f t="shared" si="6"/>
        <v>11</v>
      </c>
    </row>
    <row r="67" spans="1:30">
      <c r="A67" s="375" t="s">
        <v>15</v>
      </c>
      <c r="B67" s="375" t="s">
        <v>403</v>
      </c>
      <c r="C67" s="375" t="s">
        <v>782</v>
      </c>
      <c r="D67" s="375" t="s">
        <v>783</v>
      </c>
      <c r="E67" s="375">
        <v>3</v>
      </c>
      <c r="F67" s="375">
        <v>3</v>
      </c>
      <c r="G67" s="375">
        <v>5</v>
      </c>
      <c r="H67" s="375">
        <v>3</v>
      </c>
      <c r="I67" s="375">
        <v>3</v>
      </c>
      <c r="J67" s="375">
        <v>3</v>
      </c>
      <c r="K67" s="375">
        <v>0</v>
      </c>
      <c r="L67" s="375">
        <v>0</v>
      </c>
      <c r="M67" s="375">
        <v>3</v>
      </c>
      <c r="N67" s="375">
        <v>2</v>
      </c>
      <c r="O67" s="375">
        <v>4</v>
      </c>
      <c r="P67" s="375">
        <v>4</v>
      </c>
      <c r="Q67" s="375">
        <v>2</v>
      </c>
      <c r="R67" s="375">
        <v>2</v>
      </c>
      <c r="S67" s="375">
        <v>2</v>
      </c>
      <c r="T67" s="375">
        <v>2</v>
      </c>
      <c r="U67" s="375">
        <v>3</v>
      </c>
      <c r="V67" s="375">
        <v>3</v>
      </c>
      <c r="W67" s="375">
        <v>2</v>
      </c>
      <c r="X67" s="375">
        <v>2</v>
      </c>
      <c r="Y67" s="375">
        <v>3</v>
      </c>
      <c r="Z67" s="375">
        <v>2</v>
      </c>
      <c r="AA67" s="375">
        <v>4</v>
      </c>
      <c r="AB67" s="375">
        <v>3</v>
      </c>
      <c r="AC67" s="375">
        <f t="shared" si="6"/>
        <v>34</v>
      </c>
      <c r="AD67" s="375">
        <f t="shared" si="6"/>
        <v>29</v>
      </c>
    </row>
    <row r="68" spans="1:30" ht="30">
      <c r="A68" s="375" t="s">
        <v>15</v>
      </c>
      <c r="B68" s="375" t="s">
        <v>403</v>
      </c>
      <c r="C68" s="375" t="s">
        <v>439</v>
      </c>
      <c r="D68" s="462" t="s">
        <v>452</v>
      </c>
      <c r="E68" s="375">
        <v>4</v>
      </c>
      <c r="F68" s="375">
        <v>4</v>
      </c>
      <c r="G68" s="375">
        <v>1</v>
      </c>
      <c r="H68" s="375">
        <v>1</v>
      </c>
      <c r="I68" s="375">
        <v>2</v>
      </c>
      <c r="J68" s="375">
        <v>2</v>
      </c>
      <c r="K68" s="375">
        <v>4</v>
      </c>
      <c r="L68" s="375">
        <v>4</v>
      </c>
      <c r="M68" s="375">
        <v>3</v>
      </c>
      <c r="N68" s="375">
        <v>3</v>
      </c>
      <c r="O68" s="375">
        <v>1</v>
      </c>
      <c r="P68" s="375">
        <v>1</v>
      </c>
      <c r="Q68" s="375">
        <v>2</v>
      </c>
      <c r="R68" s="375">
        <v>2</v>
      </c>
      <c r="S68" s="375">
        <v>0</v>
      </c>
      <c r="T68" s="375">
        <v>0</v>
      </c>
      <c r="U68" s="375">
        <v>1</v>
      </c>
      <c r="V68" s="375">
        <v>1</v>
      </c>
      <c r="W68" s="375">
        <v>2</v>
      </c>
      <c r="X68" s="375">
        <v>2</v>
      </c>
      <c r="Y68" s="375">
        <v>1</v>
      </c>
      <c r="Z68" s="375">
        <v>1</v>
      </c>
      <c r="AA68" s="375">
        <v>1</v>
      </c>
      <c r="AB68" s="375">
        <v>1</v>
      </c>
      <c r="AC68" s="375">
        <f t="shared" si="6"/>
        <v>22</v>
      </c>
      <c r="AD68" s="375">
        <f t="shared" si="6"/>
        <v>22</v>
      </c>
    </row>
    <row r="69" spans="1:30">
      <c r="A69" s="295"/>
      <c r="B69" s="295"/>
      <c r="C69" s="295"/>
      <c r="D69" s="295"/>
      <c r="E69" s="295"/>
      <c r="F69" s="295"/>
      <c r="G69" s="295"/>
      <c r="H69" s="295"/>
      <c r="I69" s="295"/>
      <c r="J69" s="295"/>
      <c r="K69" s="295"/>
      <c r="L69" s="295"/>
      <c r="M69" s="295"/>
      <c r="N69" s="295"/>
      <c r="O69" s="295"/>
      <c r="P69" s="295"/>
      <c r="Q69" s="295"/>
      <c r="R69" s="295"/>
      <c r="S69" s="295"/>
      <c r="T69" s="295"/>
      <c r="U69" s="295"/>
      <c r="V69" s="295"/>
      <c r="W69" s="295"/>
      <c r="X69" s="295"/>
      <c r="Y69" s="295"/>
      <c r="Z69" s="295"/>
      <c r="AA69" s="295"/>
      <c r="AB69" s="295"/>
      <c r="AC69" s="295"/>
      <c r="AD69" s="295"/>
    </row>
    <row r="70" spans="1:30">
      <c r="A70" s="295"/>
      <c r="B70" s="295"/>
      <c r="C70" s="295"/>
      <c r="D70" s="295"/>
      <c r="E70" s="295"/>
      <c r="F70" s="295"/>
      <c r="G70" s="295"/>
      <c r="H70" s="295"/>
      <c r="I70" s="295"/>
      <c r="J70" s="295"/>
      <c r="K70" s="295"/>
      <c r="L70" s="295"/>
      <c r="M70" s="295"/>
      <c r="N70" s="295"/>
      <c r="O70" s="295"/>
      <c r="P70" s="295"/>
      <c r="Q70" s="295"/>
      <c r="R70" s="295"/>
      <c r="S70" s="295"/>
      <c r="T70" s="295"/>
      <c r="U70" s="295"/>
      <c r="V70" s="295"/>
      <c r="W70" s="295"/>
      <c r="X70" s="295"/>
      <c r="Y70" s="295"/>
      <c r="Z70" s="295"/>
      <c r="AA70" s="295"/>
      <c r="AB70" s="295"/>
      <c r="AC70" s="295">
        <f>SUM(AC64:AC68)</f>
        <v>140</v>
      </c>
      <c r="AD70" s="295">
        <f>SUM(AD64:AD68)</f>
        <v>131</v>
      </c>
    </row>
    <row r="71" spans="1:30">
      <c r="A71" s="295"/>
      <c r="B71" s="295"/>
      <c r="C71" s="295"/>
      <c r="D71" s="295"/>
      <c r="E71" s="295"/>
      <c r="F71" s="295"/>
      <c r="G71" s="295"/>
      <c r="H71" s="295"/>
      <c r="I71" s="295"/>
      <c r="J71" s="295"/>
      <c r="K71" s="295"/>
      <c r="L71" s="295"/>
      <c r="M71" s="295"/>
      <c r="N71" s="295"/>
      <c r="O71" s="295"/>
      <c r="P71" s="295"/>
      <c r="Q71" s="295"/>
      <c r="R71" s="295"/>
      <c r="S71" s="295"/>
      <c r="T71" s="295"/>
      <c r="U71" s="295"/>
      <c r="V71" s="295"/>
      <c r="W71" s="295"/>
      <c r="X71" s="295"/>
      <c r="Y71" s="295"/>
      <c r="Z71" s="295"/>
      <c r="AA71" s="295"/>
      <c r="AB71" s="295"/>
      <c r="AC71" s="295">
        <f>BA56</f>
        <v>0</v>
      </c>
      <c r="AD71" s="295">
        <f>BB56</f>
        <v>0</v>
      </c>
    </row>
    <row r="72" spans="1:30">
      <c r="A72" s="295"/>
      <c r="B72" s="295"/>
      <c r="C72" s="295"/>
      <c r="D72" s="295"/>
      <c r="E72" s="295"/>
      <c r="F72" s="295"/>
      <c r="G72" s="295"/>
      <c r="H72" s="295"/>
      <c r="I72" s="295"/>
      <c r="J72" s="295"/>
      <c r="K72" s="295"/>
      <c r="L72" s="295"/>
      <c r="M72" s="295"/>
      <c r="N72" s="295"/>
      <c r="O72" s="295"/>
      <c r="P72" s="295"/>
      <c r="Q72" s="295"/>
      <c r="R72" s="295"/>
      <c r="S72" s="295"/>
      <c r="T72" s="295"/>
      <c r="U72" s="295"/>
      <c r="V72" s="295"/>
      <c r="W72" s="295"/>
      <c r="X72" s="295"/>
      <c r="Y72" s="295"/>
      <c r="Z72" s="295"/>
      <c r="AA72" s="295"/>
      <c r="AB72" s="295"/>
      <c r="AC72" s="295"/>
      <c r="AD72" s="295"/>
    </row>
    <row r="73" spans="1:30">
      <c r="A73" s="295"/>
      <c r="B73" s="295"/>
      <c r="C73" s="295"/>
      <c r="D73" s="295"/>
      <c r="E73" s="295"/>
      <c r="F73" s="295"/>
      <c r="G73" s="295"/>
      <c r="H73" s="295"/>
      <c r="I73" s="295"/>
      <c r="J73" s="295"/>
      <c r="K73" s="295"/>
      <c r="L73" s="295"/>
      <c r="M73" s="295"/>
      <c r="N73" s="295"/>
      <c r="O73" s="295"/>
      <c r="P73" s="295"/>
      <c r="Q73" s="295"/>
      <c r="R73" s="295"/>
      <c r="S73" s="295"/>
      <c r="T73" s="295"/>
      <c r="U73" s="295"/>
      <c r="V73" s="295"/>
      <c r="W73" s="295"/>
      <c r="X73" s="295"/>
      <c r="Y73" s="295"/>
      <c r="Z73" s="295"/>
      <c r="AA73" s="295"/>
      <c r="AB73" s="295"/>
      <c r="AC73" s="295">
        <f>AC71+AC70</f>
        <v>140</v>
      </c>
      <c r="AD73" s="295">
        <f>AD71+AD70</f>
        <v>131</v>
      </c>
    </row>
    <row r="74" spans="1:30">
      <c r="A74" s="479" t="s">
        <v>15</v>
      </c>
      <c r="B74" s="32" t="s">
        <v>805</v>
      </c>
      <c r="C74" s="32" t="s">
        <v>806</v>
      </c>
      <c r="D74" s="32" t="s">
        <v>807</v>
      </c>
      <c r="E74" s="32">
        <v>1</v>
      </c>
      <c r="F74" s="32">
        <v>1</v>
      </c>
      <c r="G74" s="32">
        <v>3</v>
      </c>
      <c r="H74" s="32">
        <v>3</v>
      </c>
      <c r="I74" s="32">
        <v>3</v>
      </c>
      <c r="J74" s="32">
        <v>3</v>
      </c>
      <c r="K74" s="32">
        <v>0</v>
      </c>
      <c r="L74" s="32">
        <v>0</v>
      </c>
      <c r="M74" s="32">
        <v>1</v>
      </c>
      <c r="N74" s="32">
        <v>1</v>
      </c>
      <c r="O74" s="32">
        <v>3</v>
      </c>
      <c r="P74" s="32">
        <v>3</v>
      </c>
      <c r="Q74" s="32">
        <v>3</v>
      </c>
      <c r="R74" s="32">
        <v>3</v>
      </c>
      <c r="S74" s="32">
        <v>1</v>
      </c>
      <c r="T74" s="32">
        <v>1</v>
      </c>
      <c r="U74" s="32">
        <v>2</v>
      </c>
      <c r="V74" s="32">
        <v>2</v>
      </c>
      <c r="W74" s="32">
        <v>1</v>
      </c>
      <c r="X74" s="32">
        <v>1</v>
      </c>
      <c r="Y74" s="32">
        <v>2</v>
      </c>
      <c r="Z74" s="32">
        <v>2</v>
      </c>
      <c r="AA74" s="32">
        <v>0</v>
      </c>
      <c r="AB74" s="32">
        <v>0</v>
      </c>
      <c r="AC74" s="32">
        <v>20</v>
      </c>
      <c r="AD74" s="32">
        <v>20</v>
      </c>
    </row>
    <row r="75" spans="1:30">
      <c r="A75" s="37" t="s">
        <v>15</v>
      </c>
      <c r="B75" s="38" t="s">
        <v>805</v>
      </c>
      <c r="C75" s="38" t="s">
        <v>808</v>
      </c>
      <c r="D75" s="38" t="s">
        <v>809</v>
      </c>
      <c r="E75" s="38">
        <v>5</v>
      </c>
      <c r="F75" s="38">
        <v>5</v>
      </c>
      <c r="G75" s="38">
        <v>1</v>
      </c>
      <c r="H75" s="38">
        <v>1</v>
      </c>
      <c r="I75" s="38">
        <v>4</v>
      </c>
      <c r="J75" s="38">
        <v>4</v>
      </c>
      <c r="K75" s="38">
        <v>5</v>
      </c>
      <c r="L75" s="38">
        <v>5</v>
      </c>
      <c r="M75" s="38">
        <v>2</v>
      </c>
      <c r="N75" s="38">
        <v>2</v>
      </c>
      <c r="O75" s="38">
        <v>3</v>
      </c>
      <c r="P75" s="38">
        <v>3</v>
      </c>
      <c r="Q75" s="38">
        <v>6</v>
      </c>
      <c r="R75" s="38">
        <v>6</v>
      </c>
      <c r="S75" s="38">
        <v>0</v>
      </c>
      <c r="T75" s="38">
        <v>0</v>
      </c>
      <c r="U75" s="38">
        <v>4</v>
      </c>
      <c r="V75" s="38">
        <v>4</v>
      </c>
      <c r="W75" s="38">
        <v>2</v>
      </c>
      <c r="X75" s="38">
        <v>2</v>
      </c>
      <c r="Y75" s="38">
        <v>4</v>
      </c>
      <c r="Z75" s="38">
        <v>4</v>
      </c>
      <c r="AA75" s="38">
        <v>5</v>
      </c>
      <c r="AB75" s="38">
        <v>5</v>
      </c>
      <c r="AC75" s="38">
        <v>41</v>
      </c>
      <c r="AD75" s="38">
        <v>41</v>
      </c>
    </row>
    <row r="76" spans="1:30">
      <c r="A76" s="480" t="s">
        <v>15</v>
      </c>
      <c r="B76" s="36" t="s">
        <v>805</v>
      </c>
      <c r="C76" s="36" t="s">
        <v>808</v>
      </c>
      <c r="D76" s="36" t="s">
        <v>827</v>
      </c>
      <c r="E76" s="36">
        <v>2</v>
      </c>
      <c r="F76" s="36">
        <v>2</v>
      </c>
      <c r="G76" s="36">
        <v>2</v>
      </c>
      <c r="H76" s="36">
        <v>2</v>
      </c>
      <c r="I76" s="36">
        <v>3</v>
      </c>
      <c r="J76" s="36">
        <v>3</v>
      </c>
      <c r="K76" s="36">
        <v>1</v>
      </c>
      <c r="L76" s="36">
        <v>1</v>
      </c>
      <c r="M76" s="36">
        <v>1</v>
      </c>
      <c r="N76" s="36">
        <v>1</v>
      </c>
      <c r="O76" s="36">
        <v>0</v>
      </c>
      <c r="P76" s="36">
        <v>0</v>
      </c>
      <c r="Q76" s="36">
        <v>0</v>
      </c>
      <c r="R76" s="36">
        <v>0</v>
      </c>
      <c r="S76" s="36">
        <v>0</v>
      </c>
      <c r="T76" s="36">
        <v>0</v>
      </c>
      <c r="U76" s="36">
        <v>0</v>
      </c>
      <c r="V76" s="36">
        <v>0</v>
      </c>
      <c r="W76" s="36">
        <v>1</v>
      </c>
      <c r="X76" s="36">
        <v>1</v>
      </c>
      <c r="Y76" s="36">
        <v>1</v>
      </c>
      <c r="Z76" s="36">
        <v>1</v>
      </c>
      <c r="AA76" s="36">
        <v>1</v>
      </c>
      <c r="AB76" s="36">
        <v>1</v>
      </c>
      <c r="AC76" s="36">
        <v>12</v>
      </c>
      <c r="AD76" s="36">
        <v>12</v>
      </c>
    </row>
    <row r="77" spans="1:30">
      <c r="A77" s="480" t="s">
        <v>15</v>
      </c>
      <c r="B77" s="36" t="s">
        <v>805</v>
      </c>
      <c r="C77" s="36" t="s">
        <v>810</v>
      </c>
      <c r="D77" s="36" t="s">
        <v>811</v>
      </c>
      <c r="E77" s="36">
        <v>0</v>
      </c>
      <c r="F77" s="36">
        <v>0</v>
      </c>
      <c r="G77" s="36">
        <v>4</v>
      </c>
      <c r="H77" s="36">
        <v>4</v>
      </c>
      <c r="I77" s="36">
        <v>0</v>
      </c>
      <c r="J77" s="36">
        <v>0</v>
      </c>
      <c r="K77" s="36">
        <v>1</v>
      </c>
      <c r="L77" s="36">
        <v>1</v>
      </c>
      <c r="M77" s="36">
        <v>0</v>
      </c>
      <c r="N77" s="36">
        <v>0</v>
      </c>
      <c r="O77" s="36">
        <v>0</v>
      </c>
      <c r="P77" s="36">
        <v>0</v>
      </c>
      <c r="Q77" s="36">
        <v>0</v>
      </c>
      <c r="R77" s="36">
        <v>0</v>
      </c>
      <c r="S77" s="36">
        <v>0</v>
      </c>
      <c r="T77" s="36">
        <v>0</v>
      </c>
      <c r="U77" s="36">
        <v>1</v>
      </c>
      <c r="V77" s="36">
        <v>1</v>
      </c>
      <c r="W77" s="36">
        <v>0</v>
      </c>
      <c r="X77" s="36">
        <v>0</v>
      </c>
      <c r="Y77" s="36">
        <v>0</v>
      </c>
      <c r="Z77" s="36">
        <v>0</v>
      </c>
      <c r="AA77" s="36">
        <v>1</v>
      </c>
      <c r="AB77" s="36">
        <v>1</v>
      </c>
      <c r="AC77" s="36">
        <v>7</v>
      </c>
      <c r="AD77" s="36">
        <v>7</v>
      </c>
    </row>
    <row r="78" spans="1:30">
      <c r="A78" s="37" t="s">
        <v>15</v>
      </c>
      <c r="B78" s="38" t="s">
        <v>805</v>
      </c>
      <c r="C78" s="38" t="s">
        <v>810</v>
      </c>
      <c r="D78" s="38" t="s">
        <v>812</v>
      </c>
      <c r="E78" s="38">
        <v>3</v>
      </c>
      <c r="F78" s="38">
        <v>3</v>
      </c>
      <c r="G78" s="38">
        <v>1</v>
      </c>
      <c r="H78" s="38">
        <v>1</v>
      </c>
      <c r="I78" s="38">
        <v>1</v>
      </c>
      <c r="J78" s="38">
        <v>1</v>
      </c>
      <c r="K78" s="38">
        <v>2</v>
      </c>
      <c r="L78" s="38">
        <v>2</v>
      </c>
      <c r="M78" s="38">
        <v>1</v>
      </c>
      <c r="N78" s="38">
        <v>1</v>
      </c>
      <c r="O78" s="38">
        <v>1</v>
      </c>
      <c r="P78" s="38">
        <v>1</v>
      </c>
      <c r="Q78" s="38">
        <v>0</v>
      </c>
      <c r="R78" s="38">
        <v>0</v>
      </c>
      <c r="S78" s="38">
        <v>4</v>
      </c>
      <c r="T78" s="38">
        <v>4</v>
      </c>
      <c r="U78" s="38">
        <v>3</v>
      </c>
      <c r="V78" s="38">
        <v>3</v>
      </c>
      <c r="W78" s="38">
        <v>0</v>
      </c>
      <c r="X78" s="38">
        <v>0</v>
      </c>
      <c r="Y78" s="38">
        <v>0</v>
      </c>
      <c r="Z78" s="38">
        <v>0</v>
      </c>
      <c r="AA78" s="38">
        <v>4</v>
      </c>
      <c r="AB78" s="38">
        <v>4</v>
      </c>
      <c r="AC78" s="38">
        <v>20</v>
      </c>
      <c r="AD78" s="38">
        <v>20</v>
      </c>
    </row>
    <row r="79" spans="1:30">
      <c r="A79" s="37" t="s">
        <v>15</v>
      </c>
      <c r="B79" s="38" t="s">
        <v>805</v>
      </c>
      <c r="C79" s="38" t="s">
        <v>810</v>
      </c>
      <c r="D79" s="38" t="s">
        <v>813</v>
      </c>
      <c r="E79" s="38">
        <v>0</v>
      </c>
      <c r="F79" s="38">
        <v>0</v>
      </c>
      <c r="G79" s="38">
        <v>0</v>
      </c>
      <c r="H79" s="38">
        <v>0</v>
      </c>
      <c r="I79" s="38">
        <v>0</v>
      </c>
      <c r="J79" s="38">
        <v>0</v>
      </c>
      <c r="K79" s="38">
        <v>0</v>
      </c>
      <c r="L79" s="38">
        <v>0</v>
      </c>
      <c r="M79" s="38">
        <v>0</v>
      </c>
      <c r="N79" s="38">
        <v>0</v>
      </c>
      <c r="O79" s="38">
        <v>0</v>
      </c>
      <c r="P79" s="38">
        <v>0</v>
      </c>
      <c r="Q79" s="38">
        <v>0</v>
      </c>
      <c r="R79" s="38">
        <v>0</v>
      </c>
      <c r="S79" s="38">
        <v>0</v>
      </c>
      <c r="T79" s="38">
        <v>0</v>
      </c>
      <c r="U79" s="38">
        <v>0</v>
      </c>
      <c r="V79" s="38">
        <v>0</v>
      </c>
      <c r="W79" s="38">
        <v>0</v>
      </c>
      <c r="X79" s="38">
        <v>0</v>
      </c>
      <c r="Y79" s="38">
        <v>0</v>
      </c>
      <c r="Z79" s="38">
        <v>0</v>
      </c>
      <c r="AA79" s="38">
        <v>1</v>
      </c>
      <c r="AB79" s="38">
        <v>1</v>
      </c>
      <c r="AC79" s="38">
        <v>1</v>
      </c>
      <c r="AD79" s="38">
        <v>1</v>
      </c>
    </row>
    <row r="80" spans="1:30">
      <c r="A80" s="37" t="s">
        <v>15</v>
      </c>
      <c r="B80" s="38" t="s">
        <v>805</v>
      </c>
      <c r="C80" s="38" t="s">
        <v>810</v>
      </c>
      <c r="D80" s="38" t="s">
        <v>814</v>
      </c>
      <c r="E80" s="38">
        <v>1</v>
      </c>
      <c r="F80" s="38">
        <v>1</v>
      </c>
      <c r="G80" s="38">
        <v>1</v>
      </c>
      <c r="H80" s="38">
        <v>1</v>
      </c>
      <c r="I80" s="38">
        <v>0</v>
      </c>
      <c r="J80" s="38">
        <v>0</v>
      </c>
      <c r="K80" s="38">
        <v>0</v>
      </c>
      <c r="L80" s="38">
        <v>0</v>
      </c>
      <c r="M80" s="38">
        <v>1</v>
      </c>
      <c r="N80" s="38">
        <v>1</v>
      </c>
      <c r="O80" s="38">
        <v>0</v>
      </c>
      <c r="P80" s="38">
        <v>0</v>
      </c>
      <c r="Q80" s="38">
        <v>0</v>
      </c>
      <c r="R80" s="38">
        <v>0</v>
      </c>
      <c r="S80" s="38">
        <v>1</v>
      </c>
      <c r="T80" s="38">
        <v>1</v>
      </c>
      <c r="U80" s="38">
        <v>0</v>
      </c>
      <c r="V80" s="38">
        <v>0</v>
      </c>
      <c r="W80" s="38">
        <v>0</v>
      </c>
      <c r="X80" s="38">
        <v>0</v>
      </c>
      <c r="Y80" s="38">
        <v>1</v>
      </c>
      <c r="Z80" s="38">
        <v>1</v>
      </c>
      <c r="AA80" s="38">
        <v>0</v>
      </c>
      <c r="AB80" s="38">
        <v>0</v>
      </c>
      <c r="AC80" s="38">
        <v>5</v>
      </c>
      <c r="AD80" s="38">
        <v>5</v>
      </c>
    </row>
    <row r="81" spans="1:30">
      <c r="A81" s="37" t="s">
        <v>15</v>
      </c>
      <c r="B81" s="38" t="s">
        <v>805</v>
      </c>
      <c r="C81" s="38" t="s">
        <v>815</v>
      </c>
      <c r="D81" s="38" t="s">
        <v>816</v>
      </c>
      <c r="E81" s="38">
        <v>1</v>
      </c>
      <c r="F81" s="38">
        <v>1</v>
      </c>
      <c r="G81" s="38">
        <v>1</v>
      </c>
      <c r="H81" s="38">
        <v>1</v>
      </c>
      <c r="I81" s="38">
        <v>1</v>
      </c>
      <c r="J81" s="38">
        <v>1</v>
      </c>
      <c r="K81" s="38">
        <v>0</v>
      </c>
      <c r="L81" s="38">
        <v>0</v>
      </c>
      <c r="M81" s="38">
        <v>0</v>
      </c>
      <c r="N81" s="38">
        <v>0</v>
      </c>
      <c r="O81" s="38">
        <v>2</v>
      </c>
      <c r="P81" s="38">
        <v>2</v>
      </c>
      <c r="Q81" s="38">
        <v>4</v>
      </c>
      <c r="R81" s="38">
        <v>4</v>
      </c>
      <c r="S81" s="38">
        <v>1</v>
      </c>
      <c r="T81" s="38">
        <v>1</v>
      </c>
      <c r="U81" s="38">
        <v>0</v>
      </c>
      <c r="V81" s="38">
        <v>0</v>
      </c>
      <c r="W81" s="38">
        <v>0</v>
      </c>
      <c r="X81" s="38">
        <v>0</v>
      </c>
      <c r="Y81" s="38">
        <v>0</v>
      </c>
      <c r="Z81" s="38">
        <v>0</v>
      </c>
      <c r="AA81" s="38">
        <v>0</v>
      </c>
      <c r="AB81" s="38">
        <v>0</v>
      </c>
      <c r="AC81" s="38">
        <v>10</v>
      </c>
      <c r="AD81" s="38">
        <v>10</v>
      </c>
    </row>
    <row r="82" spans="1:30">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spans="1:30">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481">
        <v>116</v>
      </c>
      <c r="AD83" s="481">
        <v>116</v>
      </c>
    </row>
    <row r="84" spans="1:30">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spans="1:30">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v>414</v>
      </c>
      <c r="AD85" s="21">
        <v>420</v>
      </c>
    </row>
    <row r="86" spans="1:30">
      <c r="A86" t="s">
        <v>15</v>
      </c>
      <c r="B86" t="s">
        <v>846</v>
      </c>
      <c r="C86" t="s">
        <v>855</v>
      </c>
      <c r="D86" t="s">
        <v>856</v>
      </c>
      <c r="E86" s="115">
        <v>1</v>
      </c>
      <c r="F86" s="115">
        <v>1</v>
      </c>
      <c r="G86" s="115">
        <v>1</v>
      </c>
      <c r="H86" s="115">
        <v>1</v>
      </c>
      <c r="I86" s="115">
        <v>0</v>
      </c>
      <c r="J86" s="115">
        <v>0</v>
      </c>
      <c r="K86" s="115">
        <v>1</v>
      </c>
      <c r="L86" s="115">
        <v>1</v>
      </c>
      <c r="M86" s="115">
        <v>1</v>
      </c>
      <c r="N86" s="115">
        <v>1</v>
      </c>
      <c r="O86" s="115">
        <v>0</v>
      </c>
      <c r="P86" s="115">
        <v>0</v>
      </c>
      <c r="Q86" s="115">
        <v>1</v>
      </c>
      <c r="R86" s="115">
        <v>1</v>
      </c>
      <c r="S86" s="115">
        <v>0</v>
      </c>
      <c r="T86" s="115">
        <v>0</v>
      </c>
      <c r="U86" s="115">
        <v>0</v>
      </c>
      <c r="V86" s="115">
        <v>0</v>
      </c>
      <c r="W86" s="115">
        <v>0</v>
      </c>
      <c r="X86" s="115">
        <v>0</v>
      </c>
      <c r="Y86" s="115">
        <v>0</v>
      </c>
      <c r="Z86" s="115">
        <v>0</v>
      </c>
      <c r="AA86" s="115">
        <v>1</v>
      </c>
      <c r="AB86" s="115">
        <v>1</v>
      </c>
      <c r="AC86">
        <f>E86+G86+I86+K86+M86+O86+Q86+S86+U86+W86+Y86+AA86</f>
        <v>6</v>
      </c>
      <c r="AD86">
        <f>F86+H86+J86+L86+N86+P86+R86+T86+V86+X86+Z86+AB86</f>
        <v>6</v>
      </c>
    </row>
    <row r="87" spans="1:30">
      <c r="A87" t="s">
        <v>15</v>
      </c>
      <c r="B87" t="s">
        <v>846</v>
      </c>
      <c r="C87" t="s">
        <v>847</v>
      </c>
      <c r="D87" t="s">
        <v>848</v>
      </c>
      <c r="E87" s="115">
        <v>0</v>
      </c>
      <c r="F87" s="115">
        <v>0</v>
      </c>
      <c r="G87" s="115">
        <v>0</v>
      </c>
      <c r="H87" s="115">
        <v>0</v>
      </c>
      <c r="I87" s="115">
        <v>0</v>
      </c>
      <c r="J87" s="115">
        <v>0</v>
      </c>
      <c r="K87" s="115">
        <v>2</v>
      </c>
      <c r="L87" s="115">
        <v>2</v>
      </c>
      <c r="M87" s="115">
        <v>0</v>
      </c>
      <c r="N87" s="115">
        <v>0</v>
      </c>
      <c r="O87" s="115">
        <v>0</v>
      </c>
      <c r="P87" s="115">
        <v>0</v>
      </c>
      <c r="Q87" s="115">
        <v>1</v>
      </c>
      <c r="R87" s="115">
        <v>1</v>
      </c>
      <c r="S87" s="115">
        <v>0</v>
      </c>
      <c r="T87" s="115">
        <v>0</v>
      </c>
      <c r="U87" s="115">
        <v>1</v>
      </c>
      <c r="V87" s="115">
        <v>1</v>
      </c>
      <c r="W87" s="115">
        <v>1</v>
      </c>
      <c r="X87" s="115">
        <v>1</v>
      </c>
      <c r="Y87" s="115">
        <v>0</v>
      </c>
      <c r="Z87" s="115">
        <v>0</v>
      </c>
      <c r="AA87" s="115">
        <v>0</v>
      </c>
      <c r="AB87" s="115">
        <v>0</v>
      </c>
      <c r="AC87">
        <f t="shared" ref="AC87:AD94" si="7">E87+G87+I87+K87+M87+O87+Q87+S87+U87+W87+Y87+AA87</f>
        <v>5</v>
      </c>
      <c r="AD87">
        <f t="shared" si="7"/>
        <v>5</v>
      </c>
    </row>
    <row r="88" spans="1:30">
      <c r="A88" t="s">
        <v>15</v>
      </c>
      <c r="B88" t="s">
        <v>846</v>
      </c>
      <c r="C88" t="s">
        <v>869</v>
      </c>
      <c r="D88" t="s">
        <v>870</v>
      </c>
      <c r="E88" s="115">
        <v>4</v>
      </c>
      <c r="F88" s="115">
        <v>4</v>
      </c>
      <c r="G88" s="115">
        <v>3</v>
      </c>
      <c r="H88" s="115">
        <v>3</v>
      </c>
      <c r="I88" s="115">
        <v>0</v>
      </c>
      <c r="J88" s="115">
        <v>0</v>
      </c>
      <c r="K88" s="115">
        <v>1</v>
      </c>
      <c r="L88" s="115">
        <v>1</v>
      </c>
      <c r="M88" s="115">
        <v>2</v>
      </c>
      <c r="N88" s="115">
        <v>2</v>
      </c>
      <c r="O88" s="115">
        <v>1</v>
      </c>
      <c r="P88" s="115">
        <v>1</v>
      </c>
      <c r="Q88" s="115">
        <v>3</v>
      </c>
      <c r="R88" s="115">
        <v>3</v>
      </c>
      <c r="S88" s="115">
        <v>0</v>
      </c>
      <c r="T88" s="115">
        <v>0</v>
      </c>
      <c r="U88" s="115">
        <v>0</v>
      </c>
      <c r="V88" s="115">
        <v>0</v>
      </c>
      <c r="W88" s="115">
        <v>0</v>
      </c>
      <c r="X88" s="115">
        <v>0</v>
      </c>
      <c r="Y88" s="115">
        <v>1</v>
      </c>
      <c r="Z88" s="30">
        <v>1</v>
      </c>
      <c r="AA88" s="115">
        <v>1</v>
      </c>
      <c r="AB88" s="115">
        <v>1</v>
      </c>
      <c r="AC88">
        <f t="shared" si="7"/>
        <v>16</v>
      </c>
      <c r="AD88">
        <f t="shared" si="7"/>
        <v>16</v>
      </c>
    </row>
    <row r="89" spans="1:30">
      <c r="A89" s="295" t="s">
        <v>15</v>
      </c>
      <c r="B89" s="295" t="s">
        <v>846</v>
      </c>
      <c r="C89" s="295" t="s">
        <v>869</v>
      </c>
      <c r="D89" s="295" t="s">
        <v>874</v>
      </c>
      <c r="E89" s="115">
        <v>3</v>
      </c>
      <c r="F89" s="115">
        <v>3</v>
      </c>
      <c r="G89" s="115">
        <v>2</v>
      </c>
      <c r="H89" s="115">
        <v>2</v>
      </c>
      <c r="I89" s="115">
        <v>7</v>
      </c>
      <c r="J89" s="115">
        <v>7</v>
      </c>
      <c r="K89" s="115">
        <v>9</v>
      </c>
      <c r="L89" s="459">
        <v>7</v>
      </c>
      <c r="M89" s="115">
        <v>8</v>
      </c>
      <c r="N89" s="459">
        <v>7</v>
      </c>
      <c r="O89" s="115">
        <v>6</v>
      </c>
      <c r="P89" s="459">
        <v>5</v>
      </c>
      <c r="Q89" s="115">
        <v>3</v>
      </c>
      <c r="R89" s="115">
        <v>3</v>
      </c>
      <c r="S89" s="115">
        <v>3</v>
      </c>
      <c r="T89" s="115">
        <v>3</v>
      </c>
      <c r="U89" s="115">
        <v>3</v>
      </c>
      <c r="V89" s="115">
        <v>3</v>
      </c>
      <c r="W89" s="115">
        <v>1</v>
      </c>
      <c r="X89" s="115">
        <v>1</v>
      </c>
      <c r="Y89" s="115">
        <v>3</v>
      </c>
      <c r="Z89" s="115">
        <v>3</v>
      </c>
      <c r="AA89" s="115">
        <v>6</v>
      </c>
      <c r="AB89" s="115">
        <v>6</v>
      </c>
      <c r="AC89">
        <f t="shared" si="7"/>
        <v>54</v>
      </c>
      <c r="AD89">
        <f t="shared" si="7"/>
        <v>50</v>
      </c>
    </row>
    <row r="90" spans="1:30">
      <c r="A90" t="s">
        <v>15</v>
      </c>
      <c r="B90" t="s">
        <v>846</v>
      </c>
      <c r="C90" t="s">
        <v>869</v>
      </c>
      <c r="D90" t="s">
        <v>875</v>
      </c>
      <c r="E90" s="115">
        <v>5</v>
      </c>
      <c r="F90" s="115">
        <v>5</v>
      </c>
      <c r="G90" s="115">
        <v>1</v>
      </c>
      <c r="H90" s="115">
        <v>1</v>
      </c>
      <c r="I90" s="115">
        <v>3</v>
      </c>
      <c r="J90" s="115">
        <v>3</v>
      </c>
      <c r="K90" s="115">
        <v>6</v>
      </c>
      <c r="L90" s="115">
        <v>6</v>
      </c>
      <c r="M90" s="115">
        <v>6</v>
      </c>
      <c r="N90" s="115">
        <v>6</v>
      </c>
      <c r="O90" s="115">
        <v>5</v>
      </c>
      <c r="P90" s="115">
        <v>5</v>
      </c>
      <c r="Q90" s="115">
        <v>3</v>
      </c>
      <c r="R90" s="115">
        <v>3</v>
      </c>
      <c r="S90" s="115">
        <v>4</v>
      </c>
      <c r="T90" s="115">
        <v>4</v>
      </c>
      <c r="U90" s="115">
        <v>4</v>
      </c>
      <c r="V90" s="115">
        <v>4</v>
      </c>
      <c r="W90" s="115">
        <v>3</v>
      </c>
      <c r="X90" s="115">
        <v>3</v>
      </c>
      <c r="Y90" s="115">
        <v>2</v>
      </c>
      <c r="Z90" s="115">
        <v>2</v>
      </c>
      <c r="AA90" s="115">
        <v>4</v>
      </c>
      <c r="AB90" s="115">
        <v>4</v>
      </c>
      <c r="AC90">
        <f t="shared" si="7"/>
        <v>46</v>
      </c>
      <c r="AD90">
        <f t="shared" si="7"/>
        <v>46</v>
      </c>
    </row>
    <row r="91" spans="1:30">
      <c r="A91" t="s">
        <v>15</v>
      </c>
      <c r="B91" t="s">
        <v>846</v>
      </c>
      <c r="C91" t="s">
        <v>850</v>
      </c>
      <c r="D91" t="s">
        <v>851</v>
      </c>
      <c r="E91" s="115">
        <v>1</v>
      </c>
      <c r="F91" s="115">
        <v>1</v>
      </c>
      <c r="G91" s="115">
        <v>0</v>
      </c>
      <c r="H91" s="115">
        <v>0</v>
      </c>
      <c r="I91" s="115">
        <v>0</v>
      </c>
      <c r="J91" s="115">
        <v>0</v>
      </c>
      <c r="K91" s="115">
        <v>1</v>
      </c>
      <c r="L91" s="115">
        <v>1</v>
      </c>
      <c r="M91" s="115">
        <v>0</v>
      </c>
      <c r="N91" s="115">
        <v>0</v>
      </c>
      <c r="O91" s="115">
        <v>1</v>
      </c>
      <c r="P91" s="115">
        <v>1</v>
      </c>
      <c r="Q91" s="115">
        <v>0</v>
      </c>
      <c r="R91" s="115">
        <v>0</v>
      </c>
      <c r="S91" s="115">
        <v>0</v>
      </c>
      <c r="T91" s="115">
        <v>0</v>
      </c>
      <c r="U91" s="115">
        <v>0</v>
      </c>
      <c r="V91" s="115">
        <v>0</v>
      </c>
      <c r="W91" s="115">
        <v>1</v>
      </c>
      <c r="X91" s="115">
        <v>1</v>
      </c>
      <c r="Y91" s="115">
        <v>1</v>
      </c>
      <c r="Z91" s="115">
        <v>1</v>
      </c>
      <c r="AA91" s="115">
        <v>0</v>
      </c>
      <c r="AB91" s="115">
        <v>0</v>
      </c>
      <c r="AC91">
        <f t="shared" si="7"/>
        <v>5</v>
      </c>
      <c r="AD91">
        <f t="shared" si="7"/>
        <v>5</v>
      </c>
    </row>
    <row r="92" spans="1:30">
      <c r="A92" t="s">
        <v>15</v>
      </c>
      <c r="B92" t="s">
        <v>846</v>
      </c>
      <c r="C92" t="s">
        <v>850</v>
      </c>
      <c r="D92" t="s">
        <v>879</v>
      </c>
      <c r="E92" s="115">
        <v>1</v>
      </c>
      <c r="F92" s="115">
        <v>1</v>
      </c>
      <c r="G92" s="115">
        <v>2</v>
      </c>
      <c r="H92" s="115">
        <v>2</v>
      </c>
      <c r="I92" s="115">
        <v>1</v>
      </c>
      <c r="J92" s="115">
        <v>1</v>
      </c>
      <c r="K92" s="115">
        <v>0</v>
      </c>
      <c r="L92" s="115">
        <v>0</v>
      </c>
      <c r="M92" s="115">
        <v>2</v>
      </c>
      <c r="N92" s="115">
        <v>2</v>
      </c>
      <c r="O92" s="115">
        <v>1</v>
      </c>
      <c r="P92" s="115">
        <v>1</v>
      </c>
      <c r="Q92" s="115">
        <v>4</v>
      </c>
      <c r="R92" s="115">
        <v>4</v>
      </c>
      <c r="S92" s="115">
        <v>1</v>
      </c>
      <c r="T92" s="115">
        <v>1</v>
      </c>
      <c r="U92" s="115">
        <v>3</v>
      </c>
      <c r="V92" s="115">
        <v>3</v>
      </c>
      <c r="W92" s="115">
        <v>1</v>
      </c>
      <c r="X92" s="115">
        <v>1</v>
      </c>
      <c r="Y92" s="115">
        <v>1</v>
      </c>
      <c r="Z92" s="115">
        <v>1</v>
      </c>
      <c r="AA92" s="115">
        <v>0</v>
      </c>
      <c r="AB92" s="115">
        <v>0</v>
      </c>
      <c r="AC92">
        <f t="shared" si="7"/>
        <v>17</v>
      </c>
      <c r="AD92">
        <f t="shared" si="7"/>
        <v>17</v>
      </c>
    </row>
    <row r="93" spans="1:30">
      <c r="A93" t="s">
        <v>15</v>
      </c>
      <c r="B93" t="s">
        <v>846</v>
      </c>
      <c r="C93" t="s">
        <v>850</v>
      </c>
      <c r="D93" t="s">
        <v>853</v>
      </c>
      <c r="E93" s="115">
        <v>4</v>
      </c>
      <c r="F93" s="115">
        <v>4</v>
      </c>
      <c r="G93" s="115">
        <v>4</v>
      </c>
      <c r="H93" s="115">
        <v>4</v>
      </c>
      <c r="I93" s="115">
        <v>3</v>
      </c>
      <c r="J93" s="115">
        <v>3</v>
      </c>
      <c r="K93" s="115">
        <v>8</v>
      </c>
      <c r="L93" s="115">
        <v>8</v>
      </c>
      <c r="M93" s="115">
        <v>4</v>
      </c>
      <c r="N93" s="115">
        <v>4</v>
      </c>
      <c r="O93" s="115">
        <v>6</v>
      </c>
      <c r="P93" s="115">
        <v>6</v>
      </c>
      <c r="Q93" s="115">
        <v>6</v>
      </c>
      <c r="R93" s="115">
        <v>6</v>
      </c>
      <c r="S93" s="115">
        <v>3</v>
      </c>
      <c r="T93" s="115">
        <v>3</v>
      </c>
      <c r="U93" s="115">
        <v>5</v>
      </c>
      <c r="V93" s="115">
        <v>5</v>
      </c>
      <c r="W93" s="115">
        <v>8</v>
      </c>
      <c r="X93" s="115">
        <v>8</v>
      </c>
      <c r="Y93" s="115">
        <v>5</v>
      </c>
      <c r="Z93" s="115">
        <v>5</v>
      </c>
      <c r="AA93" s="115">
        <v>2</v>
      </c>
      <c r="AB93" s="115">
        <v>2</v>
      </c>
      <c r="AC93">
        <f t="shared" si="7"/>
        <v>58</v>
      </c>
      <c r="AD93">
        <f t="shared" si="7"/>
        <v>58</v>
      </c>
    </row>
    <row r="94" spans="1:30">
      <c r="A94" t="s">
        <v>15</v>
      </c>
      <c r="B94" t="s">
        <v>846</v>
      </c>
      <c r="C94" t="s">
        <v>850</v>
      </c>
      <c r="D94" t="s">
        <v>880</v>
      </c>
      <c r="E94" s="115">
        <v>5</v>
      </c>
      <c r="F94" s="115">
        <v>5</v>
      </c>
      <c r="G94" s="115">
        <v>3</v>
      </c>
      <c r="H94" s="115">
        <v>3</v>
      </c>
      <c r="I94" s="115">
        <v>3</v>
      </c>
      <c r="J94" s="115">
        <v>3</v>
      </c>
      <c r="K94" s="115">
        <v>6</v>
      </c>
      <c r="L94" s="115">
        <v>6</v>
      </c>
      <c r="M94" s="115">
        <v>3</v>
      </c>
      <c r="N94" s="115">
        <v>3</v>
      </c>
      <c r="O94" s="115">
        <v>3</v>
      </c>
      <c r="P94" s="115">
        <v>3</v>
      </c>
      <c r="Q94" s="115">
        <v>1</v>
      </c>
      <c r="R94" s="115">
        <v>1</v>
      </c>
      <c r="S94" s="115">
        <v>4</v>
      </c>
      <c r="T94" s="115">
        <v>4</v>
      </c>
      <c r="U94" s="115">
        <v>1</v>
      </c>
      <c r="V94" s="115">
        <v>1</v>
      </c>
      <c r="W94" s="115">
        <v>1</v>
      </c>
      <c r="X94" s="115">
        <v>1</v>
      </c>
      <c r="Y94" s="115">
        <v>1</v>
      </c>
      <c r="Z94" s="115">
        <v>1</v>
      </c>
      <c r="AA94" s="115">
        <v>1</v>
      </c>
      <c r="AB94" s="115">
        <v>1</v>
      </c>
      <c r="AC94">
        <f t="shared" si="7"/>
        <v>32</v>
      </c>
      <c r="AD94">
        <f t="shared" si="7"/>
        <v>32</v>
      </c>
    </row>
    <row r="96" spans="1:30">
      <c r="AC96">
        <f>SUM(AC86:AC94)</f>
        <v>239</v>
      </c>
      <c r="AD96">
        <f>SUM(AD86:AD94)</f>
        <v>235</v>
      </c>
    </row>
    <row r="98" spans="29:30">
      <c r="AC98">
        <f>AC96+BA79</f>
        <v>239</v>
      </c>
      <c r="AD98">
        <f>AD96+BB79</f>
        <v>235</v>
      </c>
    </row>
  </sheetData>
  <mergeCells count="23">
    <mergeCell ref="G28:H28"/>
    <mergeCell ref="I28:J28"/>
    <mergeCell ref="G29:H29"/>
    <mergeCell ref="I29:J29"/>
    <mergeCell ref="G25:H25"/>
    <mergeCell ref="I25:J25"/>
    <mergeCell ref="G26:H26"/>
    <mergeCell ref="I26:J26"/>
    <mergeCell ref="G27:H27"/>
    <mergeCell ref="I27:J27"/>
    <mergeCell ref="E4:T4"/>
    <mergeCell ref="E5:F5"/>
    <mergeCell ref="G5:J5"/>
    <mergeCell ref="K5:L5"/>
    <mergeCell ref="M5:N5"/>
    <mergeCell ref="O5:P5"/>
    <mergeCell ref="Q5:R5"/>
    <mergeCell ref="S5:T5"/>
    <mergeCell ref="U5:V5"/>
    <mergeCell ref="W5:X5"/>
    <mergeCell ref="Y5:Z5"/>
    <mergeCell ref="AA5:AB5"/>
    <mergeCell ref="AC5:AD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9209E-615C-E248-9D6E-31A2DAEAA8B8}">
  <dimension ref="A1:AN373"/>
  <sheetViews>
    <sheetView topLeftCell="A322" workbookViewId="0">
      <selection activeCell="C328" sqref="C328"/>
    </sheetView>
  </sheetViews>
  <sheetFormatPr baseColWidth="10" defaultRowHeight="16"/>
  <sheetData>
    <row r="1" spans="1:40" ht="20">
      <c r="A1" s="303" t="s">
        <v>569</v>
      </c>
      <c r="B1" s="304"/>
      <c r="C1" s="304"/>
      <c r="D1" s="304"/>
      <c r="E1" s="304"/>
      <c r="F1" s="304"/>
      <c r="G1" s="304"/>
      <c r="H1" s="304"/>
      <c r="I1" s="304"/>
      <c r="J1" s="304"/>
      <c r="K1" s="304"/>
      <c r="L1" s="304"/>
      <c r="M1" s="304"/>
      <c r="N1" s="304"/>
      <c r="O1" s="304"/>
      <c r="P1" s="304"/>
      <c r="Q1" s="304"/>
      <c r="R1" s="304"/>
      <c r="S1" s="304"/>
      <c r="T1" s="304"/>
      <c r="U1" s="304"/>
      <c r="V1" s="304"/>
      <c r="W1" s="304"/>
      <c r="X1" s="304"/>
      <c r="Y1" s="304"/>
      <c r="Z1" s="304"/>
      <c r="AA1" s="304"/>
      <c r="AB1" s="304"/>
      <c r="AC1" s="304"/>
      <c r="AD1" s="304"/>
      <c r="AE1" s="304"/>
      <c r="AF1" s="304"/>
      <c r="AG1" s="304"/>
      <c r="AH1" s="304"/>
      <c r="AI1" s="304"/>
      <c r="AJ1" s="304"/>
      <c r="AK1" s="304"/>
      <c r="AL1" s="304"/>
      <c r="AM1" s="304"/>
      <c r="AN1" s="304"/>
    </row>
    <row r="2" spans="1:40" ht="20">
      <c r="A2" s="303" t="s">
        <v>570</v>
      </c>
      <c r="B2" s="304"/>
      <c r="C2" s="304"/>
      <c r="D2" s="304"/>
      <c r="E2" s="304"/>
      <c r="F2" s="304"/>
      <c r="G2" s="304"/>
      <c r="H2" s="304"/>
      <c r="I2" s="304"/>
      <c r="J2" s="304"/>
      <c r="K2" s="304"/>
      <c r="L2" s="304"/>
      <c r="M2" s="304"/>
      <c r="N2" s="304"/>
      <c r="O2" s="304"/>
      <c r="P2" s="304"/>
      <c r="Q2" s="304"/>
      <c r="R2" s="304"/>
      <c r="S2" s="304"/>
      <c r="T2" s="304"/>
      <c r="U2" s="304"/>
      <c r="V2" s="304"/>
      <c r="W2" s="304"/>
      <c r="X2" s="304"/>
      <c r="Y2" s="304"/>
      <c r="Z2" s="304"/>
      <c r="AA2" s="304"/>
      <c r="AB2" s="304"/>
      <c r="AC2" s="304"/>
      <c r="AD2" s="304"/>
      <c r="AE2" s="304"/>
      <c r="AF2" s="304"/>
      <c r="AG2" s="304"/>
      <c r="AH2" s="304"/>
      <c r="AI2" s="304"/>
      <c r="AJ2" s="304"/>
      <c r="AK2" s="304"/>
      <c r="AL2" s="304"/>
      <c r="AM2" s="304"/>
      <c r="AN2" s="304"/>
    </row>
    <row r="3" spans="1:40" ht="20">
      <c r="A3" s="305" t="s">
        <v>571</v>
      </c>
      <c r="B3" s="304"/>
      <c r="C3" s="304"/>
      <c r="D3" s="304"/>
      <c r="E3" s="304"/>
      <c r="F3" s="304"/>
      <c r="G3" s="304"/>
      <c r="H3" s="304"/>
      <c r="I3" s="304"/>
      <c r="J3" s="304"/>
      <c r="K3" s="304"/>
      <c r="L3" s="304"/>
      <c r="M3" s="304"/>
      <c r="N3" s="304"/>
      <c r="O3" s="304"/>
      <c r="P3" s="304"/>
      <c r="Q3" s="304"/>
      <c r="R3" s="304"/>
      <c r="S3" s="304"/>
      <c r="T3" s="304"/>
      <c r="U3" s="304"/>
      <c r="V3" s="304"/>
      <c r="W3" s="304"/>
      <c r="X3" s="304"/>
      <c r="Y3" s="304"/>
      <c r="Z3" s="304"/>
      <c r="AA3" s="304"/>
      <c r="AB3" s="304"/>
      <c r="AC3" s="304"/>
      <c r="AD3" s="304"/>
      <c r="AE3" s="304"/>
      <c r="AF3" s="304"/>
      <c r="AG3" s="304"/>
      <c r="AH3" s="304"/>
      <c r="AI3" s="304"/>
      <c r="AJ3" s="304"/>
      <c r="AK3" s="304"/>
      <c r="AL3" s="304"/>
      <c r="AM3" s="304"/>
      <c r="AN3" s="304"/>
    </row>
    <row r="4" spans="1:40">
      <c r="A4" s="306"/>
      <c r="B4" s="304"/>
      <c r="C4" s="304"/>
      <c r="D4" s="304"/>
      <c r="E4" s="304"/>
      <c r="F4" s="304"/>
      <c r="G4" s="304"/>
      <c r="H4" s="304"/>
      <c r="I4" s="304"/>
      <c r="J4" s="304"/>
      <c r="K4" s="304"/>
      <c r="L4" s="304"/>
      <c r="M4" s="304"/>
      <c r="N4" s="304"/>
      <c r="O4" s="304"/>
      <c r="P4" s="304"/>
      <c r="Q4" s="304"/>
      <c r="R4" s="304"/>
      <c r="S4" s="304"/>
      <c r="T4" s="304"/>
      <c r="U4" s="304"/>
      <c r="V4" s="304"/>
      <c r="W4" s="304"/>
      <c r="X4" s="304"/>
      <c r="Y4" s="304"/>
      <c r="Z4" s="304"/>
      <c r="AA4" s="304"/>
      <c r="AB4" s="304"/>
      <c r="AC4" s="304"/>
      <c r="AD4" s="304"/>
      <c r="AE4" s="304"/>
      <c r="AF4" s="304"/>
      <c r="AG4" s="304"/>
      <c r="AH4" s="304"/>
      <c r="AI4" s="304"/>
      <c r="AJ4" s="304"/>
      <c r="AK4" s="304"/>
      <c r="AL4" s="304"/>
      <c r="AM4" s="304"/>
      <c r="AN4" s="304"/>
    </row>
    <row r="5" spans="1:40">
      <c r="A5" s="306"/>
      <c r="B5" s="304"/>
      <c r="C5" s="304"/>
      <c r="D5" s="304"/>
      <c r="E5" s="304"/>
      <c r="F5" s="304"/>
      <c r="G5" s="304"/>
      <c r="H5" s="304"/>
      <c r="I5" s="304"/>
      <c r="J5" s="304"/>
      <c r="K5" s="304"/>
      <c r="L5" s="304"/>
      <c r="M5" s="304"/>
      <c r="N5" s="304"/>
      <c r="O5" s="304"/>
      <c r="P5" s="304"/>
      <c r="Q5" s="304"/>
      <c r="R5" s="304"/>
      <c r="S5" s="304"/>
      <c r="T5" s="304"/>
      <c r="U5" s="304"/>
      <c r="V5" s="304"/>
      <c r="W5" s="304"/>
      <c r="X5" s="304"/>
      <c r="Y5" s="304"/>
      <c r="Z5" s="304"/>
      <c r="AA5" s="304"/>
      <c r="AB5" s="304"/>
      <c r="AC5" s="304"/>
      <c r="AD5" s="304"/>
      <c r="AE5" s="304"/>
      <c r="AF5" s="304"/>
      <c r="AG5" s="304"/>
      <c r="AH5" s="304"/>
      <c r="AI5" s="304"/>
      <c r="AJ5" s="304"/>
      <c r="AK5" s="304"/>
      <c r="AL5" s="304"/>
      <c r="AM5" s="304"/>
      <c r="AN5" s="304"/>
    </row>
    <row r="6" spans="1:40">
      <c r="A6" s="307" t="s">
        <v>572</v>
      </c>
      <c r="B6" s="307" t="s">
        <v>573</v>
      </c>
      <c r="C6" s="308" t="s">
        <v>574</v>
      </c>
      <c r="D6" s="309" t="s">
        <v>575</v>
      </c>
      <c r="E6" s="309"/>
      <c r="F6" s="309"/>
      <c r="G6" s="309"/>
      <c r="H6" s="309"/>
      <c r="I6" s="309"/>
      <c r="J6" s="309"/>
      <c r="K6" s="309"/>
      <c r="L6" s="309"/>
      <c r="M6" s="309"/>
      <c r="N6" s="309"/>
      <c r="O6" s="309"/>
      <c r="P6" s="309"/>
      <c r="Q6" s="309"/>
      <c r="R6" s="309"/>
      <c r="S6" s="309"/>
      <c r="T6" s="309"/>
      <c r="U6" s="309"/>
      <c r="V6" s="309"/>
      <c r="W6" s="309"/>
      <c r="X6" s="309"/>
      <c r="Y6" s="309"/>
      <c r="Z6" s="309"/>
      <c r="AA6" s="309"/>
      <c r="AB6" s="309"/>
      <c r="AC6" s="309"/>
      <c r="AD6" s="309"/>
      <c r="AE6" s="309"/>
      <c r="AF6" s="309"/>
      <c r="AG6" s="309"/>
      <c r="AH6" s="309"/>
      <c r="AI6" s="309"/>
      <c r="AJ6" s="309"/>
      <c r="AK6" s="309"/>
      <c r="AL6" s="309"/>
      <c r="AM6" s="309"/>
      <c r="AN6" s="309"/>
    </row>
    <row r="7" spans="1:40">
      <c r="A7" s="310"/>
      <c r="B7" s="310"/>
      <c r="C7" s="308"/>
      <c r="D7" s="311" t="s">
        <v>576</v>
      </c>
      <c r="E7" s="312"/>
      <c r="F7" s="312"/>
      <c r="G7" s="313"/>
      <c r="H7" s="314">
        <v>44378</v>
      </c>
      <c r="I7" s="312"/>
      <c r="J7" s="313"/>
      <c r="K7" s="314">
        <v>44409</v>
      </c>
      <c r="L7" s="312"/>
      <c r="M7" s="313"/>
      <c r="N7" s="314">
        <v>44440</v>
      </c>
      <c r="O7" s="312"/>
      <c r="P7" s="313"/>
      <c r="Q7" s="314">
        <v>44470</v>
      </c>
      <c r="R7" s="312"/>
      <c r="S7" s="313"/>
      <c r="T7" s="314">
        <v>44501</v>
      </c>
      <c r="U7" s="312"/>
      <c r="V7" s="313"/>
      <c r="W7" s="314">
        <v>44531</v>
      </c>
      <c r="X7" s="312"/>
      <c r="Y7" s="313"/>
      <c r="Z7" s="314">
        <v>44562</v>
      </c>
      <c r="AA7" s="312"/>
      <c r="AB7" s="313"/>
      <c r="AC7" s="314">
        <v>44593</v>
      </c>
      <c r="AD7" s="312"/>
      <c r="AE7" s="313"/>
      <c r="AF7" s="314">
        <v>44621</v>
      </c>
      <c r="AG7" s="312"/>
      <c r="AH7" s="313"/>
      <c r="AI7" s="314">
        <v>44652</v>
      </c>
      <c r="AJ7" s="312"/>
      <c r="AK7" s="313"/>
      <c r="AL7" s="314">
        <v>44682</v>
      </c>
      <c r="AM7" s="312"/>
      <c r="AN7" s="313"/>
    </row>
    <row r="8" spans="1:40">
      <c r="A8" s="310"/>
      <c r="B8" s="310"/>
      <c r="C8" s="308"/>
      <c r="D8" s="308" t="s">
        <v>577</v>
      </c>
      <c r="E8" s="308" t="s">
        <v>578</v>
      </c>
      <c r="F8" s="308" t="s">
        <v>579</v>
      </c>
      <c r="G8" s="308" t="s">
        <v>580</v>
      </c>
      <c r="H8" s="308" t="s">
        <v>578</v>
      </c>
      <c r="I8" s="308" t="s">
        <v>579</v>
      </c>
      <c r="J8" s="308" t="s">
        <v>580</v>
      </c>
      <c r="K8" s="308" t="s">
        <v>581</v>
      </c>
      <c r="L8" s="308" t="s">
        <v>579</v>
      </c>
      <c r="M8" s="308" t="s">
        <v>580</v>
      </c>
      <c r="N8" s="308" t="s">
        <v>578</v>
      </c>
      <c r="O8" s="308" t="s">
        <v>579</v>
      </c>
      <c r="P8" s="308" t="s">
        <v>580</v>
      </c>
      <c r="Q8" s="308" t="s">
        <v>578</v>
      </c>
      <c r="R8" s="308" t="s">
        <v>579</v>
      </c>
      <c r="S8" s="308" t="s">
        <v>580</v>
      </c>
      <c r="T8" s="308" t="s">
        <v>581</v>
      </c>
      <c r="U8" s="308" t="s">
        <v>579</v>
      </c>
      <c r="V8" s="308" t="s">
        <v>580</v>
      </c>
      <c r="W8" s="308" t="s">
        <v>581</v>
      </c>
      <c r="X8" s="308" t="s">
        <v>582</v>
      </c>
      <c r="Y8" s="308" t="s">
        <v>580</v>
      </c>
      <c r="Z8" s="308" t="s">
        <v>581</v>
      </c>
      <c r="AA8" s="308" t="s">
        <v>582</v>
      </c>
      <c r="AB8" s="308" t="s">
        <v>580</v>
      </c>
      <c r="AC8" s="308" t="s">
        <v>578</v>
      </c>
      <c r="AD8" s="308" t="s">
        <v>579</v>
      </c>
      <c r="AE8" s="308" t="s">
        <v>580</v>
      </c>
      <c r="AF8" s="308" t="s">
        <v>578</v>
      </c>
      <c r="AG8" s="308" t="s">
        <v>579</v>
      </c>
      <c r="AH8" s="308" t="s">
        <v>580</v>
      </c>
      <c r="AI8" s="308" t="s">
        <v>578</v>
      </c>
      <c r="AJ8" s="308" t="s">
        <v>579</v>
      </c>
      <c r="AK8" s="308" t="s">
        <v>580</v>
      </c>
      <c r="AL8" s="308" t="s">
        <v>578</v>
      </c>
      <c r="AM8" s="308" t="s">
        <v>582</v>
      </c>
      <c r="AN8" s="308" t="s">
        <v>580</v>
      </c>
    </row>
    <row r="9" spans="1:40">
      <c r="A9" s="310"/>
      <c r="B9" s="310"/>
      <c r="C9" s="308"/>
      <c r="D9" s="308"/>
      <c r="E9" s="308"/>
      <c r="F9" s="308"/>
      <c r="G9" s="308"/>
      <c r="H9" s="308"/>
      <c r="I9" s="308"/>
      <c r="J9" s="308"/>
      <c r="K9" s="308"/>
      <c r="L9" s="308"/>
      <c r="M9" s="308"/>
      <c r="N9" s="308"/>
      <c r="O9" s="308"/>
      <c r="P9" s="308"/>
      <c r="Q9" s="308"/>
      <c r="R9" s="308"/>
      <c r="S9" s="308"/>
      <c r="T9" s="308"/>
      <c r="U9" s="308"/>
      <c r="V9" s="308"/>
      <c r="W9" s="308"/>
      <c r="X9" s="308"/>
      <c r="Y9" s="308"/>
      <c r="Z9" s="308"/>
      <c r="AA9" s="308"/>
      <c r="AB9" s="308"/>
      <c r="AC9" s="308"/>
      <c r="AD9" s="308"/>
      <c r="AE9" s="308"/>
      <c r="AF9" s="308"/>
      <c r="AG9" s="308"/>
      <c r="AH9" s="308"/>
      <c r="AI9" s="308"/>
      <c r="AJ9" s="308"/>
      <c r="AK9" s="308"/>
      <c r="AL9" s="308"/>
      <c r="AM9" s="308"/>
      <c r="AN9" s="308"/>
    </row>
    <row r="10" spans="1:40">
      <c r="A10" s="315"/>
      <c r="B10" s="315"/>
      <c r="C10" s="308"/>
      <c r="D10" s="308"/>
      <c r="E10" s="308"/>
      <c r="F10" s="308"/>
      <c r="G10" s="308"/>
      <c r="H10" s="308"/>
      <c r="I10" s="308"/>
      <c r="J10" s="308"/>
      <c r="K10" s="308"/>
      <c r="L10" s="308"/>
      <c r="M10" s="308"/>
      <c r="N10" s="308"/>
      <c r="O10" s="308"/>
      <c r="P10" s="308"/>
      <c r="Q10" s="308"/>
      <c r="R10" s="308"/>
      <c r="S10" s="308"/>
      <c r="T10" s="308"/>
      <c r="U10" s="308"/>
      <c r="V10" s="308"/>
      <c r="W10" s="308"/>
      <c r="X10" s="308"/>
      <c r="Y10" s="308"/>
      <c r="Z10" s="308"/>
      <c r="AA10" s="308"/>
      <c r="AB10" s="308"/>
      <c r="AC10" s="308"/>
      <c r="AD10" s="308"/>
      <c r="AE10" s="308"/>
      <c r="AF10" s="308"/>
      <c r="AG10" s="308"/>
      <c r="AH10" s="308"/>
      <c r="AI10" s="308"/>
      <c r="AJ10" s="308"/>
      <c r="AK10" s="308"/>
      <c r="AL10" s="308"/>
      <c r="AM10" s="308"/>
      <c r="AN10" s="308"/>
    </row>
    <row r="11" spans="1:40" ht="45">
      <c r="A11" s="316">
        <v>1</v>
      </c>
      <c r="B11" s="317" t="s">
        <v>583</v>
      </c>
      <c r="C11" s="316" t="s">
        <v>584</v>
      </c>
      <c r="D11" s="318">
        <v>1000</v>
      </c>
      <c r="E11" s="319">
        <v>5400</v>
      </c>
      <c r="F11" s="319">
        <v>0</v>
      </c>
      <c r="G11" s="320">
        <f>IF((E11+F11) &gt;= D11*0.85,1,0)</f>
        <v>1</v>
      </c>
      <c r="H11" s="321">
        <v>2000</v>
      </c>
      <c r="I11" s="321">
        <v>0</v>
      </c>
      <c r="J11" s="320">
        <f>IF((H11+I11) &gt;=D11* 0.85,1,0)</f>
        <v>1</v>
      </c>
      <c r="K11" s="321">
        <v>500</v>
      </c>
      <c r="L11" s="321">
        <v>350</v>
      </c>
      <c r="M11" s="320">
        <f>IF((K11+L11) &gt;=D11* 0.85,1,0)</f>
        <v>1</v>
      </c>
      <c r="N11" s="321">
        <v>4000</v>
      </c>
      <c r="O11" s="321">
        <v>0</v>
      </c>
      <c r="P11" s="320">
        <f>IF((N11+O11) &gt;=D11* 0.85,1,0)</f>
        <v>1</v>
      </c>
      <c r="Q11" s="321">
        <v>4000</v>
      </c>
      <c r="R11" s="321">
        <v>0</v>
      </c>
      <c r="S11" s="320">
        <f>IF((Q11+R11) &gt;=D11* 0.85,1,0)</f>
        <v>1</v>
      </c>
      <c r="T11" s="321">
        <v>4000</v>
      </c>
      <c r="U11" s="321">
        <v>0</v>
      </c>
      <c r="V11" s="320">
        <f>IF((T11+U11) &gt;=D11* 0.85,1,0)</f>
        <v>1</v>
      </c>
      <c r="W11" s="321">
        <v>4000</v>
      </c>
      <c r="X11" s="321">
        <v>0</v>
      </c>
      <c r="Y11" s="320">
        <f>IF((W11+X11) &gt;=D11* 0.85,1,0)</f>
        <v>1</v>
      </c>
      <c r="Z11" s="322">
        <v>4000</v>
      </c>
      <c r="AA11" s="322">
        <v>0</v>
      </c>
      <c r="AB11" s="320">
        <f>IF((Z11+AA11) &gt;=D11* 0.85,1,0)</f>
        <v>1</v>
      </c>
      <c r="AC11" s="322">
        <v>4000</v>
      </c>
      <c r="AD11" s="322">
        <v>0</v>
      </c>
      <c r="AE11" s="320">
        <f>IF((AC11+AD11) &gt;=D11* 0.85,1,0)</f>
        <v>1</v>
      </c>
      <c r="AF11" s="322">
        <v>4000</v>
      </c>
      <c r="AG11" s="322">
        <v>0</v>
      </c>
      <c r="AH11" s="320">
        <f>IF((AF11+AG11) &gt;=D11* 0.85,1,0)</f>
        <v>1</v>
      </c>
      <c r="AI11" s="322">
        <v>4000</v>
      </c>
      <c r="AJ11" s="322">
        <v>0</v>
      </c>
      <c r="AK11" s="320">
        <f>IF((AI11+AJ11) &gt;=D11* 0.85,1,0)</f>
        <v>1</v>
      </c>
      <c r="AL11" s="322">
        <v>4000</v>
      </c>
      <c r="AM11" s="322">
        <v>0</v>
      </c>
      <c r="AN11" s="320">
        <f>IF((AL11+AM11) &gt;=D11* 0.85,1,0)</f>
        <v>1</v>
      </c>
    </row>
    <row r="12" spans="1:40" ht="60">
      <c r="A12" s="316">
        <v>2</v>
      </c>
      <c r="B12" s="317" t="s">
        <v>585</v>
      </c>
      <c r="C12" s="323" t="s">
        <v>586</v>
      </c>
      <c r="D12" s="318">
        <v>50</v>
      </c>
      <c r="E12" s="319">
        <v>2000</v>
      </c>
      <c r="F12" s="319">
        <v>0</v>
      </c>
      <c r="G12" s="320">
        <f t="shared" ref="G12:G58" si="0">IF((E12+F12) &gt;= D12*0.85,1,0)</f>
        <v>1</v>
      </c>
      <c r="H12" s="321">
        <v>370</v>
      </c>
      <c r="I12" s="321">
        <v>0</v>
      </c>
      <c r="J12" s="320">
        <f>IF((H12+I12) &gt;=D12* 0.85,1,0)</f>
        <v>1</v>
      </c>
      <c r="K12" s="321">
        <v>300</v>
      </c>
      <c r="L12" s="321">
        <v>3000</v>
      </c>
      <c r="M12" s="320">
        <f t="shared" ref="M12:M58" si="1">IF((K12+L12) &gt;=D12* 0.85,1,0)</f>
        <v>1</v>
      </c>
      <c r="N12" s="321">
        <v>3180</v>
      </c>
      <c r="O12" s="321">
        <v>0</v>
      </c>
      <c r="P12" s="320">
        <f t="shared" ref="P12:P58" si="2">IF((N12+O12) &gt;=D12* 0.85,1,0)</f>
        <v>1</v>
      </c>
      <c r="Q12" s="321">
        <v>3020</v>
      </c>
      <c r="R12" s="321">
        <v>0</v>
      </c>
      <c r="S12" s="320">
        <f t="shared" ref="S12:S58" si="3">IF((Q12+R12) &gt;=D12* 0.85,1,0)</f>
        <v>1</v>
      </c>
      <c r="T12" s="321">
        <v>2800</v>
      </c>
      <c r="U12" s="321">
        <v>0</v>
      </c>
      <c r="V12" s="320">
        <f t="shared" ref="V12:V57" si="4">IF((T12+U12) &gt;=D12* 0.85,1,0)</f>
        <v>1</v>
      </c>
      <c r="W12" s="321">
        <v>2680</v>
      </c>
      <c r="X12" s="321">
        <v>0</v>
      </c>
      <c r="Y12" s="320">
        <f t="shared" ref="Y12:Y58" si="5">IF((W12+X12) &gt;=D12* 0.85,1,0)</f>
        <v>1</v>
      </c>
      <c r="Z12" s="322">
        <v>2630</v>
      </c>
      <c r="AA12" s="322">
        <v>0</v>
      </c>
      <c r="AB12" s="320">
        <f t="shared" ref="AB12:AB58" si="6">IF((Z12+AA12) &gt;=D12* 0.85,1,0)</f>
        <v>1</v>
      </c>
      <c r="AC12" s="322">
        <v>2570</v>
      </c>
      <c r="AD12" s="322">
        <v>0</v>
      </c>
      <c r="AE12" s="320">
        <f t="shared" ref="AE12:AE58" si="7">IF((AC12+AD12) &gt;=D12* 0.85,1,0)</f>
        <v>1</v>
      </c>
      <c r="AF12" s="322">
        <v>2530</v>
      </c>
      <c r="AG12" s="322">
        <v>0</v>
      </c>
      <c r="AH12" s="320">
        <f t="shared" ref="AH12:AH58" si="8">IF((AF12+AG12) &gt;=D12* 0.85,1,0)</f>
        <v>1</v>
      </c>
      <c r="AI12" s="322">
        <v>2450</v>
      </c>
      <c r="AJ12" s="322">
        <v>0</v>
      </c>
      <c r="AK12" s="320">
        <f t="shared" ref="AK12:AK58" si="9">IF((AI12+AJ12) &gt;=D12* 0.85,1,0)</f>
        <v>1</v>
      </c>
      <c r="AL12" s="322">
        <v>2370</v>
      </c>
      <c r="AM12" s="322">
        <v>0</v>
      </c>
      <c r="AN12" s="320">
        <f t="shared" ref="AN12:AN58" si="10">IF((AL12+AM12) &gt;=D12* 0.85,1,0)</f>
        <v>1</v>
      </c>
    </row>
    <row r="13" spans="1:40" ht="90">
      <c r="A13" s="316">
        <v>3</v>
      </c>
      <c r="B13" s="324" t="s">
        <v>587</v>
      </c>
      <c r="C13" s="316" t="s">
        <v>588</v>
      </c>
      <c r="D13" s="318">
        <v>100</v>
      </c>
      <c r="E13" s="319">
        <v>1290</v>
      </c>
      <c r="F13" s="319">
        <v>0</v>
      </c>
      <c r="G13" s="320">
        <f t="shared" si="0"/>
        <v>1</v>
      </c>
      <c r="H13" s="321">
        <v>520</v>
      </c>
      <c r="I13" s="321">
        <v>0</v>
      </c>
      <c r="J13" s="320">
        <f t="shared" ref="J13:J19" si="11">IF((H13+I13) &gt;=D13* 0.85,1,0)</f>
        <v>1</v>
      </c>
      <c r="K13" s="321">
        <v>500</v>
      </c>
      <c r="L13" s="321">
        <v>8100</v>
      </c>
      <c r="M13" s="320">
        <f t="shared" si="1"/>
        <v>1</v>
      </c>
      <c r="N13" s="321">
        <v>8570</v>
      </c>
      <c r="O13" s="321">
        <v>0</v>
      </c>
      <c r="P13" s="320">
        <f t="shared" si="2"/>
        <v>1</v>
      </c>
      <c r="Q13" s="321">
        <v>5410</v>
      </c>
      <c r="R13" s="321">
        <v>0</v>
      </c>
      <c r="S13" s="320">
        <f t="shared" si="3"/>
        <v>1</v>
      </c>
      <c r="T13" s="321">
        <v>7680</v>
      </c>
      <c r="U13" s="321">
        <v>0</v>
      </c>
      <c r="V13" s="320">
        <f t="shared" si="4"/>
        <v>1</v>
      </c>
      <c r="W13" s="321">
        <v>4380</v>
      </c>
      <c r="X13" s="321">
        <v>0</v>
      </c>
      <c r="Y13" s="320">
        <f t="shared" si="5"/>
        <v>1</v>
      </c>
      <c r="Z13" s="322">
        <v>6360</v>
      </c>
      <c r="AA13" s="322">
        <v>0</v>
      </c>
      <c r="AB13" s="320">
        <f t="shared" si="6"/>
        <v>1</v>
      </c>
      <c r="AC13" s="322">
        <v>6120</v>
      </c>
      <c r="AD13" s="322">
        <v>0</v>
      </c>
      <c r="AE13" s="320">
        <f t="shared" si="7"/>
        <v>1</v>
      </c>
      <c r="AF13" s="322">
        <v>5890</v>
      </c>
      <c r="AG13" s="322">
        <v>0</v>
      </c>
      <c r="AH13" s="320">
        <f t="shared" si="8"/>
        <v>1</v>
      </c>
      <c r="AI13" s="322">
        <v>5500</v>
      </c>
      <c r="AJ13" s="322">
        <v>0</v>
      </c>
      <c r="AK13" s="320">
        <f t="shared" si="9"/>
        <v>1</v>
      </c>
      <c r="AL13" s="322">
        <v>5110</v>
      </c>
      <c r="AM13" s="322">
        <v>0</v>
      </c>
      <c r="AN13" s="320">
        <f t="shared" si="10"/>
        <v>1</v>
      </c>
    </row>
    <row r="14" spans="1:40" ht="60">
      <c r="A14" s="316">
        <v>4</v>
      </c>
      <c r="B14" s="317" t="s">
        <v>589</v>
      </c>
      <c r="C14" s="323" t="s">
        <v>590</v>
      </c>
      <c r="D14" s="318">
        <v>6</v>
      </c>
      <c r="E14" s="319">
        <v>2400</v>
      </c>
      <c r="F14" s="319">
        <v>0</v>
      </c>
      <c r="G14" s="320">
        <f t="shared" si="0"/>
        <v>1</v>
      </c>
      <c r="H14" s="321">
        <v>1174</v>
      </c>
      <c r="I14" s="321">
        <v>0</v>
      </c>
      <c r="J14" s="320">
        <f t="shared" si="11"/>
        <v>1</v>
      </c>
      <c r="K14" s="321">
        <v>764</v>
      </c>
      <c r="L14" s="321">
        <v>0</v>
      </c>
      <c r="M14" s="320">
        <f t="shared" si="1"/>
        <v>1</v>
      </c>
      <c r="N14" s="321">
        <v>148</v>
      </c>
      <c r="O14" s="321">
        <v>0</v>
      </c>
      <c r="P14" s="320">
        <f t="shared" si="2"/>
        <v>1</v>
      </c>
      <c r="Q14" s="321">
        <v>127</v>
      </c>
      <c r="R14" s="321">
        <v>0</v>
      </c>
      <c r="S14" s="320">
        <f t="shared" si="3"/>
        <v>1</v>
      </c>
      <c r="T14" s="321">
        <v>106</v>
      </c>
      <c r="U14" s="321">
        <v>0</v>
      </c>
      <c r="V14" s="320">
        <f t="shared" si="4"/>
        <v>1</v>
      </c>
      <c r="W14" s="321">
        <v>91</v>
      </c>
      <c r="X14" s="321">
        <v>0</v>
      </c>
      <c r="Y14" s="320">
        <f t="shared" si="5"/>
        <v>1</v>
      </c>
      <c r="Z14" s="322">
        <v>81</v>
      </c>
      <c r="AA14" s="322">
        <v>0</v>
      </c>
      <c r="AB14" s="320">
        <f t="shared" si="6"/>
        <v>1</v>
      </c>
      <c r="AC14" s="322">
        <v>67</v>
      </c>
      <c r="AD14" s="322">
        <v>0</v>
      </c>
      <c r="AE14" s="320">
        <f t="shared" si="7"/>
        <v>1</v>
      </c>
      <c r="AF14" s="322">
        <v>56</v>
      </c>
      <c r="AG14" s="322">
        <v>0</v>
      </c>
      <c r="AH14" s="320">
        <f t="shared" si="8"/>
        <v>1</v>
      </c>
      <c r="AI14" s="322">
        <v>48</v>
      </c>
      <c r="AJ14" s="322">
        <v>432</v>
      </c>
      <c r="AK14" s="320">
        <f t="shared" si="9"/>
        <v>1</v>
      </c>
      <c r="AL14" s="322">
        <v>40</v>
      </c>
      <c r="AM14" s="322">
        <v>0</v>
      </c>
      <c r="AN14" s="320">
        <f t="shared" si="10"/>
        <v>1</v>
      </c>
    </row>
    <row r="15" spans="1:40" ht="60">
      <c r="A15" s="316">
        <v>5</v>
      </c>
      <c r="B15" s="324" t="s">
        <v>591</v>
      </c>
      <c r="C15" s="316" t="s">
        <v>588</v>
      </c>
      <c r="D15" s="318">
        <v>100</v>
      </c>
      <c r="E15" s="319">
        <v>1900</v>
      </c>
      <c r="F15" s="319">
        <v>0</v>
      </c>
      <c r="G15" s="320">
        <f t="shared" si="0"/>
        <v>1</v>
      </c>
      <c r="H15" s="321">
        <v>1420</v>
      </c>
      <c r="I15" s="321">
        <v>0</v>
      </c>
      <c r="J15" s="320">
        <f t="shared" si="11"/>
        <v>1</v>
      </c>
      <c r="K15" s="321">
        <v>865</v>
      </c>
      <c r="L15" s="321">
        <v>6400</v>
      </c>
      <c r="M15" s="320">
        <f t="shared" si="1"/>
        <v>1</v>
      </c>
      <c r="N15" s="321">
        <v>6360</v>
      </c>
      <c r="O15" s="321">
        <v>0</v>
      </c>
      <c r="P15" s="320">
        <f t="shared" si="2"/>
        <v>1</v>
      </c>
      <c r="Q15" s="321">
        <v>6140</v>
      </c>
      <c r="R15" s="321">
        <v>0</v>
      </c>
      <c r="S15" s="320">
        <f t="shared" si="3"/>
        <v>1</v>
      </c>
      <c r="T15" s="321">
        <v>7680</v>
      </c>
      <c r="U15" s="321">
        <v>0</v>
      </c>
      <c r="V15" s="320">
        <f t="shared" si="4"/>
        <v>1</v>
      </c>
      <c r="W15" s="321">
        <v>5750</v>
      </c>
      <c r="X15" s="321">
        <v>0</v>
      </c>
      <c r="Y15" s="320">
        <f t="shared" si="5"/>
        <v>1</v>
      </c>
      <c r="Z15" s="322">
        <v>5600</v>
      </c>
      <c r="AA15" s="322">
        <v>0</v>
      </c>
      <c r="AB15" s="320">
        <f t="shared" si="6"/>
        <v>1</v>
      </c>
      <c r="AC15" s="322">
        <v>5550</v>
      </c>
      <c r="AD15" s="322">
        <v>0</v>
      </c>
      <c r="AE15" s="320">
        <f t="shared" si="7"/>
        <v>1</v>
      </c>
      <c r="AF15" s="322">
        <v>5440</v>
      </c>
      <c r="AG15" s="322">
        <v>0</v>
      </c>
      <c r="AH15" s="320">
        <f t="shared" si="8"/>
        <v>1</v>
      </c>
      <c r="AI15" s="322">
        <v>5170</v>
      </c>
      <c r="AJ15" s="322">
        <v>0</v>
      </c>
      <c r="AK15" s="320">
        <f t="shared" si="9"/>
        <v>1</v>
      </c>
      <c r="AL15" s="322">
        <v>4900</v>
      </c>
      <c r="AM15" s="322">
        <v>0</v>
      </c>
      <c r="AN15" s="320">
        <f t="shared" si="10"/>
        <v>1</v>
      </c>
    </row>
    <row r="16" spans="1:40" ht="60">
      <c r="A16" s="316">
        <v>6</v>
      </c>
      <c r="B16" s="317" t="s">
        <v>592</v>
      </c>
      <c r="C16" s="316" t="s">
        <v>590</v>
      </c>
      <c r="D16" s="318">
        <v>6</v>
      </c>
      <c r="E16" s="319">
        <v>88</v>
      </c>
      <c r="F16" s="319">
        <v>0</v>
      </c>
      <c r="G16" s="320">
        <f t="shared" si="0"/>
        <v>1</v>
      </c>
      <c r="H16" s="321">
        <v>43</v>
      </c>
      <c r="I16" s="321">
        <v>0</v>
      </c>
      <c r="J16" s="320">
        <f t="shared" si="11"/>
        <v>1</v>
      </c>
      <c r="K16" s="321">
        <v>10</v>
      </c>
      <c r="L16" s="321">
        <v>200</v>
      </c>
      <c r="M16" s="320">
        <f t="shared" si="1"/>
        <v>1</v>
      </c>
      <c r="N16" s="321">
        <v>200</v>
      </c>
      <c r="O16" s="321">
        <v>0</v>
      </c>
      <c r="P16" s="320">
        <f t="shared" si="2"/>
        <v>1</v>
      </c>
      <c r="Q16" s="321">
        <v>200</v>
      </c>
      <c r="R16" s="321">
        <v>0</v>
      </c>
      <c r="S16" s="320">
        <f t="shared" si="3"/>
        <v>1</v>
      </c>
      <c r="T16" s="321">
        <v>119</v>
      </c>
      <c r="U16" s="321">
        <v>0</v>
      </c>
      <c r="V16" s="320">
        <f t="shared" si="4"/>
        <v>1</v>
      </c>
      <c r="W16" s="321">
        <v>192</v>
      </c>
      <c r="X16" s="321">
        <v>0</v>
      </c>
      <c r="Y16" s="320">
        <f t="shared" si="5"/>
        <v>1</v>
      </c>
      <c r="Z16" s="322">
        <v>187</v>
      </c>
      <c r="AA16" s="322">
        <v>0</v>
      </c>
      <c r="AB16" s="320">
        <f t="shared" si="6"/>
        <v>1</v>
      </c>
      <c r="AC16" s="322">
        <v>185</v>
      </c>
      <c r="AD16" s="322">
        <v>0</v>
      </c>
      <c r="AE16" s="320">
        <f t="shared" si="7"/>
        <v>1</v>
      </c>
      <c r="AF16" s="322">
        <v>182</v>
      </c>
      <c r="AG16" s="322">
        <v>0</v>
      </c>
      <c r="AH16" s="320">
        <f t="shared" si="8"/>
        <v>1</v>
      </c>
      <c r="AI16" s="322">
        <v>174</v>
      </c>
      <c r="AJ16" s="322">
        <v>0</v>
      </c>
      <c r="AK16" s="320">
        <f t="shared" si="9"/>
        <v>1</v>
      </c>
      <c r="AL16" s="322">
        <v>166</v>
      </c>
      <c r="AM16" s="322">
        <v>0</v>
      </c>
      <c r="AN16" s="320">
        <f t="shared" si="10"/>
        <v>1</v>
      </c>
    </row>
    <row r="17" spans="1:40" ht="90">
      <c r="A17" s="316">
        <v>7</v>
      </c>
      <c r="B17" s="317" t="s">
        <v>593</v>
      </c>
      <c r="C17" s="323" t="s">
        <v>586</v>
      </c>
      <c r="D17" s="318">
        <v>1</v>
      </c>
      <c r="E17" s="319">
        <v>3</v>
      </c>
      <c r="F17" s="319">
        <v>0</v>
      </c>
      <c r="G17" s="320">
        <f t="shared" si="0"/>
        <v>1</v>
      </c>
      <c r="H17" s="321">
        <v>1</v>
      </c>
      <c r="I17" s="321">
        <v>0</v>
      </c>
      <c r="J17" s="320">
        <f t="shared" si="11"/>
        <v>1</v>
      </c>
      <c r="K17" s="321">
        <v>1</v>
      </c>
      <c r="L17" s="321">
        <v>0</v>
      </c>
      <c r="M17" s="320">
        <f t="shared" si="1"/>
        <v>1</v>
      </c>
      <c r="N17" s="321">
        <v>1</v>
      </c>
      <c r="O17" s="321">
        <v>0</v>
      </c>
      <c r="P17" s="320">
        <f t="shared" si="2"/>
        <v>1</v>
      </c>
      <c r="Q17" s="321">
        <v>3</v>
      </c>
      <c r="R17" s="321">
        <v>0</v>
      </c>
      <c r="S17" s="320">
        <f t="shared" si="3"/>
        <v>1</v>
      </c>
      <c r="T17" s="321">
        <v>3</v>
      </c>
      <c r="U17" s="321">
        <v>0</v>
      </c>
      <c r="V17" s="320">
        <f t="shared" si="4"/>
        <v>1</v>
      </c>
      <c r="W17" s="321">
        <v>3</v>
      </c>
      <c r="X17" s="321">
        <v>0</v>
      </c>
      <c r="Y17" s="320">
        <f t="shared" si="5"/>
        <v>1</v>
      </c>
      <c r="Z17" s="322">
        <v>13</v>
      </c>
      <c r="AA17" s="322">
        <v>0</v>
      </c>
      <c r="AB17" s="320">
        <f t="shared" si="6"/>
        <v>1</v>
      </c>
      <c r="AC17" s="322">
        <v>13</v>
      </c>
      <c r="AD17" s="322">
        <v>0</v>
      </c>
      <c r="AE17" s="320">
        <f t="shared" si="7"/>
        <v>1</v>
      </c>
      <c r="AF17" s="322">
        <v>3</v>
      </c>
      <c r="AG17" s="322">
        <v>0</v>
      </c>
      <c r="AH17" s="320">
        <f t="shared" si="8"/>
        <v>1</v>
      </c>
      <c r="AI17" s="322">
        <v>3</v>
      </c>
      <c r="AJ17" s="322">
        <v>0</v>
      </c>
      <c r="AK17" s="320">
        <f t="shared" si="9"/>
        <v>1</v>
      </c>
      <c r="AL17" s="322">
        <v>3</v>
      </c>
      <c r="AM17" s="322">
        <v>0</v>
      </c>
      <c r="AN17" s="320">
        <f t="shared" si="10"/>
        <v>1</v>
      </c>
    </row>
    <row r="18" spans="1:40" ht="90">
      <c r="A18" s="316">
        <v>8</v>
      </c>
      <c r="B18" s="317" t="s">
        <v>594</v>
      </c>
      <c r="C18" s="316" t="s">
        <v>586</v>
      </c>
      <c r="D18" s="318">
        <v>50</v>
      </c>
      <c r="E18" s="319">
        <v>2990</v>
      </c>
      <c r="F18" s="319">
        <v>0</v>
      </c>
      <c r="G18" s="320">
        <f t="shared" si="0"/>
        <v>1</v>
      </c>
      <c r="H18" s="321">
        <v>1540</v>
      </c>
      <c r="I18" s="321">
        <v>0</v>
      </c>
      <c r="J18" s="320">
        <f t="shared" si="11"/>
        <v>1</v>
      </c>
      <c r="K18" s="321">
        <v>700</v>
      </c>
      <c r="L18" s="321">
        <v>3000</v>
      </c>
      <c r="M18" s="320">
        <f t="shared" si="1"/>
        <v>1</v>
      </c>
      <c r="N18" s="321">
        <v>3050</v>
      </c>
      <c r="O18" s="321">
        <v>200</v>
      </c>
      <c r="P18" s="320">
        <f t="shared" si="2"/>
        <v>1</v>
      </c>
      <c r="Q18" s="321">
        <v>3180</v>
      </c>
      <c r="R18" s="321">
        <v>0</v>
      </c>
      <c r="S18" s="320">
        <f t="shared" si="3"/>
        <v>1</v>
      </c>
      <c r="T18" s="321">
        <v>2700</v>
      </c>
      <c r="U18" s="321">
        <v>0</v>
      </c>
      <c r="V18" s="320">
        <f t="shared" si="4"/>
        <v>1</v>
      </c>
      <c r="W18" s="321">
        <v>2760</v>
      </c>
      <c r="X18" s="321">
        <v>0</v>
      </c>
      <c r="Y18" s="320">
        <f t="shared" si="5"/>
        <v>1</v>
      </c>
      <c r="Z18" s="322">
        <v>2310</v>
      </c>
      <c r="AA18" s="322">
        <v>0</v>
      </c>
      <c r="AB18" s="320">
        <f t="shared" si="6"/>
        <v>1</v>
      </c>
      <c r="AC18" s="322">
        <v>2310</v>
      </c>
      <c r="AD18" s="322">
        <v>0</v>
      </c>
      <c r="AE18" s="320">
        <f t="shared" si="7"/>
        <v>1</v>
      </c>
      <c r="AF18" s="322">
        <v>2310</v>
      </c>
      <c r="AG18" s="322">
        <v>0</v>
      </c>
      <c r="AH18" s="320">
        <f t="shared" si="8"/>
        <v>1</v>
      </c>
      <c r="AI18" s="322">
        <v>2310</v>
      </c>
      <c r="AJ18" s="322">
        <v>0</v>
      </c>
      <c r="AK18" s="320">
        <f t="shared" si="9"/>
        <v>1</v>
      </c>
      <c r="AL18" s="322">
        <v>2310</v>
      </c>
      <c r="AM18" s="322">
        <v>0</v>
      </c>
      <c r="AN18" s="320">
        <f t="shared" si="10"/>
        <v>1</v>
      </c>
    </row>
    <row r="19" spans="1:40" ht="30">
      <c r="A19" s="316">
        <v>9</v>
      </c>
      <c r="B19" s="317" t="s">
        <v>595</v>
      </c>
      <c r="C19" s="325" t="s">
        <v>596</v>
      </c>
      <c r="D19" s="318">
        <v>20</v>
      </c>
      <c r="E19" s="319">
        <v>140</v>
      </c>
      <c r="F19" s="319">
        <v>40</v>
      </c>
      <c r="G19" s="320">
        <f t="shared" si="0"/>
        <v>1</v>
      </c>
      <c r="H19" s="321">
        <v>40</v>
      </c>
      <c r="I19" s="321">
        <v>60</v>
      </c>
      <c r="J19" s="320">
        <f t="shared" si="11"/>
        <v>1</v>
      </c>
      <c r="K19" s="321">
        <v>80</v>
      </c>
      <c r="L19" s="321">
        <v>0</v>
      </c>
      <c r="M19" s="320">
        <f t="shared" si="1"/>
        <v>1</v>
      </c>
      <c r="N19" s="321">
        <v>80</v>
      </c>
      <c r="O19" s="321">
        <v>60</v>
      </c>
      <c r="P19" s="320">
        <f t="shared" si="2"/>
        <v>1</v>
      </c>
      <c r="Q19" s="321">
        <v>100</v>
      </c>
      <c r="R19" s="321">
        <v>0</v>
      </c>
      <c r="S19" s="320">
        <f t="shared" si="3"/>
        <v>1</v>
      </c>
      <c r="T19" s="321">
        <v>60</v>
      </c>
      <c r="U19" s="321">
        <v>0</v>
      </c>
      <c r="V19" s="320">
        <f t="shared" si="4"/>
        <v>1</v>
      </c>
      <c r="W19" s="321">
        <v>40</v>
      </c>
      <c r="X19" s="321">
        <v>60</v>
      </c>
      <c r="Y19" s="320">
        <f t="shared" si="5"/>
        <v>1</v>
      </c>
      <c r="Z19" s="322">
        <v>60</v>
      </c>
      <c r="AA19" s="322">
        <v>0</v>
      </c>
      <c r="AB19" s="320">
        <f t="shared" si="6"/>
        <v>1</v>
      </c>
      <c r="AC19" s="322">
        <v>60</v>
      </c>
      <c r="AD19" s="322">
        <v>0</v>
      </c>
      <c r="AE19" s="320">
        <f t="shared" si="7"/>
        <v>1</v>
      </c>
      <c r="AF19" s="322">
        <v>60</v>
      </c>
      <c r="AG19" s="322">
        <v>0</v>
      </c>
      <c r="AH19" s="320">
        <f t="shared" si="8"/>
        <v>1</v>
      </c>
      <c r="AI19" s="322">
        <v>20</v>
      </c>
      <c r="AJ19" s="322">
        <v>60</v>
      </c>
      <c r="AK19" s="320">
        <f t="shared" si="9"/>
        <v>1</v>
      </c>
      <c r="AL19" s="322">
        <v>20</v>
      </c>
      <c r="AM19" s="322">
        <v>100</v>
      </c>
      <c r="AN19" s="320">
        <f t="shared" si="10"/>
        <v>1</v>
      </c>
    </row>
    <row r="20" spans="1:40" ht="45">
      <c r="A20" s="316">
        <v>10</v>
      </c>
      <c r="B20" s="317" t="s">
        <v>597</v>
      </c>
      <c r="C20" s="316" t="s">
        <v>590</v>
      </c>
      <c r="D20" s="318">
        <v>3</v>
      </c>
      <c r="E20" s="319">
        <v>23</v>
      </c>
      <c r="F20" s="319">
        <v>0</v>
      </c>
      <c r="G20" s="320">
        <f t="shared" si="0"/>
        <v>1</v>
      </c>
      <c r="H20" s="321">
        <v>13</v>
      </c>
      <c r="I20" s="321">
        <v>0</v>
      </c>
      <c r="J20" s="320">
        <f t="shared" ref="J20:J58" si="12">IF((H20+I20) &gt;=D60* 0.85,1,0)</f>
        <v>1</v>
      </c>
      <c r="K20" s="321">
        <v>10</v>
      </c>
      <c r="L20" s="321">
        <v>8</v>
      </c>
      <c r="M20" s="320">
        <f t="shared" si="1"/>
        <v>1</v>
      </c>
      <c r="N20" s="321">
        <v>18</v>
      </c>
      <c r="O20" s="321">
        <v>0</v>
      </c>
      <c r="P20" s="320">
        <f t="shared" si="2"/>
        <v>1</v>
      </c>
      <c r="Q20" s="321">
        <v>18</v>
      </c>
      <c r="R20" s="321">
        <v>0</v>
      </c>
      <c r="S20" s="320">
        <f t="shared" si="3"/>
        <v>1</v>
      </c>
      <c r="T20" s="321">
        <v>18</v>
      </c>
      <c r="U20" s="321">
        <v>0</v>
      </c>
      <c r="V20" s="320">
        <f t="shared" si="4"/>
        <v>1</v>
      </c>
      <c r="W20" s="321">
        <v>18</v>
      </c>
      <c r="X20" s="321">
        <v>0</v>
      </c>
      <c r="Y20" s="320">
        <f t="shared" si="5"/>
        <v>1</v>
      </c>
      <c r="Z20" s="322">
        <v>18</v>
      </c>
      <c r="AA20" s="322">
        <v>0</v>
      </c>
      <c r="AB20" s="320">
        <f t="shared" si="6"/>
        <v>1</v>
      </c>
      <c r="AC20" s="322">
        <v>18</v>
      </c>
      <c r="AD20" s="322">
        <v>0</v>
      </c>
      <c r="AE20" s="320">
        <f t="shared" si="7"/>
        <v>1</v>
      </c>
      <c r="AF20" s="322">
        <v>18</v>
      </c>
      <c r="AG20" s="322">
        <v>0</v>
      </c>
      <c r="AH20" s="320">
        <f t="shared" si="8"/>
        <v>1</v>
      </c>
      <c r="AI20" s="322">
        <v>18</v>
      </c>
      <c r="AJ20" s="322">
        <v>0</v>
      </c>
      <c r="AK20" s="320">
        <f t="shared" si="9"/>
        <v>1</v>
      </c>
      <c r="AL20" s="322">
        <v>18</v>
      </c>
      <c r="AM20" s="322">
        <v>0</v>
      </c>
      <c r="AN20" s="320">
        <f t="shared" si="10"/>
        <v>1</v>
      </c>
    </row>
    <row r="21" spans="1:40" ht="60">
      <c r="A21" s="316">
        <v>11</v>
      </c>
      <c r="B21" s="317" t="s">
        <v>598</v>
      </c>
      <c r="C21" s="316" t="s">
        <v>590</v>
      </c>
      <c r="D21" s="318">
        <v>12</v>
      </c>
      <c r="E21" s="319">
        <v>1680</v>
      </c>
      <c r="F21" s="319">
        <v>0</v>
      </c>
      <c r="G21" s="320">
        <f t="shared" si="0"/>
        <v>1</v>
      </c>
      <c r="H21" s="321">
        <v>1601</v>
      </c>
      <c r="I21" s="321">
        <v>0</v>
      </c>
      <c r="J21" s="320">
        <f t="shared" si="12"/>
        <v>1</v>
      </c>
      <c r="K21" s="321">
        <v>1384</v>
      </c>
      <c r="L21" s="321">
        <v>0</v>
      </c>
      <c r="M21" s="320">
        <f t="shared" si="1"/>
        <v>1</v>
      </c>
      <c r="N21" s="321">
        <v>1378</v>
      </c>
      <c r="O21" s="321">
        <v>0</v>
      </c>
      <c r="P21" s="320">
        <f t="shared" si="2"/>
        <v>1</v>
      </c>
      <c r="Q21" s="321">
        <v>1364</v>
      </c>
      <c r="R21" s="321">
        <v>0</v>
      </c>
      <c r="S21" s="320">
        <f t="shared" si="3"/>
        <v>1</v>
      </c>
      <c r="T21" s="321">
        <v>1344</v>
      </c>
      <c r="U21" s="321">
        <v>0</v>
      </c>
      <c r="V21" s="320">
        <f t="shared" si="4"/>
        <v>1</v>
      </c>
      <c r="W21" s="321">
        <v>1290</v>
      </c>
      <c r="X21" s="321">
        <v>0</v>
      </c>
      <c r="Y21" s="320">
        <f t="shared" si="5"/>
        <v>1</v>
      </c>
      <c r="Z21" s="322">
        <v>1276</v>
      </c>
      <c r="AA21" s="322">
        <v>0</v>
      </c>
      <c r="AB21" s="320">
        <f t="shared" si="6"/>
        <v>1</v>
      </c>
      <c r="AC21" s="322">
        <v>1263</v>
      </c>
      <c r="AD21" s="322">
        <v>0</v>
      </c>
      <c r="AE21" s="320">
        <f t="shared" si="7"/>
        <v>1</v>
      </c>
      <c r="AF21" s="322">
        <v>1249</v>
      </c>
      <c r="AG21" s="322">
        <v>0</v>
      </c>
      <c r="AH21" s="320">
        <f t="shared" si="8"/>
        <v>1</v>
      </c>
      <c r="AI21" s="322">
        <v>1224</v>
      </c>
      <c r="AJ21" s="322">
        <v>0</v>
      </c>
      <c r="AK21" s="320">
        <f t="shared" si="9"/>
        <v>1</v>
      </c>
      <c r="AL21" s="322">
        <v>1199</v>
      </c>
      <c r="AM21" s="322">
        <v>0</v>
      </c>
      <c r="AN21" s="320">
        <f t="shared" si="10"/>
        <v>1</v>
      </c>
    </row>
    <row r="22" spans="1:40" ht="45">
      <c r="A22" s="316">
        <v>12</v>
      </c>
      <c r="B22" s="317" t="s">
        <v>599</v>
      </c>
      <c r="C22" s="323" t="s">
        <v>586</v>
      </c>
      <c r="D22" s="318">
        <v>50</v>
      </c>
      <c r="E22" s="319">
        <v>760</v>
      </c>
      <c r="F22" s="319">
        <v>0</v>
      </c>
      <c r="G22" s="320">
        <f t="shared" si="0"/>
        <v>1</v>
      </c>
      <c r="H22" s="321">
        <v>440</v>
      </c>
      <c r="I22" s="321">
        <v>1430</v>
      </c>
      <c r="J22" s="320">
        <f t="shared" si="12"/>
        <v>1</v>
      </c>
      <c r="K22" s="321">
        <v>1430</v>
      </c>
      <c r="L22" s="321">
        <v>500</v>
      </c>
      <c r="M22" s="320">
        <f t="shared" si="1"/>
        <v>1</v>
      </c>
      <c r="N22" s="321">
        <v>1650</v>
      </c>
      <c r="O22" s="321">
        <v>0</v>
      </c>
      <c r="P22" s="320">
        <f t="shared" si="2"/>
        <v>1</v>
      </c>
      <c r="Q22" s="321">
        <v>1560</v>
      </c>
      <c r="R22" s="321">
        <v>0</v>
      </c>
      <c r="S22" s="320">
        <f t="shared" si="3"/>
        <v>1</v>
      </c>
      <c r="T22" s="321">
        <v>1560</v>
      </c>
      <c r="U22" s="321">
        <v>0</v>
      </c>
      <c r="V22" s="320">
        <f t="shared" si="4"/>
        <v>1</v>
      </c>
      <c r="W22" s="321">
        <v>1560</v>
      </c>
      <c r="X22" s="321">
        <v>0</v>
      </c>
      <c r="Y22" s="320">
        <f t="shared" si="5"/>
        <v>1</v>
      </c>
      <c r="Z22" s="322">
        <v>1480</v>
      </c>
      <c r="AA22" s="322">
        <v>0</v>
      </c>
      <c r="AB22" s="320">
        <f t="shared" si="6"/>
        <v>1</v>
      </c>
      <c r="AC22" s="322">
        <v>1480</v>
      </c>
      <c r="AD22" s="322">
        <v>0</v>
      </c>
      <c r="AE22" s="320">
        <f t="shared" si="7"/>
        <v>1</v>
      </c>
      <c r="AF22" s="322">
        <v>1480</v>
      </c>
      <c r="AG22" s="322">
        <v>0</v>
      </c>
      <c r="AH22" s="320">
        <f t="shared" si="8"/>
        <v>1</v>
      </c>
      <c r="AI22" s="322">
        <v>1390</v>
      </c>
      <c r="AJ22" s="322">
        <v>0</v>
      </c>
      <c r="AK22" s="320">
        <f t="shared" si="9"/>
        <v>1</v>
      </c>
      <c r="AL22" s="322">
        <v>1300</v>
      </c>
      <c r="AM22" s="322">
        <v>0</v>
      </c>
      <c r="AN22" s="320">
        <f t="shared" si="10"/>
        <v>1</v>
      </c>
    </row>
    <row r="23" spans="1:40" ht="60">
      <c r="A23" s="316">
        <v>13</v>
      </c>
      <c r="B23" s="317" t="s">
        <v>600</v>
      </c>
      <c r="C23" s="316" t="s">
        <v>586</v>
      </c>
      <c r="D23" s="318">
        <v>50</v>
      </c>
      <c r="E23" s="319">
        <v>420</v>
      </c>
      <c r="F23" s="319">
        <v>790</v>
      </c>
      <c r="G23" s="320">
        <f t="shared" si="0"/>
        <v>1</v>
      </c>
      <c r="H23" s="321">
        <v>760</v>
      </c>
      <c r="I23" s="321">
        <v>0</v>
      </c>
      <c r="J23" s="320">
        <f t="shared" si="12"/>
        <v>1</v>
      </c>
      <c r="K23" s="321">
        <v>760</v>
      </c>
      <c r="L23" s="321">
        <v>2880</v>
      </c>
      <c r="M23" s="320">
        <f t="shared" si="1"/>
        <v>1</v>
      </c>
      <c r="N23" s="321">
        <v>1520</v>
      </c>
      <c r="O23" s="321">
        <v>0</v>
      </c>
      <c r="P23" s="320">
        <f t="shared" si="2"/>
        <v>1</v>
      </c>
      <c r="Q23" s="321">
        <v>30</v>
      </c>
      <c r="R23" s="321">
        <v>0</v>
      </c>
      <c r="S23" s="320">
        <f t="shared" si="3"/>
        <v>0</v>
      </c>
      <c r="T23" s="321">
        <v>3070</v>
      </c>
      <c r="U23" s="321">
        <v>0</v>
      </c>
      <c r="V23" s="320">
        <f t="shared" si="4"/>
        <v>1</v>
      </c>
      <c r="W23" s="321">
        <v>2950</v>
      </c>
      <c r="X23" s="321">
        <v>0</v>
      </c>
      <c r="Y23" s="320">
        <f t="shared" si="5"/>
        <v>1</v>
      </c>
      <c r="Z23" s="322">
        <v>2870</v>
      </c>
      <c r="AA23" s="322">
        <v>0</v>
      </c>
      <c r="AB23" s="320">
        <f t="shared" si="6"/>
        <v>1</v>
      </c>
      <c r="AC23" s="322">
        <v>2810</v>
      </c>
      <c r="AD23" s="322">
        <v>0</v>
      </c>
      <c r="AE23" s="320">
        <f t="shared" si="7"/>
        <v>1</v>
      </c>
      <c r="AF23" s="322">
        <v>2740</v>
      </c>
      <c r="AG23" s="322">
        <v>0</v>
      </c>
      <c r="AH23" s="320">
        <f t="shared" si="8"/>
        <v>1</v>
      </c>
      <c r="AI23" s="322">
        <v>2660</v>
      </c>
      <c r="AJ23" s="322">
        <v>0</v>
      </c>
      <c r="AK23" s="320">
        <f t="shared" si="9"/>
        <v>1</v>
      </c>
      <c r="AL23" s="322">
        <v>2580</v>
      </c>
      <c r="AM23" s="322">
        <v>0</v>
      </c>
      <c r="AN23" s="320">
        <f t="shared" si="10"/>
        <v>1</v>
      </c>
    </row>
    <row r="24" spans="1:40" ht="150">
      <c r="A24" s="316">
        <v>14</v>
      </c>
      <c r="B24" s="317" t="s">
        <v>601</v>
      </c>
      <c r="C24" s="325" t="s">
        <v>584</v>
      </c>
      <c r="D24" s="318">
        <v>6</v>
      </c>
      <c r="E24" s="319">
        <v>2000</v>
      </c>
      <c r="F24" s="319">
        <v>0</v>
      </c>
      <c r="G24" s="320">
        <f t="shared" si="0"/>
        <v>1</v>
      </c>
      <c r="H24" s="321">
        <v>1405</v>
      </c>
      <c r="I24" s="321">
        <v>0</v>
      </c>
      <c r="J24" s="320">
        <f t="shared" si="12"/>
        <v>1</v>
      </c>
      <c r="K24" s="321">
        <v>1000</v>
      </c>
      <c r="L24" s="321">
        <v>0</v>
      </c>
      <c r="M24" s="320">
        <f t="shared" si="1"/>
        <v>1</v>
      </c>
      <c r="N24" s="321">
        <v>151</v>
      </c>
      <c r="O24" s="321">
        <v>0</v>
      </c>
      <c r="P24" s="320">
        <f t="shared" si="2"/>
        <v>1</v>
      </c>
      <c r="Q24" s="321">
        <v>142</v>
      </c>
      <c r="R24" s="321">
        <v>0</v>
      </c>
      <c r="S24" s="320">
        <f t="shared" si="3"/>
        <v>1</v>
      </c>
      <c r="T24" s="321">
        <v>133</v>
      </c>
      <c r="U24" s="321">
        <v>0</v>
      </c>
      <c r="V24" s="320">
        <f t="shared" si="4"/>
        <v>1</v>
      </c>
      <c r="W24" s="321">
        <v>128</v>
      </c>
      <c r="X24" s="321">
        <v>0</v>
      </c>
      <c r="Y24" s="320">
        <f t="shared" si="5"/>
        <v>1</v>
      </c>
      <c r="Z24" s="322">
        <v>121</v>
      </c>
      <c r="AA24" s="322">
        <v>0</v>
      </c>
      <c r="AB24" s="320">
        <f t="shared" si="6"/>
        <v>1</v>
      </c>
      <c r="AC24" s="322">
        <v>112</v>
      </c>
      <c r="AD24" s="322">
        <v>0</v>
      </c>
      <c r="AE24" s="320">
        <f t="shared" si="7"/>
        <v>1</v>
      </c>
      <c r="AF24" s="322">
        <v>110</v>
      </c>
      <c r="AG24" s="322">
        <v>0</v>
      </c>
      <c r="AH24" s="320">
        <f t="shared" si="8"/>
        <v>1</v>
      </c>
      <c r="AI24" s="322">
        <v>100</v>
      </c>
      <c r="AJ24" s="322">
        <v>0</v>
      </c>
      <c r="AK24" s="320">
        <f t="shared" si="9"/>
        <v>1</v>
      </c>
      <c r="AL24" s="322">
        <v>90</v>
      </c>
      <c r="AM24" s="322">
        <v>10</v>
      </c>
      <c r="AN24" s="320">
        <f t="shared" si="10"/>
        <v>1</v>
      </c>
    </row>
    <row r="25" spans="1:40" ht="135">
      <c r="A25" s="316">
        <v>15</v>
      </c>
      <c r="B25" s="317" t="s">
        <v>602</v>
      </c>
      <c r="C25" s="316" t="s">
        <v>586</v>
      </c>
      <c r="D25" s="318">
        <v>50</v>
      </c>
      <c r="E25" s="319">
        <v>1990</v>
      </c>
      <c r="F25" s="319">
        <v>0</v>
      </c>
      <c r="G25" s="320">
        <f t="shared" si="0"/>
        <v>1</v>
      </c>
      <c r="H25" s="321">
        <v>1950</v>
      </c>
      <c r="I25" s="321">
        <v>0</v>
      </c>
      <c r="J25" s="320">
        <f t="shared" si="12"/>
        <v>1</v>
      </c>
      <c r="K25" s="321">
        <v>1400</v>
      </c>
      <c r="L25" s="321">
        <v>1000</v>
      </c>
      <c r="M25" s="320">
        <f t="shared" si="1"/>
        <v>1</v>
      </c>
      <c r="N25" s="321">
        <v>2280</v>
      </c>
      <c r="O25" s="321">
        <v>0</v>
      </c>
      <c r="P25" s="320">
        <f t="shared" si="2"/>
        <v>1</v>
      </c>
      <c r="Q25" s="321">
        <v>2200</v>
      </c>
      <c r="R25" s="321">
        <v>0</v>
      </c>
      <c r="S25" s="320">
        <f t="shared" si="3"/>
        <v>1</v>
      </c>
      <c r="T25" s="321">
        <v>2180</v>
      </c>
      <c r="U25" s="321">
        <v>0</v>
      </c>
      <c r="V25" s="320">
        <f t="shared" si="4"/>
        <v>1</v>
      </c>
      <c r="W25" s="321">
        <v>1780</v>
      </c>
      <c r="X25" s="321">
        <v>0</v>
      </c>
      <c r="Y25" s="320">
        <f t="shared" si="5"/>
        <v>1</v>
      </c>
      <c r="Z25" s="322">
        <v>1740</v>
      </c>
      <c r="AA25" s="322">
        <v>0</v>
      </c>
      <c r="AB25" s="320">
        <f t="shared" si="6"/>
        <v>1</v>
      </c>
      <c r="AC25" s="322">
        <v>1720</v>
      </c>
      <c r="AD25" s="322">
        <v>0</v>
      </c>
      <c r="AE25" s="320">
        <f t="shared" si="7"/>
        <v>1</v>
      </c>
      <c r="AF25" s="322">
        <v>1650</v>
      </c>
      <c r="AG25" s="322">
        <v>0</v>
      </c>
      <c r="AH25" s="320">
        <f t="shared" si="8"/>
        <v>1</v>
      </c>
      <c r="AI25" s="322">
        <v>1580</v>
      </c>
      <c r="AJ25" s="322">
        <v>0</v>
      </c>
      <c r="AK25" s="320">
        <f t="shared" si="9"/>
        <v>1</v>
      </c>
      <c r="AL25" s="322">
        <v>1510</v>
      </c>
      <c r="AM25" s="322">
        <v>0</v>
      </c>
      <c r="AN25" s="320">
        <f t="shared" si="10"/>
        <v>1</v>
      </c>
    </row>
    <row r="26" spans="1:40" ht="45">
      <c r="A26" s="316">
        <v>16</v>
      </c>
      <c r="B26" s="317" t="s">
        <v>603</v>
      </c>
      <c r="C26" s="323" t="s">
        <v>586</v>
      </c>
      <c r="D26" s="318">
        <v>50</v>
      </c>
      <c r="E26" s="319">
        <v>540</v>
      </c>
      <c r="F26" s="319">
        <v>1060</v>
      </c>
      <c r="G26" s="320">
        <f t="shared" si="0"/>
        <v>1</v>
      </c>
      <c r="H26" s="321">
        <v>1060</v>
      </c>
      <c r="I26" s="321">
        <v>0</v>
      </c>
      <c r="J26" s="320">
        <f t="shared" si="12"/>
        <v>1</v>
      </c>
      <c r="K26" s="321">
        <v>540</v>
      </c>
      <c r="L26" s="321">
        <v>4000</v>
      </c>
      <c r="M26" s="320">
        <f t="shared" si="1"/>
        <v>1</v>
      </c>
      <c r="N26" s="321">
        <v>4170</v>
      </c>
      <c r="O26" s="321">
        <v>0</v>
      </c>
      <c r="P26" s="320">
        <f t="shared" si="2"/>
        <v>1</v>
      </c>
      <c r="Q26" s="321">
        <v>3710</v>
      </c>
      <c r="R26" s="321">
        <v>0</v>
      </c>
      <c r="S26" s="320">
        <f t="shared" si="3"/>
        <v>1</v>
      </c>
      <c r="T26" s="321">
        <v>3440</v>
      </c>
      <c r="U26" s="321">
        <v>0</v>
      </c>
      <c r="V26" s="320">
        <f t="shared" si="4"/>
        <v>1</v>
      </c>
      <c r="W26" s="321">
        <v>3130</v>
      </c>
      <c r="X26" s="321">
        <v>0</v>
      </c>
      <c r="Y26" s="320">
        <f t="shared" si="5"/>
        <v>1</v>
      </c>
      <c r="Z26" s="322">
        <v>2910</v>
      </c>
      <c r="AA26" s="322">
        <v>0</v>
      </c>
      <c r="AB26" s="320">
        <f t="shared" si="6"/>
        <v>1</v>
      </c>
      <c r="AC26" s="322">
        <v>2860</v>
      </c>
      <c r="AD26" s="322">
        <v>0</v>
      </c>
      <c r="AE26" s="320">
        <f t="shared" si="7"/>
        <v>1</v>
      </c>
      <c r="AF26" s="322">
        <v>2770</v>
      </c>
      <c r="AG26" s="322">
        <v>0</v>
      </c>
      <c r="AH26" s="320">
        <f t="shared" si="8"/>
        <v>1</v>
      </c>
      <c r="AI26" s="322">
        <v>2500</v>
      </c>
      <c r="AJ26" s="322">
        <v>0</v>
      </c>
      <c r="AK26" s="320">
        <f t="shared" si="9"/>
        <v>1</v>
      </c>
      <c r="AL26" s="322">
        <v>2230</v>
      </c>
      <c r="AM26" s="322">
        <v>0</v>
      </c>
      <c r="AN26" s="320">
        <f t="shared" si="10"/>
        <v>1</v>
      </c>
    </row>
    <row r="27" spans="1:40" ht="45">
      <c r="A27" s="316">
        <v>17</v>
      </c>
      <c r="B27" s="317" t="s">
        <v>604</v>
      </c>
      <c r="C27" s="323" t="s">
        <v>586</v>
      </c>
      <c r="D27" s="318">
        <v>50</v>
      </c>
      <c r="E27" s="319">
        <v>290</v>
      </c>
      <c r="F27" s="319">
        <v>0</v>
      </c>
      <c r="G27" s="320">
        <f t="shared" si="0"/>
        <v>1</v>
      </c>
      <c r="H27" s="321">
        <v>0</v>
      </c>
      <c r="I27" s="321">
        <v>0</v>
      </c>
      <c r="J27" s="320">
        <f t="shared" si="12"/>
        <v>0</v>
      </c>
      <c r="K27" s="321">
        <v>0</v>
      </c>
      <c r="L27" s="321">
        <v>500</v>
      </c>
      <c r="M27" s="320">
        <f t="shared" si="1"/>
        <v>1</v>
      </c>
      <c r="N27" s="321">
        <v>490</v>
      </c>
      <c r="O27" s="321">
        <v>50</v>
      </c>
      <c r="P27" s="320">
        <f t="shared" si="2"/>
        <v>1</v>
      </c>
      <c r="Q27" s="321">
        <v>450</v>
      </c>
      <c r="R27" s="321">
        <v>0</v>
      </c>
      <c r="S27" s="320">
        <f t="shared" si="3"/>
        <v>1</v>
      </c>
      <c r="T27" s="321">
        <v>290</v>
      </c>
      <c r="U27" s="321">
        <v>0</v>
      </c>
      <c r="V27" s="320">
        <f t="shared" si="4"/>
        <v>1</v>
      </c>
      <c r="W27" s="321">
        <v>150</v>
      </c>
      <c r="X27" s="321">
        <v>0</v>
      </c>
      <c r="Y27" s="320">
        <f t="shared" si="5"/>
        <v>1</v>
      </c>
      <c r="Z27" s="322">
        <v>120</v>
      </c>
      <c r="AA27" s="322">
        <v>0</v>
      </c>
      <c r="AB27" s="320">
        <f t="shared" si="6"/>
        <v>1</v>
      </c>
      <c r="AC27" s="322">
        <v>100</v>
      </c>
      <c r="AD27" s="322">
        <v>0</v>
      </c>
      <c r="AE27" s="320">
        <f t="shared" si="7"/>
        <v>1</v>
      </c>
      <c r="AF27" s="322">
        <v>90</v>
      </c>
      <c r="AG27" s="322">
        <v>0</v>
      </c>
      <c r="AH27" s="320">
        <f t="shared" si="8"/>
        <v>1</v>
      </c>
      <c r="AI27" s="322">
        <v>80</v>
      </c>
      <c r="AJ27" s="322">
        <v>0</v>
      </c>
      <c r="AK27" s="320">
        <f t="shared" si="9"/>
        <v>1</v>
      </c>
      <c r="AL27" s="322">
        <v>70</v>
      </c>
      <c r="AM27" s="322">
        <v>0</v>
      </c>
      <c r="AN27" s="320">
        <f t="shared" si="10"/>
        <v>1</v>
      </c>
    </row>
    <row r="28" spans="1:40" ht="90">
      <c r="A28" s="316">
        <v>18</v>
      </c>
      <c r="B28" s="317" t="s">
        <v>605</v>
      </c>
      <c r="C28" s="316" t="s">
        <v>586</v>
      </c>
      <c r="D28" s="318">
        <v>100</v>
      </c>
      <c r="E28" s="319">
        <v>1870</v>
      </c>
      <c r="F28" s="319">
        <v>0</v>
      </c>
      <c r="G28" s="320">
        <f t="shared" si="0"/>
        <v>1</v>
      </c>
      <c r="H28" s="321">
        <v>1000</v>
      </c>
      <c r="I28" s="321">
        <v>0</v>
      </c>
      <c r="J28" s="320">
        <f t="shared" si="12"/>
        <v>1</v>
      </c>
      <c r="K28" s="321">
        <v>770</v>
      </c>
      <c r="L28" s="321">
        <v>0</v>
      </c>
      <c r="M28" s="320">
        <f t="shared" si="1"/>
        <v>1</v>
      </c>
      <c r="N28" s="321">
        <v>210</v>
      </c>
      <c r="O28" s="321">
        <v>2000</v>
      </c>
      <c r="P28" s="320">
        <f t="shared" si="2"/>
        <v>1</v>
      </c>
      <c r="Q28" s="321">
        <v>1960</v>
      </c>
      <c r="R28" s="321">
        <v>0</v>
      </c>
      <c r="S28" s="320">
        <f t="shared" si="3"/>
        <v>1</v>
      </c>
      <c r="T28" s="321">
        <v>1810</v>
      </c>
      <c r="U28" s="321">
        <v>0</v>
      </c>
      <c r="V28" s="320">
        <f t="shared" si="4"/>
        <v>1</v>
      </c>
      <c r="W28" s="321">
        <v>1660</v>
      </c>
      <c r="X28" s="321">
        <v>0</v>
      </c>
      <c r="Y28" s="320">
        <f t="shared" si="5"/>
        <v>1</v>
      </c>
      <c r="Z28" s="322">
        <v>1340</v>
      </c>
      <c r="AA28" s="322">
        <v>0</v>
      </c>
      <c r="AB28" s="320">
        <f t="shared" si="6"/>
        <v>1</v>
      </c>
      <c r="AC28" s="322">
        <v>1040</v>
      </c>
      <c r="AD28" s="322">
        <v>0</v>
      </c>
      <c r="AE28" s="320">
        <f t="shared" si="7"/>
        <v>1</v>
      </c>
      <c r="AF28" s="322">
        <v>840</v>
      </c>
      <c r="AG28" s="322">
        <v>0</v>
      </c>
      <c r="AH28" s="320">
        <f t="shared" si="8"/>
        <v>1</v>
      </c>
      <c r="AI28" s="322">
        <v>640</v>
      </c>
      <c r="AJ28" s="322">
        <v>0</v>
      </c>
      <c r="AK28" s="320">
        <f t="shared" si="9"/>
        <v>1</v>
      </c>
      <c r="AL28" s="322">
        <v>440</v>
      </c>
      <c r="AM28" s="322">
        <v>200</v>
      </c>
      <c r="AN28" s="320">
        <f t="shared" si="10"/>
        <v>1</v>
      </c>
    </row>
    <row r="29" spans="1:40" ht="75">
      <c r="A29" s="316">
        <v>19</v>
      </c>
      <c r="B29" s="317" t="s">
        <v>606</v>
      </c>
      <c r="C29" s="325" t="s">
        <v>607</v>
      </c>
      <c r="D29" s="318">
        <v>5</v>
      </c>
      <c r="E29" s="319">
        <v>39</v>
      </c>
      <c r="F29" s="319">
        <v>10</v>
      </c>
      <c r="G29" s="320">
        <f t="shared" si="0"/>
        <v>1</v>
      </c>
      <c r="H29" s="321">
        <v>41</v>
      </c>
      <c r="I29" s="321">
        <v>0</v>
      </c>
      <c r="J29" s="320">
        <f t="shared" si="12"/>
        <v>1</v>
      </c>
      <c r="K29" s="321">
        <v>29</v>
      </c>
      <c r="L29" s="321">
        <v>60</v>
      </c>
      <c r="M29" s="320">
        <f t="shared" si="1"/>
        <v>1</v>
      </c>
      <c r="N29" s="321">
        <v>85</v>
      </c>
      <c r="O29" s="321">
        <v>0</v>
      </c>
      <c r="P29" s="320">
        <f t="shared" si="2"/>
        <v>1</v>
      </c>
      <c r="Q29" s="321">
        <v>83</v>
      </c>
      <c r="R29" s="321">
        <v>0</v>
      </c>
      <c r="S29" s="320">
        <f t="shared" si="3"/>
        <v>1</v>
      </c>
      <c r="T29" s="321">
        <v>78</v>
      </c>
      <c r="U29" s="321">
        <v>0</v>
      </c>
      <c r="V29" s="320">
        <f t="shared" si="4"/>
        <v>1</v>
      </c>
      <c r="W29" s="321">
        <v>78</v>
      </c>
      <c r="X29" s="321">
        <v>0</v>
      </c>
      <c r="Y29" s="320">
        <f t="shared" si="5"/>
        <v>1</v>
      </c>
      <c r="Z29" s="322">
        <v>77</v>
      </c>
      <c r="AA29" s="322">
        <v>0</v>
      </c>
      <c r="AB29" s="320">
        <f t="shared" si="6"/>
        <v>1</v>
      </c>
      <c r="AC29" s="322">
        <v>75</v>
      </c>
      <c r="AD29" s="322">
        <v>0</v>
      </c>
      <c r="AE29" s="320">
        <f t="shared" si="7"/>
        <v>1</v>
      </c>
      <c r="AF29" s="322">
        <v>74</v>
      </c>
      <c r="AG29" s="322">
        <v>0</v>
      </c>
      <c r="AH29" s="320">
        <f t="shared" si="8"/>
        <v>1</v>
      </c>
      <c r="AI29" s="322">
        <v>63</v>
      </c>
      <c r="AJ29" s="322">
        <v>0</v>
      </c>
      <c r="AK29" s="320">
        <f t="shared" si="9"/>
        <v>1</v>
      </c>
      <c r="AL29" s="322">
        <v>52</v>
      </c>
      <c r="AM29" s="322">
        <v>0</v>
      </c>
      <c r="AN29" s="320">
        <f t="shared" si="10"/>
        <v>1</v>
      </c>
    </row>
    <row r="30" spans="1:40" ht="60">
      <c r="A30" s="316">
        <v>20</v>
      </c>
      <c r="B30" s="317" t="s">
        <v>608</v>
      </c>
      <c r="C30" s="316" t="s">
        <v>586</v>
      </c>
      <c r="D30" s="318">
        <v>30</v>
      </c>
      <c r="E30" s="319">
        <v>310</v>
      </c>
      <c r="F30" s="319">
        <v>0</v>
      </c>
      <c r="G30" s="320">
        <f t="shared" si="0"/>
        <v>1</v>
      </c>
      <c r="H30" s="321">
        <v>70</v>
      </c>
      <c r="I30" s="321">
        <v>200</v>
      </c>
      <c r="J30" s="320">
        <f t="shared" si="12"/>
        <v>1</v>
      </c>
      <c r="K30" s="321">
        <v>200</v>
      </c>
      <c r="L30" s="321">
        <v>1100</v>
      </c>
      <c r="M30" s="320">
        <f t="shared" si="1"/>
        <v>1</v>
      </c>
      <c r="N30" s="321">
        <v>1280</v>
      </c>
      <c r="O30" s="321">
        <v>0</v>
      </c>
      <c r="P30" s="320">
        <f t="shared" si="2"/>
        <v>1</v>
      </c>
      <c r="Q30" s="321">
        <v>970</v>
      </c>
      <c r="R30" s="321">
        <v>0</v>
      </c>
      <c r="S30" s="320">
        <f t="shared" si="3"/>
        <v>1</v>
      </c>
      <c r="T30" s="321">
        <v>750</v>
      </c>
      <c r="U30" s="321">
        <v>0</v>
      </c>
      <c r="V30" s="320">
        <f t="shared" si="4"/>
        <v>1</v>
      </c>
      <c r="W30" s="321">
        <v>700</v>
      </c>
      <c r="X30" s="321">
        <v>0</v>
      </c>
      <c r="Y30" s="320">
        <f t="shared" si="5"/>
        <v>1</v>
      </c>
      <c r="Z30" s="322">
        <v>680</v>
      </c>
      <c r="AA30" s="322">
        <v>0</v>
      </c>
      <c r="AB30" s="320">
        <f t="shared" si="6"/>
        <v>1</v>
      </c>
      <c r="AC30" s="322">
        <v>680</v>
      </c>
      <c r="AD30" s="322">
        <v>0</v>
      </c>
      <c r="AE30" s="320">
        <f t="shared" si="7"/>
        <v>1</v>
      </c>
      <c r="AF30" s="322">
        <v>680</v>
      </c>
      <c r="AG30" s="322">
        <v>0</v>
      </c>
      <c r="AH30" s="320">
        <f t="shared" si="8"/>
        <v>1</v>
      </c>
      <c r="AI30" s="322">
        <v>680</v>
      </c>
      <c r="AJ30" s="322">
        <v>0</v>
      </c>
      <c r="AK30" s="320">
        <f t="shared" si="9"/>
        <v>1</v>
      </c>
      <c r="AL30" s="322">
        <v>680</v>
      </c>
      <c r="AM30" s="322">
        <v>0</v>
      </c>
      <c r="AN30" s="320">
        <f t="shared" si="10"/>
        <v>1</v>
      </c>
    </row>
    <row r="31" spans="1:40" ht="45">
      <c r="A31" s="316">
        <v>21</v>
      </c>
      <c r="B31" s="317" t="s">
        <v>609</v>
      </c>
      <c r="C31" s="323" t="s">
        <v>586</v>
      </c>
      <c r="D31" s="318">
        <v>50</v>
      </c>
      <c r="E31" s="319">
        <v>500</v>
      </c>
      <c r="F31" s="319">
        <v>0</v>
      </c>
      <c r="G31" s="320">
        <f t="shared" si="0"/>
        <v>1</v>
      </c>
      <c r="H31" s="321">
        <v>100</v>
      </c>
      <c r="I31" s="321">
        <v>0</v>
      </c>
      <c r="J31" s="320">
        <f t="shared" si="12"/>
        <v>0</v>
      </c>
      <c r="K31" s="321">
        <v>70</v>
      </c>
      <c r="L31" s="321">
        <v>0</v>
      </c>
      <c r="M31" s="320">
        <f t="shared" si="1"/>
        <v>1</v>
      </c>
      <c r="N31" s="321">
        <v>0</v>
      </c>
      <c r="O31" s="321">
        <v>50</v>
      </c>
      <c r="P31" s="320">
        <f t="shared" si="2"/>
        <v>1</v>
      </c>
      <c r="Q31" s="321">
        <v>50</v>
      </c>
      <c r="R31" s="321">
        <v>300</v>
      </c>
      <c r="S31" s="320">
        <f t="shared" si="3"/>
        <v>1</v>
      </c>
      <c r="T31" s="321">
        <v>250</v>
      </c>
      <c r="U31" s="321">
        <v>300</v>
      </c>
      <c r="V31" s="320">
        <f t="shared" si="4"/>
        <v>1</v>
      </c>
      <c r="W31" s="321">
        <v>520</v>
      </c>
      <c r="X31" s="321">
        <v>0</v>
      </c>
      <c r="Y31" s="320">
        <f t="shared" si="5"/>
        <v>1</v>
      </c>
      <c r="Z31" s="322">
        <v>240</v>
      </c>
      <c r="AA31" s="322">
        <v>0</v>
      </c>
      <c r="AB31" s="320">
        <f t="shared" si="6"/>
        <v>1</v>
      </c>
      <c r="AC31" s="322">
        <v>240</v>
      </c>
      <c r="AD31" s="322">
        <v>0</v>
      </c>
      <c r="AE31" s="320">
        <f t="shared" si="7"/>
        <v>1</v>
      </c>
      <c r="AF31" s="322">
        <v>240</v>
      </c>
      <c r="AG31" s="322">
        <v>0</v>
      </c>
      <c r="AH31" s="320">
        <f t="shared" si="8"/>
        <v>1</v>
      </c>
      <c r="AI31" s="322">
        <v>240</v>
      </c>
      <c r="AJ31" s="322">
        <v>0</v>
      </c>
      <c r="AK31" s="320">
        <f t="shared" si="9"/>
        <v>1</v>
      </c>
      <c r="AL31" s="322">
        <v>240</v>
      </c>
      <c r="AM31" s="322">
        <v>0</v>
      </c>
      <c r="AN31" s="320">
        <f t="shared" si="10"/>
        <v>1</v>
      </c>
    </row>
    <row r="32" spans="1:40" ht="60">
      <c r="A32" s="316">
        <v>22</v>
      </c>
      <c r="B32" s="317" t="s">
        <v>610</v>
      </c>
      <c r="C32" s="316" t="s">
        <v>586</v>
      </c>
      <c r="D32" s="318">
        <v>50</v>
      </c>
      <c r="E32" s="319">
        <v>130</v>
      </c>
      <c r="F32" s="319">
        <v>0</v>
      </c>
      <c r="G32" s="320">
        <f t="shared" si="0"/>
        <v>1</v>
      </c>
      <c r="H32" s="321">
        <v>230</v>
      </c>
      <c r="I32" s="321">
        <v>0</v>
      </c>
      <c r="J32" s="320">
        <f t="shared" si="12"/>
        <v>1</v>
      </c>
      <c r="K32" s="321">
        <v>140</v>
      </c>
      <c r="L32" s="321">
        <v>0</v>
      </c>
      <c r="M32" s="320">
        <f t="shared" si="1"/>
        <v>1</v>
      </c>
      <c r="N32" s="321">
        <v>50</v>
      </c>
      <c r="O32" s="321">
        <v>50</v>
      </c>
      <c r="P32" s="320">
        <f t="shared" si="2"/>
        <v>1</v>
      </c>
      <c r="Q32" s="321">
        <v>50</v>
      </c>
      <c r="R32" s="321">
        <v>0</v>
      </c>
      <c r="S32" s="320">
        <f t="shared" si="3"/>
        <v>1</v>
      </c>
      <c r="T32" s="321">
        <v>50</v>
      </c>
      <c r="U32" s="321">
        <v>0</v>
      </c>
      <c r="V32" s="320">
        <f t="shared" si="4"/>
        <v>1</v>
      </c>
      <c r="W32" s="321">
        <v>50</v>
      </c>
      <c r="X32" s="321">
        <v>0</v>
      </c>
      <c r="Y32" s="320">
        <f t="shared" si="5"/>
        <v>1</v>
      </c>
      <c r="Z32" s="322">
        <v>50</v>
      </c>
      <c r="AA32" s="322">
        <v>0</v>
      </c>
      <c r="AB32" s="320">
        <f t="shared" si="6"/>
        <v>1</v>
      </c>
      <c r="AC32" s="322">
        <v>50</v>
      </c>
      <c r="AD32" s="322">
        <v>0</v>
      </c>
      <c r="AE32" s="320">
        <f t="shared" si="7"/>
        <v>1</v>
      </c>
      <c r="AF32" s="322">
        <v>50</v>
      </c>
      <c r="AG32" s="322">
        <v>0</v>
      </c>
      <c r="AH32" s="320">
        <f t="shared" si="8"/>
        <v>1</v>
      </c>
      <c r="AI32" s="322">
        <v>50</v>
      </c>
      <c r="AJ32" s="322">
        <v>0</v>
      </c>
      <c r="AK32" s="320">
        <f t="shared" si="9"/>
        <v>1</v>
      </c>
      <c r="AL32" s="322">
        <v>50</v>
      </c>
      <c r="AM32" s="322">
        <v>0</v>
      </c>
      <c r="AN32" s="320">
        <f t="shared" si="10"/>
        <v>1</v>
      </c>
    </row>
    <row r="33" spans="1:40" ht="60">
      <c r="A33" s="316">
        <v>23</v>
      </c>
      <c r="B33" s="317" t="s">
        <v>611</v>
      </c>
      <c r="C33" s="325" t="s">
        <v>612</v>
      </c>
      <c r="D33" s="318">
        <v>10</v>
      </c>
      <c r="E33" s="319">
        <v>140</v>
      </c>
      <c r="F33" s="319">
        <v>0</v>
      </c>
      <c r="G33" s="320">
        <f t="shared" si="0"/>
        <v>1</v>
      </c>
      <c r="H33" s="321">
        <v>80</v>
      </c>
      <c r="I33" s="321">
        <v>0</v>
      </c>
      <c r="J33" s="320">
        <f t="shared" si="12"/>
        <v>1</v>
      </c>
      <c r="K33" s="321">
        <v>60</v>
      </c>
      <c r="L33" s="321">
        <v>210</v>
      </c>
      <c r="M33" s="320">
        <f t="shared" si="1"/>
        <v>1</v>
      </c>
      <c r="N33" s="321">
        <v>207</v>
      </c>
      <c r="O33" s="321">
        <v>0</v>
      </c>
      <c r="P33" s="320">
        <f t="shared" si="2"/>
        <v>1</v>
      </c>
      <c r="Q33" s="321">
        <v>990</v>
      </c>
      <c r="R33" s="321">
        <v>0</v>
      </c>
      <c r="S33" s="320">
        <f t="shared" si="3"/>
        <v>1</v>
      </c>
      <c r="T33" s="321">
        <v>103</v>
      </c>
      <c r="U33" s="321">
        <v>0</v>
      </c>
      <c r="V33" s="320">
        <f t="shared" si="4"/>
        <v>1</v>
      </c>
      <c r="W33" s="321">
        <v>93</v>
      </c>
      <c r="X33" s="321">
        <v>0</v>
      </c>
      <c r="Y33" s="320">
        <f t="shared" si="5"/>
        <v>1</v>
      </c>
      <c r="Z33" s="322">
        <v>73</v>
      </c>
      <c r="AA33" s="322">
        <v>0</v>
      </c>
      <c r="AB33" s="320">
        <f t="shared" si="6"/>
        <v>1</v>
      </c>
      <c r="AC33" s="322">
        <v>68</v>
      </c>
      <c r="AD33" s="322">
        <v>0</v>
      </c>
      <c r="AE33" s="320">
        <f t="shared" si="7"/>
        <v>1</v>
      </c>
      <c r="AF33" s="322">
        <v>49</v>
      </c>
      <c r="AG33" s="322">
        <v>0</v>
      </c>
      <c r="AH33" s="320">
        <f t="shared" si="8"/>
        <v>1</v>
      </c>
      <c r="AI33" s="322">
        <v>49</v>
      </c>
      <c r="AJ33" s="322">
        <v>0</v>
      </c>
      <c r="AK33" s="320">
        <f t="shared" si="9"/>
        <v>1</v>
      </c>
      <c r="AL33" s="322">
        <v>49</v>
      </c>
      <c r="AM33" s="322">
        <v>0</v>
      </c>
      <c r="AN33" s="320">
        <f t="shared" si="10"/>
        <v>1</v>
      </c>
    </row>
    <row r="34" spans="1:40" ht="60">
      <c r="A34" s="316">
        <v>24</v>
      </c>
      <c r="B34" s="317" t="s">
        <v>613</v>
      </c>
      <c r="C34" s="325" t="s">
        <v>607</v>
      </c>
      <c r="D34" s="318">
        <v>5</v>
      </c>
      <c r="E34" s="319">
        <v>19</v>
      </c>
      <c r="F34" s="319">
        <v>0</v>
      </c>
      <c r="G34" s="320">
        <f t="shared" si="0"/>
        <v>1</v>
      </c>
      <c r="H34" s="321">
        <v>11</v>
      </c>
      <c r="I34" s="321">
        <v>0</v>
      </c>
      <c r="J34" s="320">
        <f t="shared" si="12"/>
        <v>1</v>
      </c>
      <c r="K34" s="321">
        <v>11</v>
      </c>
      <c r="L34" s="321">
        <v>30</v>
      </c>
      <c r="M34" s="320">
        <f t="shared" si="1"/>
        <v>1</v>
      </c>
      <c r="N34" s="321">
        <v>41</v>
      </c>
      <c r="O34" s="321">
        <v>0</v>
      </c>
      <c r="P34" s="320">
        <f t="shared" si="2"/>
        <v>1</v>
      </c>
      <c r="Q34" s="321">
        <v>41</v>
      </c>
      <c r="R34" s="321">
        <v>0</v>
      </c>
      <c r="S34" s="320">
        <f t="shared" si="3"/>
        <v>1</v>
      </c>
      <c r="T34" s="321">
        <v>40</v>
      </c>
      <c r="U34" s="321">
        <v>0</v>
      </c>
      <c r="V34" s="320">
        <f t="shared" si="4"/>
        <v>1</v>
      </c>
      <c r="W34" s="321">
        <v>40</v>
      </c>
      <c r="X34" s="321">
        <v>0</v>
      </c>
      <c r="Y34" s="320">
        <f t="shared" si="5"/>
        <v>1</v>
      </c>
      <c r="Z34" s="322">
        <v>39</v>
      </c>
      <c r="AA34" s="322">
        <v>0</v>
      </c>
      <c r="AB34" s="320">
        <f t="shared" si="6"/>
        <v>1</v>
      </c>
      <c r="AC34" s="322">
        <v>39</v>
      </c>
      <c r="AD34" s="322">
        <v>0</v>
      </c>
      <c r="AE34" s="320">
        <f t="shared" si="7"/>
        <v>1</v>
      </c>
      <c r="AF34" s="322">
        <v>37</v>
      </c>
      <c r="AG34" s="322">
        <v>0</v>
      </c>
      <c r="AH34" s="320">
        <f t="shared" si="8"/>
        <v>1</v>
      </c>
      <c r="AI34" s="322">
        <v>35</v>
      </c>
      <c r="AJ34" s="322">
        <v>0</v>
      </c>
      <c r="AK34" s="320">
        <f t="shared" si="9"/>
        <v>1</v>
      </c>
      <c r="AL34" s="322">
        <v>33</v>
      </c>
      <c r="AM34" s="322">
        <v>0</v>
      </c>
      <c r="AN34" s="320">
        <f t="shared" si="10"/>
        <v>1</v>
      </c>
    </row>
    <row r="35" spans="1:40" ht="45">
      <c r="A35" s="316">
        <v>25</v>
      </c>
      <c r="B35" s="317" t="s">
        <v>614</v>
      </c>
      <c r="C35" s="316" t="s">
        <v>586</v>
      </c>
      <c r="D35" s="318">
        <v>50</v>
      </c>
      <c r="E35" s="319">
        <v>1590</v>
      </c>
      <c r="F35" s="319">
        <v>500</v>
      </c>
      <c r="G35" s="320">
        <f t="shared" si="0"/>
        <v>1</v>
      </c>
      <c r="H35" s="321">
        <v>1950</v>
      </c>
      <c r="I35" s="321">
        <v>0</v>
      </c>
      <c r="J35" s="320">
        <f t="shared" si="12"/>
        <v>1</v>
      </c>
      <c r="K35" s="321">
        <v>1070</v>
      </c>
      <c r="L35" s="321">
        <v>3000</v>
      </c>
      <c r="M35" s="320">
        <f t="shared" si="1"/>
        <v>1</v>
      </c>
      <c r="N35" s="321">
        <v>2940</v>
      </c>
      <c r="O35" s="321">
        <v>0</v>
      </c>
      <c r="P35" s="320">
        <f t="shared" si="2"/>
        <v>1</v>
      </c>
      <c r="Q35" s="321">
        <v>2440</v>
      </c>
      <c r="R35" s="321">
        <v>0</v>
      </c>
      <c r="S35" s="320">
        <f t="shared" si="3"/>
        <v>1</v>
      </c>
      <c r="T35" s="321">
        <v>1840</v>
      </c>
      <c r="U35" s="321">
        <v>0</v>
      </c>
      <c r="V35" s="320">
        <f t="shared" si="4"/>
        <v>1</v>
      </c>
      <c r="W35" s="321">
        <v>1300</v>
      </c>
      <c r="X35" s="321">
        <v>0</v>
      </c>
      <c r="Y35" s="320">
        <f t="shared" si="5"/>
        <v>1</v>
      </c>
      <c r="Z35" s="322">
        <v>770</v>
      </c>
      <c r="AA35" s="322">
        <v>0</v>
      </c>
      <c r="AB35" s="320">
        <f t="shared" si="6"/>
        <v>1</v>
      </c>
      <c r="AC35" s="322">
        <v>340</v>
      </c>
      <c r="AD35" s="322">
        <v>0</v>
      </c>
      <c r="AE35" s="320">
        <f t="shared" si="7"/>
        <v>1</v>
      </c>
      <c r="AF35" s="322">
        <v>30</v>
      </c>
      <c r="AG35" s="322">
        <v>0</v>
      </c>
      <c r="AH35" s="320">
        <f t="shared" si="8"/>
        <v>0</v>
      </c>
      <c r="AI35" s="322">
        <v>0</v>
      </c>
      <c r="AJ35" s="322">
        <v>2230</v>
      </c>
      <c r="AK35" s="320">
        <f t="shared" si="9"/>
        <v>1</v>
      </c>
      <c r="AL35" s="322">
        <v>30</v>
      </c>
      <c r="AM35" s="322">
        <v>1000</v>
      </c>
      <c r="AN35" s="320">
        <f t="shared" si="10"/>
        <v>1</v>
      </c>
    </row>
    <row r="36" spans="1:40" ht="45">
      <c r="A36" s="316">
        <v>26</v>
      </c>
      <c r="B36" s="317" t="s">
        <v>615</v>
      </c>
      <c r="C36" s="325" t="s">
        <v>607</v>
      </c>
      <c r="D36" s="318">
        <v>10</v>
      </c>
      <c r="E36" s="319">
        <v>222</v>
      </c>
      <c r="F36" s="319">
        <v>0</v>
      </c>
      <c r="G36" s="320">
        <f t="shared" si="0"/>
        <v>1</v>
      </c>
      <c r="H36" s="321">
        <v>89</v>
      </c>
      <c r="I36" s="321">
        <v>50</v>
      </c>
      <c r="J36" s="320">
        <f t="shared" si="12"/>
        <v>0</v>
      </c>
      <c r="K36" s="321">
        <v>139</v>
      </c>
      <c r="L36" s="321">
        <v>300</v>
      </c>
      <c r="M36" s="320">
        <f t="shared" si="1"/>
        <v>1</v>
      </c>
      <c r="N36" s="321">
        <v>396</v>
      </c>
      <c r="O36" s="321">
        <v>0</v>
      </c>
      <c r="P36" s="320">
        <f t="shared" si="2"/>
        <v>1</v>
      </c>
      <c r="Q36" s="321">
        <v>331</v>
      </c>
      <c r="R36" s="321">
        <v>0</v>
      </c>
      <c r="S36" s="320">
        <f t="shared" si="3"/>
        <v>1</v>
      </c>
      <c r="T36" s="321">
        <v>281</v>
      </c>
      <c r="U36" s="321">
        <v>0</v>
      </c>
      <c r="V36" s="320">
        <f t="shared" si="4"/>
        <v>1</v>
      </c>
      <c r="W36" s="321">
        <v>249</v>
      </c>
      <c r="X36" s="321">
        <v>0</v>
      </c>
      <c r="Y36" s="320">
        <f t="shared" si="5"/>
        <v>1</v>
      </c>
      <c r="Z36" s="322">
        <v>199</v>
      </c>
      <c r="AA36" s="322">
        <v>0</v>
      </c>
      <c r="AB36" s="320">
        <f t="shared" si="6"/>
        <v>1</v>
      </c>
      <c r="AC36" s="322">
        <v>169</v>
      </c>
      <c r="AD36" s="322">
        <v>0</v>
      </c>
      <c r="AE36" s="320">
        <f t="shared" si="7"/>
        <v>1</v>
      </c>
      <c r="AF36" s="322">
        <v>146</v>
      </c>
      <c r="AG36" s="322">
        <v>0</v>
      </c>
      <c r="AH36" s="320">
        <f t="shared" si="8"/>
        <v>1</v>
      </c>
      <c r="AI36" s="322">
        <v>100</v>
      </c>
      <c r="AJ36" s="322">
        <v>0</v>
      </c>
      <c r="AK36" s="320">
        <f t="shared" si="9"/>
        <v>1</v>
      </c>
      <c r="AL36" s="322">
        <v>54</v>
      </c>
      <c r="AM36" s="322">
        <v>0</v>
      </c>
      <c r="AN36" s="320">
        <f t="shared" si="10"/>
        <v>1</v>
      </c>
    </row>
    <row r="37" spans="1:40" ht="45">
      <c r="A37" s="316">
        <v>27</v>
      </c>
      <c r="B37" s="317" t="s">
        <v>616</v>
      </c>
      <c r="C37" s="316" t="s">
        <v>590</v>
      </c>
      <c r="D37" s="318">
        <v>6</v>
      </c>
      <c r="E37" s="319">
        <v>291</v>
      </c>
      <c r="F37" s="319">
        <v>0</v>
      </c>
      <c r="G37" s="320">
        <f t="shared" si="0"/>
        <v>1</v>
      </c>
      <c r="H37" s="321">
        <v>100</v>
      </c>
      <c r="I37" s="321">
        <v>0</v>
      </c>
      <c r="J37" s="320">
        <f t="shared" si="12"/>
        <v>1</v>
      </c>
      <c r="K37" s="321">
        <v>60</v>
      </c>
      <c r="L37" s="321">
        <v>256</v>
      </c>
      <c r="M37" s="320">
        <f t="shared" si="1"/>
        <v>1</v>
      </c>
      <c r="N37" s="321">
        <v>247</v>
      </c>
      <c r="O37" s="321">
        <v>0</v>
      </c>
      <c r="P37" s="320">
        <f t="shared" si="2"/>
        <v>1</v>
      </c>
      <c r="Q37" s="321">
        <v>210</v>
      </c>
      <c r="R37" s="321">
        <v>210</v>
      </c>
      <c r="S37" s="320">
        <f t="shared" si="3"/>
        <v>1</v>
      </c>
      <c r="T37" s="321">
        <v>0</v>
      </c>
      <c r="U37" s="321">
        <v>0</v>
      </c>
      <c r="V37" s="320">
        <f t="shared" si="4"/>
        <v>0</v>
      </c>
      <c r="W37" s="321">
        <v>210</v>
      </c>
      <c r="X37" s="321">
        <v>0</v>
      </c>
      <c r="Y37" s="320">
        <f t="shared" si="5"/>
        <v>1</v>
      </c>
      <c r="Z37" s="322">
        <v>121</v>
      </c>
      <c r="AA37" s="322">
        <v>200</v>
      </c>
      <c r="AB37" s="320">
        <f t="shared" si="6"/>
        <v>1</v>
      </c>
      <c r="AC37" s="322">
        <v>300</v>
      </c>
      <c r="AD37" s="322">
        <v>0</v>
      </c>
      <c r="AE37" s="320">
        <f t="shared" si="7"/>
        <v>1</v>
      </c>
      <c r="AF37" s="322">
        <v>279</v>
      </c>
      <c r="AG37" s="322">
        <v>0</v>
      </c>
      <c r="AH37" s="320">
        <f t="shared" si="8"/>
        <v>1</v>
      </c>
      <c r="AI37" s="322">
        <v>239</v>
      </c>
      <c r="AJ37" s="322">
        <v>0</v>
      </c>
      <c r="AK37" s="320">
        <f t="shared" si="9"/>
        <v>1</v>
      </c>
      <c r="AL37" s="322">
        <v>199</v>
      </c>
      <c r="AM37" s="322">
        <v>0</v>
      </c>
      <c r="AN37" s="320">
        <f t="shared" si="10"/>
        <v>1</v>
      </c>
    </row>
    <row r="38" spans="1:40" ht="195">
      <c r="A38" s="316">
        <v>28</v>
      </c>
      <c r="B38" s="317" t="s">
        <v>617</v>
      </c>
      <c r="C38" s="325" t="s">
        <v>596</v>
      </c>
      <c r="D38" s="318">
        <v>10</v>
      </c>
      <c r="E38" s="319">
        <v>156</v>
      </c>
      <c r="F38" s="319">
        <v>0</v>
      </c>
      <c r="G38" s="320">
        <f t="shared" si="0"/>
        <v>1</v>
      </c>
      <c r="H38" s="321">
        <v>47</v>
      </c>
      <c r="I38" s="321">
        <v>0</v>
      </c>
      <c r="J38" s="320">
        <f t="shared" si="12"/>
        <v>0</v>
      </c>
      <c r="K38" s="321">
        <v>43</v>
      </c>
      <c r="L38" s="321">
        <v>0</v>
      </c>
      <c r="M38" s="320">
        <f t="shared" si="1"/>
        <v>1</v>
      </c>
      <c r="N38" s="321">
        <v>43</v>
      </c>
      <c r="O38" s="321">
        <v>0</v>
      </c>
      <c r="P38" s="320">
        <f t="shared" si="2"/>
        <v>1</v>
      </c>
      <c r="Q38" s="321">
        <v>21</v>
      </c>
      <c r="R38" s="321">
        <v>0</v>
      </c>
      <c r="S38" s="320">
        <f t="shared" si="3"/>
        <v>1</v>
      </c>
      <c r="T38" s="321">
        <v>6</v>
      </c>
      <c r="U38" s="321">
        <v>40</v>
      </c>
      <c r="V38" s="320">
        <f t="shared" si="4"/>
        <v>1</v>
      </c>
      <c r="W38" s="321">
        <v>26</v>
      </c>
      <c r="X38" s="321">
        <v>30</v>
      </c>
      <c r="Y38" s="320">
        <f t="shared" si="5"/>
        <v>1</v>
      </c>
      <c r="Z38" s="322">
        <v>1</v>
      </c>
      <c r="AA38" s="322">
        <v>40</v>
      </c>
      <c r="AB38" s="320">
        <f t="shared" si="6"/>
        <v>1</v>
      </c>
      <c r="AC38" s="322">
        <v>20</v>
      </c>
      <c r="AD38" s="322">
        <v>40</v>
      </c>
      <c r="AE38" s="320">
        <f t="shared" si="7"/>
        <v>1</v>
      </c>
      <c r="AF38" s="322">
        <v>30</v>
      </c>
      <c r="AG38" s="322">
        <v>0</v>
      </c>
      <c r="AH38" s="320">
        <f t="shared" si="8"/>
        <v>1</v>
      </c>
      <c r="AI38" s="322">
        <v>28</v>
      </c>
      <c r="AJ38" s="322">
        <v>0</v>
      </c>
      <c r="AK38" s="320">
        <f t="shared" si="9"/>
        <v>1</v>
      </c>
      <c r="AL38" s="322">
        <v>26</v>
      </c>
      <c r="AM38" s="322">
        <v>40</v>
      </c>
      <c r="AN38" s="320">
        <f t="shared" si="10"/>
        <v>1</v>
      </c>
    </row>
    <row r="39" spans="1:40" ht="75">
      <c r="A39" s="316">
        <v>29</v>
      </c>
      <c r="B39" s="317" t="s">
        <v>618</v>
      </c>
      <c r="C39" s="316" t="s">
        <v>586</v>
      </c>
      <c r="D39" s="318">
        <v>50</v>
      </c>
      <c r="E39" s="319">
        <v>290</v>
      </c>
      <c r="F39" s="319">
        <v>0</v>
      </c>
      <c r="G39" s="320">
        <f t="shared" si="0"/>
        <v>1</v>
      </c>
      <c r="H39" s="321">
        <v>200</v>
      </c>
      <c r="I39" s="321">
        <v>0</v>
      </c>
      <c r="J39" s="320">
        <f t="shared" si="12"/>
        <v>1</v>
      </c>
      <c r="K39" s="321">
        <v>200</v>
      </c>
      <c r="L39" s="321">
        <v>0</v>
      </c>
      <c r="M39" s="320">
        <f t="shared" si="1"/>
        <v>1</v>
      </c>
      <c r="N39" s="321">
        <v>0</v>
      </c>
      <c r="O39" s="321">
        <v>50</v>
      </c>
      <c r="P39" s="320">
        <f t="shared" si="2"/>
        <v>1</v>
      </c>
      <c r="Q39" s="321">
        <v>50</v>
      </c>
      <c r="R39" s="321">
        <v>0</v>
      </c>
      <c r="S39" s="320">
        <f t="shared" si="3"/>
        <v>1</v>
      </c>
      <c r="T39" s="321">
        <v>50</v>
      </c>
      <c r="U39" s="321">
        <v>0</v>
      </c>
      <c r="V39" s="320">
        <f t="shared" si="4"/>
        <v>1</v>
      </c>
      <c r="W39" s="321">
        <v>50</v>
      </c>
      <c r="X39" s="321">
        <v>0</v>
      </c>
      <c r="Y39" s="320">
        <f t="shared" si="5"/>
        <v>1</v>
      </c>
      <c r="Z39" s="322">
        <v>50</v>
      </c>
      <c r="AA39" s="322">
        <v>0</v>
      </c>
      <c r="AB39" s="320">
        <f t="shared" si="6"/>
        <v>1</v>
      </c>
      <c r="AC39" s="322">
        <v>50</v>
      </c>
      <c r="AD39" s="322">
        <v>0</v>
      </c>
      <c r="AE39" s="320">
        <f t="shared" si="7"/>
        <v>1</v>
      </c>
      <c r="AF39" s="322">
        <v>50</v>
      </c>
      <c r="AG39" s="322">
        <v>0</v>
      </c>
      <c r="AH39" s="320">
        <f t="shared" si="8"/>
        <v>1</v>
      </c>
      <c r="AI39" s="322">
        <v>50</v>
      </c>
      <c r="AJ39" s="322">
        <v>0</v>
      </c>
      <c r="AK39" s="320">
        <f t="shared" si="9"/>
        <v>1</v>
      </c>
      <c r="AL39" s="322">
        <v>50</v>
      </c>
      <c r="AM39" s="322">
        <v>0</v>
      </c>
      <c r="AN39" s="320">
        <f t="shared" si="10"/>
        <v>1</v>
      </c>
    </row>
    <row r="40" spans="1:40" ht="90">
      <c r="A40" s="316">
        <v>30</v>
      </c>
      <c r="B40" s="317" t="s">
        <v>619</v>
      </c>
      <c r="C40" s="325" t="s">
        <v>607</v>
      </c>
      <c r="D40" s="318">
        <v>5</v>
      </c>
      <c r="E40" s="319">
        <v>14</v>
      </c>
      <c r="F40" s="319">
        <v>0</v>
      </c>
      <c r="G40" s="320">
        <f t="shared" si="0"/>
        <v>1</v>
      </c>
      <c r="H40" s="321">
        <v>10</v>
      </c>
      <c r="I40" s="321">
        <v>0</v>
      </c>
      <c r="J40" s="320">
        <f t="shared" si="12"/>
        <v>0</v>
      </c>
      <c r="K40" s="321">
        <v>10</v>
      </c>
      <c r="L40" s="321">
        <v>0</v>
      </c>
      <c r="M40" s="320">
        <f t="shared" si="1"/>
        <v>1</v>
      </c>
      <c r="N40" s="321">
        <v>0</v>
      </c>
      <c r="O40" s="321">
        <v>5</v>
      </c>
      <c r="P40" s="320">
        <f t="shared" si="2"/>
        <v>1</v>
      </c>
      <c r="Q40" s="321">
        <v>5</v>
      </c>
      <c r="R40" s="321">
        <v>0</v>
      </c>
      <c r="S40" s="320">
        <f t="shared" si="3"/>
        <v>1</v>
      </c>
      <c r="T40" s="321">
        <v>5</v>
      </c>
      <c r="U40" s="321">
        <v>0</v>
      </c>
      <c r="V40" s="320">
        <f t="shared" si="4"/>
        <v>1</v>
      </c>
      <c r="W40" s="321">
        <v>5</v>
      </c>
      <c r="X40" s="321">
        <v>0</v>
      </c>
      <c r="Y40" s="320">
        <f t="shared" si="5"/>
        <v>1</v>
      </c>
      <c r="Z40" s="322">
        <v>5</v>
      </c>
      <c r="AA40" s="322">
        <v>0</v>
      </c>
      <c r="AB40" s="320">
        <f t="shared" si="6"/>
        <v>1</v>
      </c>
      <c r="AC40" s="322">
        <v>5</v>
      </c>
      <c r="AD40" s="322">
        <v>0</v>
      </c>
      <c r="AE40" s="320">
        <f t="shared" si="7"/>
        <v>1</v>
      </c>
      <c r="AF40" s="322">
        <v>5</v>
      </c>
      <c r="AG40" s="322">
        <v>0</v>
      </c>
      <c r="AH40" s="320">
        <f t="shared" si="8"/>
        <v>1</v>
      </c>
      <c r="AI40" s="322">
        <v>5</v>
      </c>
      <c r="AJ40" s="322">
        <v>0</v>
      </c>
      <c r="AK40" s="320">
        <f t="shared" si="9"/>
        <v>1</v>
      </c>
      <c r="AL40" s="322">
        <v>5</v>
      </c>
      <c r="AM40" s="322">
        <v>0</v>
      </c>
      <c r="AN40" s="320">
        <f t="shared" si="10"/>
        <v>1</v>
      </c>
    </row>
    <row r="41" spans="1:40" ht="60">
      <c r="A41" s="316">
        <v>31</v>
      </c>
      <c r="B41" s="317" t="s">
        <v>620</v>
      </c>
      <c r="C41" s="325" t="s">
        <v>584</v>
      </c>
      <c r="D41" s="318">
        <v>5</v>
      </c>
      <c r="E41" s="319">
        <v>88</v>
      </c>
      <c r="F41" s="319">
        <v>0</v>
      </c>
      <c r="G41" s="320">
        <f t="shared" si="0"/>
        <v>1</v>
      </c>
      <c r="H41" s="321">
        <v>49</v>
      </c>
      <c r="I41" s="321">
        <v>0</v>
      </c>
      <c r="J41" s="320">
        <f t="shared" si="12"/>
        <v>1</v>
      </c>
      <c r="K41" s="321">
        <v>43</v>
      </c>
      <c r="L41" s="321">
        <v>0</v>
      </c>
      <c r="M41" s="320">
        <f t="shared" si="1"/>
        <v>1</v>
      </c>
      <c r="N41" s="321">
        <v>40</v>
      </c>
      <c r="O41" s="321">
        <v>0</v>
      </c>
      <c r="P41" s="320">
        <f t="shared" si="2"/>
        <v>1</v>
      </c>
      <c r="Q41" s="321">
        <v>35</v>
      </c>
      <c r="R41" s="321">
        <v>0</v>
      </c>
      <c r="S41" s="320">
        <f t="shared" si="3"/>
        <v>1</v>
      </c>
      <c r="T41" s="321">
        <v>28</v>
      </c>
      <c r="U41" s="321">
        <v>0</v>
      </c>
      <c r="V41" s="320">
        <f t="shared" si="4"/>
        <v>1</v>
      </c>
      <c r="W41" s="321">
        <v>23</v>
      </c>
      <c r="X41" s="321">
        <v>0</v>
      </c>
      <c r="Y41" s="320">
        <f t="shared" si="5"/>
        <v>1</v>
      </c>
      <c r="Z41" s="322">
        <v>18</v>
      </c>
      <c r="AA41" s="322">
        <v>0</v>
      </c>
      <c r="AB41" s="320">
        <f t="shared" si="6"/>
        <v>1</v>
      </c>
      <c r="AC41" s="322">
        <v>3</v>
      </c>
      <c r="AD41" s="322">
        <v>0</v>
      </c>
      <c r="AE41" s="320">
        <f t="shared" si="7"/>
        <v>0</v>
      </c>
      <c r="AF41" s="322">
        <v>0</v>
      </c>
      <c r="AG41" s="322">
        <v>0</v>
      </c>
      <c r="AH41" s="320">
        <f t="shared" si="8"/>
        <v>0</v>
      </c>
      <c r="AI41" s="322">
        <v>0</v>
      </c>
      <c r="AJ41" s="322">
        <v>0</v>
      </c>
      <c r="AK41" s="320">
        <f t="shared" si="9"/>
        <v>0</v>
      </c>
      <c r="AL41" s="322">
        <v>0</v>
      </c>
      <c r="AM41" s="322">
        <v>0</v>
      </c>
      <c r="AN41" s="320">
        <f t="shared" si="10"/>
        <v>0</v>
      </c>
    </row>
    <row r="42" spans="1:40" ht="45">
      <c r="A42" s="316">
        <v>32</v>
      </c>
      <c r="B42" s="317" t="s">
        <v>621</v>
      </c>
      <c r="C42" s="325" t="s">
        <v>586</v>
      </c>
      <c r="D42" s="318">
        <v>10</v>
      </c>
      <c r="E42" s="319">
        <v>10</v>
      </c>
      <c r="F42" s="319">
        <v>0</v>
      </c>
      <c r="G42" s="320">
        <f t="shared" si="0"/>
        <v>1</v>
      </c>
      <c r="H42" s="321">
        <v>10</v>
      </c>
      <c r="I42" s="321">
        <v>0</v>
      </c>
      <c r="J42" s="320">
        <f t="shared" si="12"/>
        <v>1</v>
      </c>
      <c r="K42" s="321">
        <v>10</v>
      </c>
      <c r="L42" s="321">
        <v>0</v>
      </c>
      <c r="M42" s="320">
        <f t="shared" si="1"/>
        <v>1</v>
      </c>
      <c r="N42" s="321">
        <v>10</v>
      </c>
      <c r="O42" s="321">
        <v>0</v>
      </c>
      <c r="P42" s="320">
        <f t="shared" si="2"/>
        <v>1</v>
      </c>
      <c r="Q42" s="321">
        <v>0</v>
      </c>
      <c r="R42" s="321">
        <v>0</v>
      </c>
      <c r="S42" s="320">
        <f t="shared" si="3"/>
        <v>0</v>
      </c>
      <c r="T42" s="321">
        <v>0</v>
      </c>
      <c r="U42" s="321">
        <v>0</v>
      </c>
      <c r="V42" s="320">
        <f t="shared" si="4"/>
        <v>0</v>
      </c>
      <c r="W42" s="321">
        <v>0</v>
      </c>
      <c r="X42" s="321">
        <v>0</v>
      </c>
      <c r="Y42" s="320">
        <f t="shared" si="5"/>
        <v>0</v>
      </c>
      <c r="Z42" s="322">
        <v>0</v>
      </c>
      <c r="AA42" s="322">
        <v>10</v>
      </c>
      <c r="AB42" s="320">
        <f t="shared" si="6"/>
        <v>1</v>
      </c>
      <c r="AC42" s="322">
        <v>10</v>
      </c>
      <c r="AD42" s="322">
        <v>0</v>
      </c>
      <c r="AE42" s="320">
        <f t="shared" si="7"/>
        <v>1</v>
      </c>
      <c r="AF42" s="322">
        <v>10</v>
      </c>
      <c r="AG42" s="322">
        <v>0</v>
      </c>
      <c r="AH42" s="320">
        <f t="shared" si="8"/>
        <v>1</v>
      </c>
      <c r="AI42" s="322">
        <v>10</v>
      </c>
      <c r="AJ42" s="322">
        <v>0</v>
      </c>
      <c r="AK42" s="320">
        <f t="shared" si="9"/>
        <v>1</v>
      </c>
      <c r="AL42" s="322">
        <v>10</v>
      </c>
      <c r="AM42" s="322">
        <v>0</v>
      </c>
      <c r="AN42" s="320">
        <f t="shared" si="10"/>
        <v>1</v>
      </c>
    </row>
    <row r="43" spans="1:40" ht="75">
      <c r="A43" s="316">
        <v>33</v>
      </c>
      <c r="B43" s="317" t="s">
        <v>622</v>
      </c>
      <c r="C43" s="323" t="s">
        <v>588</v>
      </c>
      <c r="D43" s="318">
        <v>20</v>
      </c>
      <c r="E43" s="319">
        <v>190</v>
      </c>
      <c r="F43" s="319">
        <v>0</v>
      </c>
      <c r="G43" s="320">
        <f t="shared" si="0"/>
        <v>1</v>
      </c>
      <c r="H43" s="321">
        <v>70</v>
      </c>
      <c r="I43" s="321">
        <v>0</v>
      </c>
      <c r="J43" s="320">
        <f t="shared" si="12"/>
        <v>1</v>
      </c>
      <c r="K43" s="321">
        <v>70</v>
      </c>
      <c r="L43" s="321">
        <v>0</v>
      </c>
      <c r="M43" s="320">
        <f t="shared" si="1"/>
        <v>1</v>
      </c>
      <c r="N43" s="321">
        <v>0</v>
      </c>
      <c r="O43" s="321">
        <v>20</v>
      </c>
      <c r="P43" s="320">
        <f t="shared" si="2"/>
        <v>1</v>
      </c>
      <c r="Q43" s="321">
        <v>20</v>
      </c>
      <c r="R43" s="321">
        <v>0</v>
      </c>
      <c r="S43" s="320">
        <f t="shared" si="3"/>
        <v>1</v>
      </c>
      <c r="T43" s="321">
        <v>20</v>
      </c>
      <c r="U43" s="321">
        <v>0</v>
      </c>
      <c r="V43" s="320">
        <f t="shared" si="4"/>
        <v>1</v>
      </c>
      <c r="W43" s="321">
        <v>20</v>
      </c>
      <c r="X43" s="321">
        <v>100</v>
      </c>
      <c r="Y43" s="320">
        <f t="shared" si="5"/>
        <v>1</v>
      </c>
      <c r="Z43" s="322">
        <v>60</v>
      </c>
      <c r="AA43" s="322">
        <v>0</v>
      </c>
      <c r="AB43" s="320">
        <f t="shared" si="6"/>
        <v>1</v>
      </c>
      <c r="AC43" s="322">
        <v>60</v>
      </c>
      <c r="AD43" s="322">
        <v>0</v>
      </c>
      <c r="AE43" s="320">
        <f t="shared" si="7"/>
        <v>1</v>
      </c>
      <c r="AF43" s="322">
        <v>60</v>
      </c>
      <c r="AG43" s="322">
        <v>0</v>
      </c>
      <c r="AH43" s="320">
        <f t="shared" si="8"/>
        <v>1</v>
      </c>
      <c r="AI43" s="322">
        <v>60</v>
      </c>
      <c r="AJ43" s="322">
        <v>0</v>
      </c>
      <c r="AK43" s="320">
        <f t="shared" si="9"/>
        <v>1</v>
      </c>
      <c r="AL43" s="322">
        <v>60</v>
      </c>
      <c r="AM43" s="322">
        <v>0</v>
      </c>
      <c r="AN43" s="320">
        <f t="shared" si="10"/>
        <v>1</v>
      </c>
    </row>
    <row r="44" spans="1:40" ht="75">
      <c r="A44" s="316">
        <v>34</v>
      </c>
      <c r="B44" s="317" t="s">
        <v>623</v>
      </c>
      <c r="C44" s="323" t="s">
        <v>588</v>
      </c>
      <c r="D44" s="318">
        <v>50</v>
      </c>
      <c r="E44" s="319">
        <v>500</v>
      </c>
      <c r="F44" s="319">
        <v>0</v>
      </c>
      <c r="G44" s="320">
        <f t="shared" si="0"/>
        <v>1</v>
      </c>
      <c r="H44" s="321">
        <v>100</v>
      </c>
      <c r="I44" s="321">
        <v>0</v>
      </c>
      <c r="J44" s="320">
        <f t="shared" si="12"/>
        <v>1</v>
      </c>
      <c r="K44" s="321">
        <v>100</v>
      </c>
      <c r="L44" s="321">
        <v>0</v>
      </c>
      <c r="M44" s="320">
        <f t="shared" si="1"/>
        <v>1</v>
      </c>
      <c r="N44" s="321">
        <v>0</v>
      </c>
      <c r="O44" s="321">
        <v>50</v>
      </c>
      <c r="P44" s="320">
        <f t="shared" si="2"/>
        <v>1</v>
      </c>
      <c r="Q44" s="321">
        <v>50</v>
      </c>
      <c r="R44" s="321">
        <v>0</v>
      </c>
      <c r="S44" s="320">
        <f t="shared" si="3"/>
        <v>1</v>
      </c>
      <c r="T44" s="321">
        <v>50</v>
      </c>
      <c r="U44" s="321">
        <v>0</v>
      </c>
      <c r="V44" s="320">
        <f t="shared" si="4"/>
        <v>1</v>
      </c>
      <c r="W44" s="321">
        <v>50</v>
      </c>
      <c r="X44" s="321">
        <v>300</v>
      </c>
      <c r="Y44" s="320">
        <f t="shared" si="5"/>
        <v>1</v>
      </c>
      <c r="Z44" s="322">
        <v>70</v>
      </c>
      <c r="AA44" s="322">
        <v>0</v>
      </c>
      <c r="AB44" s="320">
        <f t="shared" si="6"/>
        <v>1</v>
      </c>
      <c r="AC44" s="322">
        <v>70</v>
      </c>
      <c r="AD44" s="322">
        <v>0</v>
      </c>
      <c r="AE44" s="320">
        <f t="shared" si="7"/>
        <v>1</v>
      </c>
      <c r="AF44" s="322">
        <v>70</v>
      </c>
      <c r="AG44" s="322">
        <v>0</v>
      </c>
      <c r="AH44" s="320">
        <f t="shared" si="8"/>
        <v>1</v>
      </c>
      <c r="AI44" s="322">
        <v>70</v>
      </c>
      <c r="AJ44" s="322">
        <v>0</v>
      </c>
      <c r="AK44" s="320">
        <f t="shared" si="9"/>
        <v>1</v>
      </c>
      <c r="AL44" s="322">
        <v>70</v>
      </c>
      <c r="AM44" s="322">
        <v>0</v>
      </c>
      <c r="AN44" s="320">
        <f t="shared" si="10"/>
        <v>1</v>
      </c>
    </row>
    <row r="45" spans="1:40" ht="120">
      <c r="A45" s="316">
        <v>35</v>
      </c>
      <c r="B45" s="317" t="s">
        <v>624</v>
      </c>
      <c r="C45" s="325" t="s">
        <v>625</v>
      </c>
      <c r="D45" s="318">
        <v>5</v>
      </c>
      <c r="E45" s="319">
        <v>35</v>
      </c>
      <c r="F45" s="319">
        <v>0</v>
      </c>
      <c r="G45" s="320">
        <f t="shared" si="0"/>
        <v>1</v>
      </c>
      <c r="H45" s="321">
        <v>0</v>
      </c>
      <c r="I45" s="321">
        <v>11</v>
      </c>
      <c r="J45" s="320">
        <f t="shared" si="12"/>
        <v>0</v>
      </c>
      <c r="K45" s="321">
        <v>7</v>
      </c>
      <c r="L45" s="321">
        <v>160</v>
      </c>
      <c r="M45" s="320">
        <f t="shared" si="1"/>
        <v>1</v>
      </c>
      <c r="N45" s="321">
        <v>156</v>
      </c>
      <c r="O45" s="321">
        <v>0</v>
      </c>
      <c r="P45" s="320">
        <f t="shared" si="2"/>
        <v>1</v>
      </c>
      <c r="Q45" s="321">
        <v>142</v>
      </c>
      <c r="R45" s="321">
        <v>0</v>
      </c>
      <c r="S45" s="320">
        <f t="shared" si="3"/>
        <v>1</v>
      </c>
      <c r="T45" s="321">
        <v>106</v>
      </c>
      <c r="U45" s="321">
        <v>0</v>
      </c>
      <c r="V45" s="320">
        <f t="shared" si="4"/>
        <v>1</v>
      </c>
      <c r="W45" s="321">
        <v>93</v>
      </c>
      <c r="X45" s="321">
        <v>0</v>
      </c>
      <c r="Y45" s="320">
        <f t="shared" si="5"/>
        <v>1</v>
      </c>
      <c r="Z45" s="322">
        <v>83</v>
      </c>
      <c r="AA45" s="322">
        <v>0</v>
      </c>
      <c r="AB45" s="320">
        <f t="shared" si="6"/>
        <v>1</v>
      </c>
      <c r="AC45" s="322">
        <v>76</v>
      </c>
      <c r="AD45" s="322">
        <v>0</v>
      </c>
      <c r="AE45" s="320">
        <f t="shared" si="7"/>
        <v>1</v>
      </c>
      <c r="AF45" s="322">
        <v>65</v>
      </c>
      <c r="AG45" s="322">
        <v>0</v>
      </c>
      <c r="AH45" s="320">
        <f t="shared" si="8"/>
        <v>1</v>
      </c>
      <c r="AI45" s="322">
        <v>33</v>
      </c>
      <c r="AJ45" s="322">
        <v>0</v>
      </c>
      <c r="AK45" s="320">
        <f t="shared" si="9"/>
        <v>1</v>
      </c>
      <c r="AL45" s="322">
        <v>35</v>
      </c>
      <c r="AM45" s="322">
        <v>30</v>
      </c>
      <c r="AN45" s="320">
        <f t="shared" si="10"/>
        <v>1</v>
      </c>
    </row>
    <row r="46" spans="1:40" ht="30">
      <c r="A46" s="316">
        <v>36</v>
      </c>
      <c r="B46" s="317" t="s">
        <v>626</v>
      </c>
      <c r="C46" s="323" t="s">
        <v>586</v>
      </c>
      <c r="D46" s="318">
        <v>5</v>
      </c>
      <c r="E46" s="319">
        <v>190</v>
      </c>
      <c r="F46" s="319">
        <v>0</v>
      </c>
      <c r="G46" s="320">
        <f t="shared" si="0"/>
        <v>1</v>
      </c>
      <c r="H46" s="321">
        <v>140</v>
      </c>
      <c r="I46" s="321">
        <v>0</v>
      </c>
      <c r="J46" s="320">
        <f t="shared" si="12"/>
        <v>1</v>
      </c>
      <c r="K46" s="321">
        <v>110</v>
      </c>
      <c r="L46" s="321">
        <v>0</v>
      </c>
      <c r="M46" s="320">
        <f t="shared" si="1"/>
        <v>1</v>
      </c>
      <c r="N46" s="321">
        <v>0</v>
      </c>
      <c r="O46" s="321">
        <v>5</v>
      </c>
      <c r="P46" s="320">
        <f t="shared" si="2"/>
        <v>1</v>
      </c>
      <c r="Q46" s="321">
        <v>0</v>
      </c>
      <c r="R46" s="321">
        <v>0</v>
      </c>
      <c r="S46" s="320">
        <f t="shared" si="3"/>
        <v>0</v>
      </c>
      <c r="T46" s="321">
        <v>0</v>
      </c>
      <c r="U46" s="321">
        <v>0</v>
      </c>
      <c r="V46" s="320">
        <f t="shared" si="4"/>
        <v>0</v>
      </c>
      <c r="W46" s="321">
        <v>0</v>
      </c>
      <c r="X46" s="321">
        <v>0</v>
      </c>
      <c r="Y46" s="320">
        <f t="shared" si="5"/>
        <v>0</v>
      </c>
      <c r="Z46" s="322">
        <v>5</v>
      </c>
      <c r="AA46" s="322">
        <v>0</v>
      </c>
      <c r="AB46" s="320">
        <f t="shared" si="6"/>
        <v>1</v>
      </c>
      <c r="AC46" s="322">
        <v>5</v>
      </c>
      <c r="AD46" s="322">
        <v>0</v>
      </c>
      <c r="AE46" s="320">
        <f t="shared" si="7"/>
        <v>1</v>
      </c>
      <c r="AF46" s="322">
        <v>5</v>
      </c>
      <c r="AG46" s="322">
        <v>0</v>
      </c>
      <c r="AH46" s="320">
        <f t="shared" si="8"/>
        <v>1</v>
      </c>
      <c r="AI46" s="322">
        <v>5</v>
      </c>
      <c r="AJ46" s="322">
        <v>0</v>
      </c>
      <c r="AK46" s="320">
        <f t="shared" si="9"/>
        <v>1</v>
      </c>
      <c r="AL46" s="322">
        <v>5</v>
      </c>
      <c r="AM46" s="322">
        <v>0</v>
      </c>
      <c r="AN46" s="320">
        <f t="shared" si="10"/>
        <v>1</v>
      </c>
    </row>
    <row r="47" spans="1:40" ht="105">
      <c r="A47" s="316">
        <v>37</v>
      </c>
      <c r="B47" s="317" t="s">
        <v>627</v>
      </c>
      <c r="C47" s="325" t="s">
        <v>625</v>
      </c>
      <c r="D47" s="318">
        <v>5</v>
      </c>
      <c r="E47" s="319">
        <v>92</v>
      </c>
      <c r="F47" s="319">
        <v>0</v>
      </c>
      <c r="G47" s="320">
        <f t="shared" si="0"/>
        <v>1</v>
      </c>
      <c r="H47" s="321">
        <v>33</v>
      </c>
      <c r="I47" s="321">
        <v>0</v>
      </c>
      <c r="J47" s="320">
        <f t="shared" si="12"/>
        <v>1</v>
      </c>
      <c r="K47" s="321">
        <v>30</v>
      </c>
      <c r="L47" s="321">
        <v>80</v>
      </c>
      <c r="M47" s="320">
        <f t="shared" si="1"/>
        <v>1</v>
      </c>
      <c r="N47" s="321">
        <v>94</v>
      </c>
      <c r="O47" s="321">
        <v>0</v>
      </c>
      <c r="P47" s="320">
        <f t="shared" si="2"/>
        <v>1</v>
      </c>
      <c r="Q47" s="321">
        <v>85</v>
      </c>
      <c r="R47" s="321">
        <v>0</v>
      </c>
      <c r="S47" s="320">
        <f t="shared" si="3"/>
        <v>1</v>
      </c>
      <c r="T47" s="321">
        <v>79</v>
      </c>
      <c r="U47" s="321">
        <v>0</v>
      </c>
      <c r="V47" s="320">
        <f t="shared" si="4"/>
        <v>1</v>
      </c>
      <c r="W47" s="321">
        <v>66</v>
      </c>
      <c r="X47" s="321">
        <v>0</v>
      </c>
      <c r="Y47" s="320">
        <f t="shared" si="5"/>
        <v>1</v>
      </c>
      <c r="Z47" s="322">
        <v>47</v>
      </c>
      <c r="AA47" s="322">
        <v>0</v>
      </c>
      <c r="AB47" s="320">
        <f t="shared" si="6"/>
        <v>1</v>
      </c>
      <c r="AC47" s="322">
        <v>41</v>
      </c>
      <c r="AD47" s="322">
        <v>0</v>
      </c>
      <c r="AE47" s="320">
        <f t="shared" si="7"/>
        <v>1</v>
      </c>
      <c r="AF47" s="322">
        <v>39</v>
      </c>
      <c r="AG47" s="322">
        <v>0</v>
      </c>
      <c r="AH47" s="320">
        <f t="shared" si="8"/>
        <v>1</v>
      </c>
      <c r="AI47" s="322">
        <v>32</v>
      </c>
      <c r="AJ47" s="322">
        <v>0</v>
      </c>
      <c r="AK47" s="320">
        <f t="shared" si="9"/>
        <v>1</v>
      </c>
      <c r="AL47" s="322">
        <v>25</v>
      </c>
      <c r="AM47" s="322">
        <v>0</v>
      </c>
      <c r="AN47" s="320">
        <f t="shared" si="10"/>
        <v>1</v>
      </c>
    </row>
    <row r="48" spans="1:40" ht="30">
      <c r="A48" s="316">
        <v>38</v>
      </c>
      <c r="B48" s="324" t="s">
        <v>628</v>
      </c>
      <c r="C48" s="325" t="s">
        <v>629</v>
      </c>
      <c r="D48" s="318">
        <v>10</v>
      </c>
      <c r="E48" s="319">
        <v>134</v>
      </c>
      <c r="F48" s="319">
        <v>0</v>
      </c>
      <c r="G48" s="320">
        <f t="shared" si="0"/>
        <v>1</v>
      </c>
      <c r="H48" s="321">
        <v>48</v>
      </c>
      <c r="I48" s="321">
        <v>0</v>
      </c>
      <c r="J48" s="320">
        <f t="shared" si="12"/>
        <v>0</v>
      </c>
      <c r="K48" s="321">
        <v>238</v>
      </c>
      <c r="L48" s="321">
        <v>0</v>
      </c>
      <c r="M48" s="320">
        <f t="shared" si="1"/>
        <v>1</v>
      </c>
      <c r="N48" s="321">
        <v>149</v>
      </c>
      <c r="O48" s="321">
        <v>100</v>
      </c>
      <c r="P48" s="320">
        <f t="shared" si="2"/>
        <v>1</v>
      </c>
      <c r="Q48" s="321">
        <v>227</v>
      </c>
      <c r="R48" s="321">
        <v>0</v>
      </c>
      <c r="S48" s="320">
        <f t="shared" si="3"/>
        <v>1</v>
      </c>
      <c r="T48" s="321">
        <v>204</v>
      </c>
      <c r="U48" s="321">
        <v>50</v>
      </c>
      <c r="V48" s="320">
        <f t="shared" si="4"/>
        <v>1</v>
      </c>
      <c r="W48" s="321">
        <v>227</v>
      </c>
      <c r="X48" s="321">
        <v>50</v>
      </c>
      <c r="Y48" s="320">
        <f t="shared" si="5"/>
        <v>1</v>
      </c>
      <c r="Z48" s="322">
        <v>264</v>
      </c>
      <c r="AA48" s="322">
        <v>0</v>
      </c>
      <c r="AB48" s="320">
        <f t="shared" si="6"/>
        <v>1</v>
      </c>
      <c r="AC48" s="322">
        <v>245</v>
      </c>
      <c r="AD48" s="322">
        <v>0</v>
      </c>
      <c r="AE48" s="320">
        <f t="shared" si="7"/>
        <v>1</v>
      </c>
      <c r="AF48" s="322">
        <v>115</v>
      </c>
      <c r="AG48" s="322">
        <v>56</v>
      </c>
      <c r="AH48" s="320">
        <f t="shared" si="8"/>
        <v>1</v>
      </c>
      <c r="AI48" s="322">
        <v>151</v>
      </c>
      <c r="AJ48" s="322">
        <v>0</v>
      </c>
      <c r="AK48" s="320">
        <f t="shared" si="9"/>
        <v>1</v>
      </c>
      <c r="AL48" s="322">
        <v>131</v>
      </c>
      <c r="AM48" s="322">
        <v>0</v>
      </c>
      <c r="AN48" s="320">
        <f t="shared" si="10"/>
        <v>1</v>
      </c>
    </row>
    <row r="49" spans="1:40" ht="60">
      <c r="A49" s="316">
        <v>39</v>
      </c>
      <c r="B49" s="324" t="s">
        <v>630</v>
      </c>
      <c r="C49" s="325" t="s">
        <v>607</v>
      </c>
      <c r="D49" s="318">
        <v>5</v>
      </c>
      <c r="E49" s="319">
        <v>21</v>
      </c>
      <c r="F49" s="319">
        <v>0</v>
      </c>
      <c r="G49" s="320">
        <f t="shared" si="0"/>
        <v>1</v>
      </c>
      <c r="H49" s="321">
        <v>10</v>
      </c>
      <c r="I49" s="321">
        <v>0</v>
      </c>
      <c r="J49" s="320">
        <f t="shared" si="12"/>
        <v>1</v>
      </c>
      <c r="K49" s="321">
        <v>8</v>
      </c>
      <c r="L49" s="321">
        <v>0</v>
      </c>
      <c r="M49" s="320">
        <f t="shared" si="1"/>
        <v>1</v>
      </c>
      <c r="N49" s="321">
        <v>0</v>
      </c>
      <c r="O49" s="321">
        <v>5</v>
      </c>
      <c r="P49" s="320">
        <f t="shared" si="2"/>
        <v>1</v>
      </c>
      <c r="Q49" s="321">
        <v>5</v>
      </c>
      <c r="R49" s="321">
        <v>0</v>
      </c>
      <c r="S49" s="320">
        <f t="shared" si="3"/>
        <v>1</v>
      </c>
      <c r="T49" s="321">
        <v>5</v>
      </c>
      <c r="U49" s="321">
        <v>0</v>
      </c>
      <c r="V49" s="320">
        <f t="shared" si="4"/>
        <v>1</v>
      </c>
      <c r="W49" s="321">
        <v>5</v>
      </c>
      <c r="X49" s="321">
        <v>0</v>
      </c>
      <c r="Y49" s="320">
        <f t="shared" si="5"/>
        <v>1</v>
      </c>
      <c r="Z49" s="322">
        <v>5</v>
      </c>
      <c r="AA49" s="322">
        <v>0</v>
      </c>
      <c r="AB49" s="320">
        <f t="shared" si="6"/>
        <v>1</v>
      </c>
      <c r="AC49" s="322">
        <v>5</v>
      </c>
      <c r="AD49" s="322">
        <v>0</v>
      </c>
      <c r="AE49" s="320">
        <f t="shared" si="7"/>
        <v>1</v>
      </c>
      <c r="AF49" s="322">
        <v>5</v>
      </c>
      <c r="AG49" s="322">
        <v>0</v>
      </c>
      <c r="AH49" s="320">
        <f t="shared" si="8"/>
        <v>1</v>
      </c>
      <c r="AI49" s="322">
        <v>5</v>
      </c>
      <c r="AJ49" s="322">
        <v>0</v>
      </c>
      <c r="AK49" s="320">
        <f t="shared" si="9"/>
        <v>1</v>
      </c>
      <c r="AL49" s="322">
        <v>5</v>
      </c>
      <c r="AM49" s="322">
        <v>0</v>
      </c>
      <c r="AN49" s="320">
        <f t="shared" si="10"/>
        <v>1</v>
      </c>
    </row>
    <row r="50" spans="1:40" ht="90">
      <c r="A50" s="316">
        <v>40</v>
      </c>
      <c r="B50" s="324" t="s">
        <v>631</v>
      </c>
      <c r="C50" s="323" t="s">
        <v>586</v>
      </c>
      <c r="D50" s="318">
        <v>50</v>
      </c>
      <c r="E50" s="319">
        <v>520</v>
      </c>
      <c r="F50" s="319">
        <v>1420</v>
      </c>
      <c r="G50" s="320">
        <f t="shared" si="0"/>
        <v>1</v>
      </c>
      <c r="H50" s="321">
        <v>1440</v>
      </c>
      <c r="I50" s="321">
        <v>0</v>
      </c>
      <c r="J50" s="320">
        <f t="shared" si="12"/>
        <v>1</v>
      </c>
      <c r="K50" s="321">
        <v>1010</v>
      </c>
      <c r="L50" s="321">
        <v>4000</v>
      </c>
      <c r="M50" s="320">
        <f t="shared" si="1"/>
        <v>1</v>
      </c>
      <c r="N50" s="321">
        <v>4450</v>
      </c>
      <c r="O50" s="321">
        <v>0</v>
      </c>
      <c r="P50" s="320">
        <f t="shared" si="2"/>
        <v>1</v>
      </c>
      <c r="Q50" s="321">
        <v>4080</v>
      </c>
      <c r="R50" s="321">
        <v>0</v>
      </c>
      <c r="S50" s="320">
        <f t="shared" si="3"/>
        <v>1</v>
      </c>
      <c r="T50" s="321">
        <v>3780</v>
      </c>
      <c r="U50" s="321">
        <v>0</v>
      </c>
      <c r="V50" s="320">
        <f t="shared" si="4"/>
        <v>1</v>
      </c>
      <c r="W50" s="321">
        <v>3280</v>
      </c>
      <c r="X50" s="321">
        <v>0</v>
      </c>
      <c r="Y50" s="320">
        <f t="shared" si="5"/>
        <v>1</v>
      </c>
      <c r="Z50" s="322">
        <v>2980</v>
      </c>
      <c r="AA50" s="322">
        <v>0</v>
      </c>
      <c r="AB50" s="320">
        <f t="shared" si="6"/>
        <v>1</v>
      </c>
      <c r="AC50" s="322">
        <v>2960</v>
      </c>
      <c r="AD50" s="322">
        <v>0</v>
      </c>
      <c r="AE50" s="320">
        <f t="shared" si="7"/>
        <v>1</v>
      </c>
      <c r="AF50" s="322">
        <v>2830</v>
      </c>
      <c r="AG50" s="322">
        <v>0</v>
      </c>
      <c r="AH50" s="320">
        <f t="shared" si="8"/>
        <v>1</v>
      </c>
      <c r="AI50" s="322">
        <v>2610</v>
      </c>
      <c r="AJ50" s="322">
        <v>0</v>
      </c>
      <c r="AK50" s="320">
        <f t="shared" si="9"/>
        <v>1</v>
      </c>
      <c r="AL50" s="322">
        <v>2390</v>
      </c>
      <c r="AM50" s="322">
        <v>0</v>
      </c>
      <c r="AN50" s="320">
        <f t="shared" si="10"/>
        <v>1</v>
      </c>
    </row>
    <row r="51" spans="1:40" ht="30">
      <c r="A51" s="316">
        <v>41</v>
      </c>
      <c r="B51" s="324" t="s">
        <v>632</v>
      </c>
      <c r="C51" s="323" t="s">
        <v>586</v>
      </c>
      <c r="D51" s="318">
        <v>10</v>
      </c>
      <c r="E51" s="319">
        <v>240</v>
      </c>
      <c r="F51" s="319">
        <v>0</v>
      </c>
      <c r="G51" s="320">
        <f t="shared" si="0"/>
        <v>1</v>
      </c>
      <c r="H51" s="321">
        <v>140</v>
      </c>
      <c r="I51" s="321">
        <v>0</v>
      </c>
      <c r="J51" s="320">
        <f t="shared" si="12"/>
        <v>1</v>
      </c>
      <c r="K51" s="321">
        <v>100</v>
      </c>
      <c r="L51" s="321">
        <v>0</v>
      </c>
      <c r="M51" s="320">
        <f t="shared" si="1"/>
        <v>1</v>
      </c>
      <c r="N51" s="321">
        <v>100</v>
      </c>
      <c r="O51" s="321">
        <v>0</v>
      </c>
      <c r="P51" s="320">
        <f t="shared" si="2"/>
        <v>1</v>
      </c>
      <c r="Q51" s="321">
        <v>100</v>
      </c>
      <c r="R51" s="321">
        <v>0</v>
      </c>
      <c r="S51" s="320">
        <f t="shared" si="3"/>
        <v>1</v>
      </c>
      <c r="T51" s="321">
        <v>100</v>
      </c>
      <c r="U51" s="321">
        <v>0</v>
      </c>
      <c r="V51" s="320">
        <f t="shared" si="4"/>
        <v>1</v>
      </c>
      <c r="W51" s="321">
        <v>100</v>
      </c>
      <c r="X51" s="321">
        <v>0</v>
      </c>
      <c r="Y51" s="320">
        <f t="shared" si="5"/>
        <v>1</v>
      </c>
      <c r="Z51" s="322">
        <v>100</v>
      </c>
      <c r="AA51" s="322">
        <v>0</v>
      </c>
      <c r="AB51" s="320">
        <f t="shared" si="6"/>
        <v>1</v>
      </c>
      <c r="AC51" s="322">
        <v>70</v>
      </c>
      <c r="AD51" s="322">
        <v>0</v>
      </c>
      <c r="AE51" s="320">
        <f t="shared" si="7"/>
        <v>1</v>
      </c>
      <c r="AF51" s="322">
        <v>70</v>
      </c>
      <c r="AG51" s="322">
        <v>0</v>
      </c>
      <c r="AH51" s="320">
        <f t="shared" si="8"/>
        <v>1</v>
      </c>
      <c r="AI51" s="322">
        <v>50</v>
      </c>
      <c r="AJ51" s="322">
        <v>0</v>
      </c>
      <c r="AK51" s="320">
        <f t="shared" si="9"/>
        <v>1</v>
      </c>
      <c r="AL51" s="322">
        <v>30</v>
      </c>
      <c r="AM51" s="322">
        <v>400</v>
      </c>
      <c r="AN51" s="320">
        <f t="shared" si="10"/>
        <v>1</v>
      </c>
    </row>
    <row r="52" spans="1:40" ht="30">
      <c r="A52" s="316">
        <v>42</v>
      </c>
      <c r="B52" s="324" t="s">
        <v>633</v>
      </c>
      <c r="C52" s="323" t="s">
        <v>634</v>
      </c>
      <c r="D52" s="318">
        <v>5</v>
      </c>
      <c r="E52" s="319">
        <v>41</v>
      </c>
      <c r="F52" s="319">
        <v>0</v>
      </c>
      <c r="G52" s="320">
        <f t="shared" si="0"/>
        <v>1</v>
      </c>
      <c r="H52" s="321">
        <v>26</v>
      </c>
      <c r="I52" s="321">
        <v>0</v>
      </c>
      <c r="J52" s="320">
        <f t="shared" si="12"/>
        <v>1</v>
      </c>
      <c r="K52" s="321">
        <v>21</v>
      </c>
      <c r="L52" s="321">
        <v>0</v>
      </c>
      <c r="M52" s="320">
        <f t="shared" si="1"/>
        <v>1</v>
      </c>
      <c r="N52" s="321">
        <v>5</v>
      </c>
      <c r="O52" s="321">
        <v>57</v>
      </c>
      <c r="P52" s="320">
        <f t="shared" si="2"/>
        <v>1</v>
      </c>
      <c r="Q52" s="321">
        <v>52</v>
      </c>
      <c r="R52" s="321">
        <v>0</v>
      </c>
      <c r="S52" s="320">
        <f t="shared" si="3"/>
        <v>1</v>
      </c>
      <c r="T52" s="321">
        <v>37</v>
      </c>
      <c r="U52" s="321">
        <v>0</v>
      </c>
      <c r="V52" s="320">
        <f t="shared" si="4"/>
        <v>1</v>
      </c>
      <c r="W52" s="321">
        <v>27</v>
      </c>
      <c r="X52" s="321">
        <v>0</v>
      </c>
      <c r="Y52" s="320">
        <f t="shared" si="5"/>
        <v>1</v>
      </c>
      <c r="Z52" s="322">
        <v>21</v>
      </c>
      <c r="AA52" s="322">
        <v>0</v>
      </c>
      <c r="AB52" s="320">
        <f t="shared" si="6"/>
        <v>1</v>
      </c>
      <c r="AC52" s="322">
        <v>21</v>
      </c>
      <c r="AD52" s="322">
        <v>0</v>
      </c>
      <c r="AE52" s="320">
        <f t="shared" si="7"/>
        <v>1</v>
      </c>
      <c r="AF52" s="322">
        <v>21</v>
      </c>
      <c r="AG52" s="322">
        <v>0</v>
      </c>
      <c r="AH52" s="320">
        <f t="shared" si="8"/>
        <v>1</v>
      </c>
      <c r="AI52" s="322">
        <v>21</v>
      </c>
      <c r="AJ52" s="322">
        <v>0</v>
      </c>
      <c r="AK52" s="320">
        <f t="shared" si="9"/>
        <v>1</v>
      </c>
      <c r="AL52" s="322">
        <v>21</v>
      </c>
      <c r="AM52" s="322">
        <v>32</v>
      </c>
      <c r="AN52" s="320">
        <f t="shared" si="10"/>
        <v>1</v>
      </c>
    </row>
    <row r="53" spans="1:40" ht="17">
      <c r="A53" s="316">
        <v>43</v>
      </c>
      <c r="B53" s="324" t="s">
        <v>635</v>
      </c>
      <c r="C53" s="325" t="s">
        <v>636</v>
      </c>
      <c r="D53" s="318">
        <v>10</v>
      </c>
      <c r="E53" s="319">
        <v>230</v>
      </c>
      <c r="F53" s="319">
        <v>0</v>
      </c>
      <c r="G53" s="320">
        <f t="shared" si="0"/>
        <v>1</v>
      </c>
      <c r="H53" s="321">
        <v>110</v>
      </c>
      <c r="I53" s="321">
        <v>0</v>
      </c>
      <c r="J53" s="320">
        <f t="shared" si="12"/>
        <v>1</v>
      </c>
      <c r="K53" s="321">
        <v>90</v>
      </c>
      <c r="L53" s="321">
        <v>171</v>
      </c>
      <c r="M53" s="320">
        <f t="shared" si="1"/>
        <v>1</v>
      </c>
      <c r="N53" s="321">
        <v>261</v>
      </c>
      <c r="O53" s="321">
        <v>0</v>
      </c>
      <c r="P53" s="320">
        <f t="shared" si="2"/>
        <v>1</v>
      </c>
      <c r="Q53" s="321">
        <v>201</v>
      </c>
      <c r="R53" s="321">
        <v>0</v>
      </c>
      <c r="S53" s="320">
        <f t="shared" si="3"/>
        <v>1</v>
      </c>
      <c r="T53" s="321">
        <v>111</v>
      </c>
      <c r="U53" s="321">
        <v>0</v>
      </c>
      <c r="V53" s="320">
        <f t="shared" si="4"/>
        <v>1</v>
      </c>
      <c r="W53" s="321">
        <v>21</v>
      </c>
      <c r="X53" s="321">
        <v>103</v>
      </c>
      <c r="Y53" s="320">
        <f t="shared" si="5"/>
        <v>1</v>
      </c>
      <c r="Z53" s="322">
        <v>34</v>
      </c>
      <c r="AA53" s="322">
        <v>200</v>
      </c>
      <c r="AB53" s="320">
        <f t="shared" si="6"/>
        <v>1</v>
      </c>
      <c r="AC53" s="322">
        <v>144</v>
      </c>
      <c r="AD53" s="322">
        <v>0</v>
      </c>
      <c r="AE53" s="320">
        <f t="shared" si="7"/>
        <v>1</v>
      </c>
      <c r="AF53" s="322">
        <v>74</v>
      </c>
      <c r="AG53" s="322">
        <v>0</v>
      </c>
      <c r="AH53" s="320">
        <f t="shared" si="8"/>
        <v>1</v>
      </c>
      <c r="AI53" s="322">
        <v>0</v>
      </c>
      <c r="AJ53" s="322">
        <v>160</v>
      </c>
      <c r="AK53" s="320">
        <f t="shared" si="9"/>
        <v>1</v>
      </c>
      <c r="AL53" s="322">
        <v>54</v>
      </c>
      <c r="AM53" s="322">
        <v>300</v>
      </c>
      <c r="AN53" s="320">
        <f t="shared" si="10"/>
        <v>1</v>
      </c>
    </row>
    <row r="54" spans="1:40" ht="60">
      <c r="A54" s="316">
        <v>44</v>
      </c>
      <c r="B54" s="324" t="s">
        <v>637</v>
      </c>
      <c r="C54" s="325" t="s">
        <v>638</v>
      </c>
      <c r="D54" s="318">
        <v>10</v>
      </c>
      <c r="E54" s="319">
        <v>60</v>
      </c>
      <c r="F54" s="319">
        <v>0</v>
      </c>
      <c r="G54" s="320">
        <f t="shared" si="0"/>
        <v>1</v>
      </c>
      <c r="H54" s="321">
        <v>24</v>
      </c>
      <c r="I54" s="321">
        <v>100</v>
      </c>
      <c r="J54" s="320">
        <f t="shared" si="12"/>
        <v>1</v>
      </c>
      <c r="K54" s="321">
        <v>94</v>
      </c>
      <c r="L54" s="321">
        <v>0</v>
      </c>
      <c r="M54" s="320">
        <f t="shared" si="1"/>
        <v>1</v>
      </c>
      <c r="N54" s="321">
        <v>47</v>
      </c>
      <c r="O54" s="321">
        <v>0</v>
      </c>
      <c r="P54" s="320">
        <f t="shared" si="2"/>
        <v>1</v>
      </c>
      <c r="Q54" s="321">
        <v>31</v>
      </c>
      <c r="R54" s="321">
        <v>0</v>
      </c>
      <c r="S54" s="320">
        <f t="shared" si="3"/>
        <v>1</v>
      </c>
      <c r="T54" s="321">
        <v>18</v>
      </c>
      <c r="U54" s="321">
        <v>0</v>
      </c>
      <c r="V54" s="320">
        <f t="shared" si="4"/>
        <v>1</v>
      </c>
      <c r="W54" s="321">
        <v>10</v>
      </c>
      <c r="X54" s="321">
        <v>75</v>
      </c>
      <c r="Y54" s="320">
        <f t="shared" si="5"/>
        <v>1</v>
      </c>
      <c r="Z54" s="322">
        <v>75</v>
      </c>
      <c r="AA54" s="322">
        <v>0</v>
      </c>
      <c r="AB54" s="320">
        <f t="shared" si="6"/>
        <v>1</v>
      </c>
      <c r="AC54" s="322">
        <v>58</v>
      </c>
      <c r="AD54" s="322">
        <v>0</v>
      </c>
      <c r="AE54" s="320">
        <f t="shared" si="7"/>
        <v>1</v>
      </c>
      <c r="AF54" s="322">
        <v>42</v>
      </c>
      <c r="AG54" s="322">
        <v>0</v>
      </c>
      <c r="AH54" s="320">
        <f t="shared" si="8"/>
        <v>1</v>
      </c>
      <c r="AI54" s="322">
        <v>26</v>
      </c>
      <c r="AJ54" s="322">
        <v>0</v>
      </c>
      <c r="AK54" s="320">
        <f t="shared" si="9"/>
        <v>1</v>
      </c>
      <c r="AL54" s="322">
        <v>10</v>
      </c>
      <c r="AM54" s="322">
        <v>175</v>
      </c>
      <c r="AN54" s="320">
        <f t="shared" si="10"/>
        <v>1</v>
      </c>
    </row>
    <row r="55" spans="1:40" ht="30">
      <c r="A55" s="316">
        <v>45</v>
      </c>
      <c r="B55" s="324" t="s">
        <v>639</v>
      </c>
      <c r="C55" s="325" t="s">
        <v>640</v>
      </c>
      <c r="D55" s="318">
        <v>5</v>
      </c>
      <c r="E55" s="319">
        <v>105</v>
      </c>
      <c r="F55" s="319">
        <v>0</v>
      </c>
      <c r="G55" s="320">
        <f t="shared" si="0"/>
        <v>1</v>
      </c>
      <c r="H55" s="321">
        <v>65</v>
      </c>
      <c r="I55" s="321">
        <v>0</v>
      </c>
      <c r="J55" s="320">
        <f t="shared" si="12"/>
        <v>1</v>
      </c>
      <c r="K55" s="321">
        <v>51</v>
      </c>
      <c r="L55" s="321">
        <v>0</v>
      </c>
      <c r="M55" s="320">
        <f t="shared" si="1"/>
        <v>1</v>
      </c>
      <c r="N55" s="321">
        <v>34</v>
      </c>
      <c r="O55" s="321">
        <v>0</v>
      </c>
      <c r="P55" s="320">
        <f t="shared" si="2"/>
        <v>1</v>
      </c>
      <c r="Q55" s="321">
        <v>21</v>
      </c>
      <c r="R55" s="321">
        <v>0</v>
      </c>
      <c r="S55" s="320">
        <f t="shared" si="3"/>
        <v>1</v>
      </c>
      <c r="T55" s="321">
        <v>7</v>
      </c>
      <c r="U55" s="321">
        <v>0</v>
      </c>
      <c r="V55" s="320">
        <f t="shared" si="4"/>
        <v>1</v>
      </c>
      <c r="W55" s="321">
        <v>3</v>
      </c>
      <c r="X55" s="321">
        <v>0</v>
      </c>
      <c r="Y55" s="320">
        <f t="shared" si="5"/>
        <v>0</v>
      </c>
      <c r="Z55" s="322">
        <v>1</v>
      </c>
      <c r="AA55" s="322">
        <v>0</v>
      </c>
      <c r="AB55" s="320">
        <f t="shared" si="6"/>
        <v>0</v>
      </c>
      <c r="AC55" s="322">
        <v>1</v>
      </c>
      <c r="AD55" s="322">
        <v>0</v>
      </c>
      <c r="AE55" s="320">
        <f t="shared" si="7"/>
        <v>0</v>
      </c>
      <c r="AF55" s="322">
        <v>1</v>
      </c>
      <c r="AG55" s="322">
        <v>0</v>
      </c>
      <c r="AH55" s="320">
        <f t="shared" si="8"/>
        <v>0</v>
      </c>
      <c r="AI55" s="322">
        <v>1</v>
      </c>
      <c r="AJ55" s="322">
        <v>15</v>
      </c>
      <c r="AK55" s="320">
        <f t="shared" si="9"/>
        <v>1</v>
      </c>
      <c r="AL55" s="322">
        <v>1</v>
      </c>
      <c r="AM55" s="322">
        <v>50</v>
      </c>
      <c r="AN55" s="320">
        <f t="shared" si="10"/>
        <v>1</v>
      </c>
    </row>
    <row r="56" spans="1:40" ht="75">
      <c r="A56" s="316">
        <v>46</v>
      </c>
      <c r="B56" s="324" t="s">
        <v>641</v>
      </c>
      <c r="C56" s="323" t="s">
        <v>586</v>
      </c>
      <c r="D56" s="318">
        <v>10</v>
      </c>
      <c r="E56" s="319">
        <v>105</v>
      </c>
      <c r="F56" s="319">
        <v>0</v>
      </c>
      <c r="G56" s="320">
        <f t="shared" si="0"/>
        <v>1</v>
      </c>
      <c r="H56" s="321">
        <v>55</v>
      </c>
      <c r="I56" s="321">
        <v>99</v>
      </c>
      <c r="J56" s="320">
        <f t="shared" si="12"/>
        <v>1</v>
      </c>
      <c r="K56" s="321">
        <v>60</v>
      </c>
      <c r="L56" s="321">
        <v>0</v>
      </c>
      <c r="M56" s="320">
        <f t="shared" si="1"/>
        <v>1</v>
      </c>
      <c r="N56" s="321">
        <v>48</v>
      </c>
      <c r="O56" s="321">
        <v>75</v>
      </c>
      <c r="P56" s="320">
        <f t="shared" si="2"/>
        <v>1</v>
      </c>
      <c r="Q56" s="321">
        <v>100</v>
      </c>
      <c r="R56" s="321">
        <v>0</v>
      </c>
      <c r="S56" s="320">
        <f t="shared" si="3"/>
        <v>1</v>
      </c>
      <c r="T56" s="321">
        <v>70</v>
      </c>
      <c r="U56" s="321">
        <v>0</v>
      </c>
      <c r="V56" s="320">
        <f t="shared" si="4"/>
        <v>1</v>
      </c>
      <c r="W56" s="321">
        <v>26</v>
      </c>
      <c r="X56" s="321">
        <v>0</v>
      </c>
      <c r="Y56" s="320">
        <f t="shared" si="5"/>
        <v>1</v>
      </c>
      <c r="Z56" s="322">
        <v>14</v>
      </c>
      <c r="AA56" s="322">
        <v>93</v>
      </c>
      <c r="AB56" s="320">
        <f t="shared" si="6"/>
        <v>1</v>
      </c>
      <c r="AC56" s="322">
        <v>79</v>
      </c>
      <c r="AD56" s="322">
        <v>71</v>
      </c>
      <c r="AE56" s="320">
        <f t="shared" si="7"/>
        <v>1</v>
      </c>
      <c r="AF56" s="322">
        <v>117</v>
      </c>
      <c r="AG56" s="322">
        <v>0</v>
      </c>
      <c r="AH56" s="320">
        <f t="shared" si="8"/>
        <v>1</v>
      </c>
      <c r="AI56" s="322">
        <v>0</v>
      </c>
      <c r="AJ56" s="322">
        <v>0</v>
      </c>
      <c r="AK56" s="320">
        <f t="shared" si="9"/>
        <v>0</v>
      </c>
      <c r="AL56" s="322">
        <v>117</v>
      </c>
      <c r="AM56" s="322">
        <v>150</v>
      </c>
      <c r="AN56" s="320">
        <f t="shared" si="10"/>
        <v>1</v>
      </c>
    </row>
    <row r="57" spans="1:40" ht="135">
      <c r="A57" s="316">
        <v>47</v>
      </c>
      <c r="B57" s="324" t="s">
        <v>642</v>
      </c>
      <c r="C57" s="316" t="s">
        <v>586</v>
      </c>
      <c r="D57" s="318">
        <v>10</v>
      </c>
      <c r="E57" s="319">
        <v>320</v>
      </c>
      <c r="F57" s="319">
        <v>990</v>
      </c>
      <c r="G57" s="320">
        <f t="shared" si="0"/>
        <v>1</v>
      </c>
      <c r="H57" s="321">
        <v>1132</v>
      </c>
      <c r="I57" s="321">
        <v>252</v>
      </c>
      <c r="J57" s="320">
        <f t="shared" si="12"/>
        <v>1</v>
      </c>
      <c r="K57" s="321">
        <v>1246</v>
      </c>
      <c r="L57" s="321">
        <v>0</v>
      </c>
      <c r="M57" s="320">
        <f t="shared" si="1"/>
        <v>1</v>
      </c>
      <c r="N57" s="321">
        <v>1012</v>
      </c>
      <c r="O57" s="321">
        <v>378</v>
      </c>
      <c r="P57" s="320">
        <f t="shared" si="2"/>
        <v>1</v>
      </c>
      <c r="Q57" s="321">
        <v>1306</v>
      </c>
      <c r="R57" s="321">
        <v>0</v>
      </c>
      <c r="S57" s="320">
        <f t="shared" si="3"/>
        <v>1</v>
      </c>
      <c r="T57" s="321">
        <v>956</v>
      </c>
      <c r="U57" s="321">
        <v>0</v>
      </c>
      <c r="V57" s="320">
        <f t="shared" si="4"/>
        <v>1</v>
      </c>
      <c r="W57" s="321">
        <v>786</v>
      </c>
      <c r="X57" s="321">
        <v>0</v>
      </c>
      <c r="Y57" s="320">
        <f t="shared" si="5"/>
        <v>1</v>
      </c>
      <c r="Z57" s="322">
        <v>715</v>
      </c>
      <c r="AA57" s="322">
        <v>0</v>
      </c>
      <c r="AB57" s="320">
        <f t="shared" si="6"/>
        <v>1</v>
      </c>
      <c r="AC57" s="322">
        <v>0</v>
      </c>
      <c r="AD57" s="322">
        <v>189</v>
      </c>
      <c r="AE57" s="320">
        <f t="shared" si="7"/>
        <v>1</v>
      </c>
      <c r="AF57" s="322">
        <v>150</v>
      </c>
      <c r="AG57" s="322">
        <v>0</v>
      </c>
      <c r="AH57" s="320">
        <f t="shared" si="8"/>
        <v>1</v>
      </c>
      <c r="AI57" s="322">
        <v>48</v>
      </c>
      <c r="AJ57" s="322">
        <v>48</v>
      </c>
      <c r="AK57" s="320">
        <f t="shared" si="9"/>
        <v>1</v>
      </c>
      <c r="AL57" s="322">
        <v>54</v>
      </c>
      <c r="AM57" s="322">
        <v>219</v>
      </c>
      <c r="AN57" s="320">
        <f t="shared" si="10"/>
        <v>1</v>
      </c>
    </row>
    <row r="58" spans="1:40" ht="105">
      <c r="A58" s="316">
        <v>48</v>
      </c>
      <c r="B58" s="324" t="s">
        <v>643</v>
      </c>
      <c r="C58" s="325" t="s">
        <v>607</v>
      </c>
      <c r="D58" s="318">
        <v>10</v>
      </c>
      <c r="E58" s="319">
        <v>134</v>
      </c>
      <c r="F58" s="319">
        <v>25</v>
      </c>
      <c r="G58" s="320">
        <f t="shared" si="0"/>
        <v>1</v>
      </c>
      <c r="H58" s="321">
        <v>137</v>
      </c>
      <c r="I58" s="321">
        <v>200</v>
      </c>
      <c r="J58" s="320">
        <f t="shared" si="12"/>
        <v>1</v>
      </c>
      <c r="K58" s="321">
        <v>242</v>
      </c>
      <c r="L58" s="321">
        <v>0</v>
      </c>
      <c r="M58" s="320">
        <f t="shared" si="1"/>
        <v>1</v>
      </c>
      <c r="N58" s="321">
        <v>153</v>
      </c>
      <c r="O58" s="321">
        <v>100</v>
      </c>
      <c r="P58" s="320">
        <f t="shared" si="2"/>
        <v>1</v>
      </c>
      <c r="Q58" s="321">
        <v>229</v>
      </c>
      <c r="R58" s="321">
        <v>0</v>
      </c>
      <c r="S58" s="320">
        <f t="shared" si="3"/>
        <v>1</v>
      </c>
      <c r="T58" s="321">
        <v>206</v>
      </c>
      <c r="U58" s="321">
        <v>0</v>
      </c>
      <c r="V58" s="320">
        <f>IF((T58+U58) &gt;=D58* 0.85,1,0)</f>
        <v>1</v>
      </c>
      <c r="W58" s="321">
        <v>179</v>
      </c>
      <c r="X58" s="321">
        <v>0</v>
      </c>
      <c r="Y58" s="320">
        <f t="shared" si="5"/>
        <v>1</v>
      </c>
      <c r="Z58" s="322">
        <v>166</v>
      </c>
      <c r="AA58" s="322">
        <v>49</v>
      </c>
      <c r="AB58" s="320">
        <f t="shared" si="6"/>
        <v>1</v>
      </c>
      <c r="AC58" s="322">
        <v>196</v>
      </c>
      <c r="AD58" s="322">
        <v>0</v>
      </c>
      <c r="AE58" s="320">
        <f t="shared" si="7"/>
        <v>1</v>
      </c>
      <c r="AF58" s="322">
        <v>171</v>
      </c>
      <c r="AG58" s="322">
        <v>0</v>
      </c>
      <c r="AH58" s="320">
        <f t="shared" si="8"/>
        <v>1</v>
      </c>
      <c r="AI58" s="322">
        <v>95</v>
      </c>
      <c r="AJ58" s="322">
        <v>0</v>
      </c>
      <c r="AK58" s="320">
        <f t="shared" si="9"/>
        <v>1</v>
      </c>
      <c r="AL58" s="322">
        <v>19</v>
      </c>
      <c r="AM58" s="322">
        <v>0</v>
      </c>
      <c r="AN58" s="320">
        <f t="shared" si="10"/>
        <v>1</v>
      </c>
    </row>
    <row r="59" spans="1:40">
      <c r="A59" s="304"/>
      <c r="B59" s="304"/>
      <c r="C59" s="304"/>
      <c r="D59" s="304"/>
      <c r="E59" s="304"/>
      <c r="F59" s="304"/>
      <c r="G59" s="326">
        <f>SUM(G11:G58)/48</f>
        <v>1</v>
      </c>
      <c r="H59" s="304"/>
      <c r="I59" s="304"/>
      <c r="J59" s="326">
        <f>SUM(J11:J58)/48</f>
        <v>0.85416666666666663</v>
      </c>
      <c r="K59" s="304"/>
      <c r="L59" s="304"/>
      <c r="M59" s="326">
        <f>SUM(M11:M58)/48</f>
        <v>1</v>
      </c>
      <c r="N59" s="304"/>
      <c r="O59" s="304"/>
      <c r="P59" s="326">
        <f>SUM(P11:P58)/48</f>
        <v>1</v>
      </c>
      <c r="Q59" s="304"/>
      <c r="R59" s="304"/>
      <c r="S59" s="326">
        <f>SUM(S11:S58)/48</f>
        <v>0.9375</v>
      </c>
      <c r="T59" s="304"/>
      <c r="U59" s="304"/>
      <c r="V59" s="326">
        <f>SUM(V11:V58)/48</f>
        <v>0.9375</v>
      </c>
      <c r="W59" s="304"/>
      <c r="X59" s="304"/>
      <c r="Y59" s="326">
        <f>SUM(Y11:Y58)/48</f>
        <v>0.9375</v>
      </c>
      <c r="Z59" s="304"/>
      <c r="AA59" s="304"/>
      <c r="AB59" s="326">
        <f>SUM(AB11:AB58)/48</f>
        <v>0.97916666666666663</v>
      </c>
      <c r="AC59" s="304"/>
      <c r="AD59" s="304"/>
      <c r="AE59" s="326">
        <f>SUM(AE11:AE58)/48</f>
        <v>0.95833333333333337</v>
      </c>
      <c r="AF59" s="304"/>
      <c r="AG59" s="304"/>
      <c r="AH59" s="326">
        <f>SUM(AH11:AH58)/48</f>
        <v>0.9375</v>
      </c>
      <c r="AI59" s="304"/>
      <c r="AJ59" s="304"/>
      <c r="AK59" s="326">
        <f>SUM(AK11:AK58)/48</f>
        <v>0.95833333333333337</v>
      </c>
      <c r="AL59" s="304"/>
      <c r="AM59" s="304"/>
      <c r="AN59" s="326">
        <f>SUM(AN11:AN58)/48</f>
        <v>0.97916666666666663</v>
      </c>
    </row>
    <row r="60" spans="1:40" ht="20">
      <c r="A60" s="303" t="s">
        <v>569</v>
      </c>
    </row>
    <row r="61" spans="1:40" ht="20">
      <c r="A61" s="303" t="s">
        <v>644</v>
      </c>
    </row>
    <row r="62" spans="1:40" ht="20">
      <c r="A62" s="305" t="s">
        <v>645</v>
      </c>
    </row>
    <row r="64" spans="1:40" ht="45">
      <c r="A64" s="316">
        <v>1</v>
      </c>
      <c r="B64" s="317" t="s">
        <v>583</v>
      </c>
      <c r="C64" s="316" t="s">
        <v>584</v>
      </c>
      <c r="D64" s="318">
        <v>500</v>
      </c>
      <c r="E64" s="327">
        <v>5900</v>
      </c>
      <c r="F64" s="327">
        <v>0</v>
      </c>
      <c r="G64" s="320">
        <f>IF((E64+F64) &gt;= D64*0.85,1,0)</f>
        <v>1</v>
      </c>
      <c r="H64" s="328">
        <v>3600</v>
      </c>
      <c r="I64" s="328">
        <v>500</v>
      </c>
      <c r="J64" s="320">
        <f>IF((H64+I64) &gt;=D64* 0.85,1,0)</f>
        <v>1</v>
      </c>
      <c r="K64" s="328">
        <v>4100</v>
      </c>
      <c r="L64" s="328">
        <v>3000</v>
      </c>
      <c r="M64" s="320">
        <f>IF((K64+L64) &gt;=D64* 0.85,1,0)</f>
        <v>1</v>
      </c>
      <c r="N64" s="329">
        <v>6400</v>
      </c>
      <c r="O64" s="327">
        <v>0</v>
      </c>
      <c r="P64" s="320">
        <f>IF((N64+O64) &gt;=D64* 0.85,1,0)</f>
        <v>1</v>
      </c>
      <c r="Q64" s="329">
        <v>6400</v>
      </c>
      <c r="R64" s="327">
        <v>0</v>
      </c>
      <c r="S64" s="320">
        <f>IF((Q64+R64) &gt;=D64* 0.85,1,0)</f>
        <v>1</v>
      </c>
      <c r="T64" s="329">
        <v>6900</v>
      </c>
      <c r="U64" s="327">
        <v>0</v>
      </c>
      <c r="V64" s="320">
        <f>IF((T64+U64) &gt;=D64* 0.85,1,0)</f>
        <v>1</v>
      </c>
      <c r="W64" s="329">
        <v>5900</v>
      </c>
      <c r="X64" s="329">
        <v>1500</v>
      </c>
      <c r="Y64" s="320">
        <f>IF((W64+X64) &gt;=D64* 0.85,1,0)</f>
        <v>1</v>
      </c>
      <c r="Z64" s="329">
        <v>6900</v>
      </c>
      <c r="AA64" s="329">
        <v>2000</v>
      </c>
      <c r="AB64" s="320">
        <f>IF((Z64+AA64) &gt;=D64* 0.85,1,0)</f>
        <v>1</v>
      </c>
      <c r="AC64" s="329">
        <v>7900</v>
      </c>
      <c r="AD64" s="327">
        <v>0</v>
      </c>
      <c r="AE64" s="320">
        <f>IF((AC64+AD64) &gt;=D64* 0.85,1,0)</f>
        <v>1</v>
      </c>
      <c r="AF64" s="329">
        <v>7400</v>
      </c>
      <c r="AG64" s="327">
        <v>0</v>
      </c>
      <c r="AH64" s="320">
        <f>IF((AF64+AG64) &gt;=D64* 0.85,1,0)</f>
        <v>1</v>
      </c>
      <c r="AI64" s="329">
        <v>6400</v>
      </c>
      <c r="AJ64" s="327">
        <v>0</v>
      </c>
      <c r="AK64" s="320">
        <f>IF((AI64+AJ64) &gt;=D64* 0.85,1,0)</f>
        <v>1</v>
      </c>
      <c r="AL64" s="329">
        <v>4400</v>
      </c>
      <c r="AM64" s="327">
        <v>0</v>
      </c>
      <c r="AN64" s="320">
        <f>IF((AL64+AM64) &gt;=D64* 0.85,1,0)</f>
        <v>1</v>
      </c>
    </row>
    <row r="65" spans="1:40" ht="60">
      <c r="A65" s="316">
        <v>2</v>
      </c>
      <c r="B65" s="317" t="s">
        <v>585</v>
      </c>
      <c r="C65" s="323" t="s">
        <v>586</v>
      </c>
      <c r="D65" s="318">
        <v>500</v>
      </c>
      <c r="E65" s="327">
        <v>2280</v>
      </c>
      <c r="F65" s="327">
        <v>0</v>
      </c>
      <c r="G65" s="320">
        <f t="shared" ref="G65:G111" si="13">IF((E65+F65) &gt;= D65*0.85,1,0)</f>
        <v>1</v>
      </c>
      <c r="H65" s="328">
        <v>2200</v>
      </c>
      <c r="I65" s="327">
        <v>0</v>
      </c>
      <c r="J65" s="320">
        <f>IF((H65+I65) &gt;=D65* 0.85,1,0)</f>
        <v>1</v>
      </c>
      <c r="K65" s="328">
        <v>1840</v>
      </c>
      <c r="L65" s="327">
        <v>0</v>
      </c>
      <c r="M65" s="320">
        <f t="shared" ref="M65:M111" si="14">IF((K65+L65) &gt;=D65* 0.85,1,0)</f>
        <v>1</v>
      </c>
      <c r="N65" s="329">
        <v>2880</v>
      </c>
      <c r="O65" s="329">
        <v>1000</v>
      </c>
      <c r="P65" s="320">
        <f t="shared" ref="P65:P111" si="15">IF((N65+O65) &gt;=D65* 0.85,1,0)</f>
        <v>1</v>
      </c>
      <c r="Q65" s="329">
        <v>2880</v>
      </c>
      <c r="R65" s="327">
        <v>0</v>
      </c>
      <c r="S65" s="320">
        <f t="shared" ref="S65:S111" si="16">IF((Q65+R65) &gt;=D65* 0.85,1,0)</f>
        <v>1</v>
      </c>
      <c r="T65" s="329">
        <v>2780</v>
      </c>
      <c r="U65" s="327">
        <v>0</v>
      </c>
      <c r="V65" s="320">
        <f t="shared" ref="V65:V110" si="17">IF((T65+U65) &gt;=D65* 0.85,1,0)</f>
        <v>1</v>
      </c>
      <c r="W65" s="329">
        <v>2740</v>
      </c>
      <c r="X65" s="327">
        <v>0</v>
      </c>
      <c r="Y65" s="320">
        <f t="shared" ref="Y65:Y111" si="18">IF((W65+X65) &gt;=D65* 0.85,1,0)</f>
        <v>1</v>
      </c>
      <c r="Z65" s="329">
        <v>2680</v>
      </c>
      <c r="AA65" s="327">
        <v>0</v>
      </c>
      <c r="AB65" s="320">
        <f t="shared" ref="AB65:AB111" si="19">IF((Z65+AA65) &gt;=D65* 0.85,1,0)</f>
        <v>1</v>
      </c>
      <c r="AC65" s="329">
        <v>2640</v>
      </c>
      <c r="AD65" s="327">
        <v>0</v>
      </c>
      <c r="AE65" s="320">
        <f t="shared" ref="AE65:AE111" si="20">IF((AC65+AD65) &gt;=D65* 0.85,1,0)</f>
        <v>1</v>
      </c>
      <c r="AF65" s="329">
        <v>2580</v>
      </c>
      <c r="AG65" s="327">
        <v>0</v>
      </c>
      <c r="AH65" s="320">
        <f t="shared" ref="AH65:AH111" si="21">IF((AF65+AG65) &gt;=D65* 0.85,1,0)</f>
        <v>1</v>
      </c>
      <c r="AI65" s="329">
        <v>2580</v>
      </c>
      <c r="AJ65" s="327">
        <v>0</v>
      </c>
      <c r="AK65" s="320">
        <f t="shared" ref="AK65:AK111" si="22">IF((AI65+AJ65) &gt;=D65* 0.85,1,0)</f>
        <v>1</v>
      </c>
      <c r="AL65" s="329">
        <v>2480</v>
      </c>
      <c r="AM65" s="327">
        <v>0</v>
      </c>
      <c r="AN65" s="320">
        <f t="shared" ref="AN65:AN111" si="23">IF((AL65+AM65) &gt;=D65* 0.85,1,0)</f>
        <v>1</v>
      </c>
    </row>
    <row r="66" spans="1:40" ht="90">
      <c r="A66" s="316">
        <v>3</v>
      </c>
      <c r="B66" s="324" t="s">
        <v>587</v>
      </c>
      <c r="C66" s="316" t="s">
        <v>588</v>
      </c>
      <c r="D66" s="318">
        <v>300</v>
      </c>
      <c r="E66" s="327">
        <v>2650</v>
      </c>
      <c r="F66" s="327">
        <v>100</v>
      </c>
      <c r="G66" s="320">
        <f t="shared" si="13"/>
        <v>1</v>
      </c>
      <c r="H66" s="329">
        <v>2720</v>
      </c>
      <c r="I66" s="327">
        <v>0</v>
      </c>
      <c r="J66" s="320">
        <f t="shared" ref="J66:J72" si="24">IF((H66+I66) &gt;=D66* 0.85,1,0)</f>
        <v>1</v>
      </c>
      <c r="K66" s="328">
        <v>2677</v>
      </c>
      <c r="L66" s="327">
        <v>0</v>
      </c>
      <c r="M66" s="320">
        <f t="shared" si="14"/>
        <v>1</v>
      </c>
      <c r="N66" s="327">
        <v>0</v>
      </c>
      <c r="O66" s="329">
        <v>105</v>
      </c>
      <c r="P66" s="320">
        <f t="shared" si="15"/>
        <v>0</v>
      </c>
      <c r="Q66" s="329">
        <v>2628</v>
      </c>
      <c r="R66" s="327">
        <v>0</v>
      </c>
      <c r="S66" s="320">
        <f t="shared" si="16"/>
        <v>1</v>
      </c>
      <c r="T66" s="329">
        <v>0</v>
      </c>
      <c r="U66" s="327">
        <v>0</v>
      </c>
      <c r="V66" s="320">
        <f t="shared" si="17"/>
        <v>0</v>
      </c>
      <c r="W66" s="329">
        <v>3277</v>
      </c>
      <c r="X66" s="327">
        <v>0</v>
      </c>
      <c r="Y66" s="320">
        <f t="shared" si="18"/>
        <v>1</v>
      </c>
      <c r="Z66" s="329">
        <v>2334</v>
      </c>
      <c r="AA66" s="327">
        <v>0</v>
      </c>
      <c r="AB66" s="320">
        <f t="shared" si="19"/>
        <v>1</v>
      </c>
      <c r="AC66" s="329">
        <v>2305</v>
      </c>
      <c r="AD66" s="327">
        <v>0</v>
      </c>
      <c r="AE66" s="320">
        <f t="shared" si="20"/>
        <v>1</v>
      </c>
      <c r="AF66" s="329">
        <v>2268</v>
      </c>
      <c r="AG66" s="327">
        <v>0</v>
      </c>
      <c r="AH66" s="320">
        <f t="shared" si="21"/>
        <v>1</v>
      </c>
      <c r="AI66" s="329">
        <v>2355</v>
      </c>
      <c r="AJ66" s="327">
        <v>0</v>
      </c>
      <c r="AK66" s="320">
        <f t="shared" si="22"/>
        <v>1</v>
      </c>
      <c r="AL66" s="329">
        <v>2288</v>
      </c>
      <c r="AM66" s="327">
        <v>0</v>
      </c>
      <c r="AN66" s="320">
        <f t="shared" si="23"/>
        <v>1</v>
      </c>
    </row>
    <row r="67" spans="1:40" ht="60">
      <c r="A67" s="316">
        <v>4</v>
      </c>
      <c r="B67" s="317" t="s">
        <v>589</v>
      </c>
      <c r="C67" s="323" t="s">
        <v>590</v>
      </c>
      <c r="D67" s="318">
        <v>12</v>
      </c>
      <c r="E67" s="327">
        <v>110</v>
      </c>
      <c r="F67" s="327">
        <v>96</v>
      </c>
      <c r="G67" s="320">
        <f t="shared" si="13"/>
        <v>1</v>
      </c>
      <c r="H67" s="329">
        <v>198</v>
      </c>
      <c r="I67" s="327">
        <v>0</v>
      </c>
      <c r="J67" s="320">
        <f t="shared" si="24"/>
        <v>1</v>
      </c>
      <c r="K67" s="328">
        <v>190</v>
      </c>
      <c r="L67" s="327">
        <v>0</v>
      </c>
      <c r="M67" s="320">
        <f t="shared" si="14"/>
        <v>1</v>
      </c>
      <c r="N67" s="329">
        <v>70</v>
      </c>
      <c r="O67" s="327">
        <v>0</v>
      </c>
      <c r="P67" s="320">
        <f t="shared" si="15"/>
        <v>1</v>
      </c>
      <c r="Q67" s="329">
        <v>47</v>
      </c>
      <c r="R67" s="327">
        <v>0</v>
      </c>
      <c r="S67" s="320">
        <f t="shared" si="16"/>
        <v>1</v>
      </c>
      <c r="T67" s="329">
        <v>2308</v>
      </c>
      <c r="U67" s="329">
        <v>100</v>
      </c>
      <c r="V67" s="320">
        <f t="shared" si="17"/>
        <v>1</v>
      </c>
      <c r="W67" s="329">
        <v>36</v>
      </c>
      <c r="X67" s="327">
        <v>0</v>
      </c>
      <c r="Y67" s="320">
        <f t="shared" si="18"/>
        <v>1</v>
      </c>
      <c r="Z67" s="329">
        <v>20</v>
      </c>
      <c r="AA67" s="327">
        <v>0</v>
      </c>
      <c r="AB67" s="320">
        <f t="shared" si="19"/>
        <v>1</v>
      </c>
      <c r="AC67" s="329">
        <v>19</v>
      </c>
      <c r="AD67" s="327">
        <v>0</v>
      </c>
      <c r="AE67" s="320">
        <f t="shared" si="20"/>
        <v>1</v>
      </c>
      <c r="AF67" s="329">
        <v>7</v>
      </c>
      <c r="AG67" s="327">
        <v>0</v>
      </c>
      <c r="AH67" s="320">
        <f t="shared" si="21"/>
        <v>0</v>
      </c>
      <c r="AI67" s="329">
        <v>95</v>
      </c>
      <c r="AJ67" s="327">
        <v>0</v>
      </c>
      <c r="AK67" s="320">
        <f t="shared" si="22"/>
        <v>1</v>
      </c>
      <c r="AL67" s="329">
        <v>80</v>
      </c>
      <c r="AM67" s="327">
        <v>0</v>
      </c>
      <c r="AN67" s="320">
        <f t="shared" si="23"/>
        <v>1</v>
      </c>
    </row>
    <row r="68" spans="1:40" ht="60">
      <c r="A68" s="316">
        <v>5</v>
      </c>
      <c r="B68" s="324" t="s">
        <v>591</v>
      </c>
      <c r="C68" s="316" t="s">
        <v>588</v>
      </c>
      <c r="D68" s="318">
        <v>300</v>
      </c>
      <c r="E68" s="327">
        <v>3530</v>
      </c>
      <c r="F68" s="327">
        <v>100</v>
      </c>
      <c r="G68" s="320">
        <f t="shared" si="13"/>
        <v>1</v>
      </c>
      <c r="H68" s="328">
        <v>3561</v>
      </c>
      <c r="I68" s="327">
        <v>0</v>
      </c>
      <c r="J68" s="320">
        <f t="shared" si="24"/>
        <v>1</v>
      </c>
      <c r="K68" s="328">
        <v>3520</v>
      </c>
      <c r="L68" s="327">
        <v>0</v>
      </c>
      <c r="M68" s="320">
        <f t="shared" si="14"/>
        <v>1</v>
      </c>
      <c r="N68" s="329">
        <v>3267</v>
      </c>
      <c r="O68" s="329">
        <v>100</v>
      </c>
      <c r="P68" s="320">
        <f t="shared" si="15"/>
        <v>1</v>
      </c>
      <c r="Q68" s="329">
        <v>3337</v>
      </c>
      <c r="R68" s="327">
        <v>0</v>
      </c>
      <c r="S68" s="320">
        <f t="shared" si="16"/>
        <v>1</v>
      </c>
      <c r="T68" s="329">
        <v>2987</v>
      </c>
      <c r="U68" s="329">
        <v>100</v>
      </c>
      <c r="V68" s="320">
        <f t="shared" si="17"/>
        <v>1</v>
      </c>
      <c r="W68" s="329">
        <v>3054</v>
      </c>
      <c r="X68" s="327">
        <v>0</v>
      </c>
      <c r="Y68" s="320">
        <f t="shared" si="18"/>
        <v>1</v>
      </c>
      <c r="Z68" s="329">
        <v>3017</v>
      </c>
      <c r="AA68" s="327">
        <v>0</v>
      </c>
      <c r="AB68" s="320">
        <f t="shared" si="19"/>
        <v>1</v>
      </c>
      <c r="AC68" s="329">
        <v>2881</v>
      </c>
      <c r="AD68" s="327">
        <v>0</v>
      </c>
      <c r="AE68" s="320">
        <f t="shared" si="20"/>
        <v>1</v>
      </c>
      <c r="AF68" s="329">
        <v>2750</v>
      </c>
      <c r="AG68" s="327">
        <v>0</v>
      </c>
      <c r="AH68" s="320">
        <f t="shared" si="21"/>
        <v>1</v>
      </c>
      <c r="AI68" s="329">
        <v>2814</v>
      </c>
      <c r="AJ68" s="327">
        <v>0</v>
      </c>
      <c r="AK68" s="320">
        <f t="shared" si="22"/>
        <v>1</v>
      </c>
      <c r="AL68" s="329">
        <v>2562</v>
      </c>
      <c r="AM68" s="327">
        <v>0</v>
      </c>
      <c r="AN68" s="320">
        <f t="shared" si="23"/>
        <v>1</v>
      </c>
    </row>
    <row r="69" spans="1:40" ht="60">
      <c r="A69" s="316">
        <v>6</v>
      </c>
      <c r="B69" s="317" t="s">
        <v>592</v>
      </c>
      <c r="C69" s="316" t="s">
        <v>590</v>
      </c>
      <c r="D69" s="318">
        <v>12</v>
      </c>
      <c r="E69" s="327">
        <v>82</v>
      </c>
      <c r="F69" s="327">
        <v>96</v>
      </c>
      <c r="G69" s="320">
        <f t="shared" si="13"/>
        <v>1</v>
      </c>
      <c r="H69" s="328">
        <v>138</v>
      </c>
      <c r="I69" s="327">
        <v>0</v>
      </c>
      <c r="J69" s="320">
        <f t="shared" si="24"/>
        <v>1</v>
      </c>
      <c r="K69" s="329">
        <v>131</v>
      </c>
      <c r="L69" s="327">
        <v>0</v>
      </c>
      <c r="M69" s="320">
        <f t="shared" si="14"/>
        <v>1</v>
      </c>
      <c r="N69" s="329">
        <v>43</v>
      </c>
      <c r="O69" s="327">
        <v>0</v>
      </c>
      <c r="P69" s="320">
        <f t="shared" si="15"/>
        <v>1</v>
      </c>
      <c r="Q69" s="329">
        <v>43</v>
      </c>
      <c r="R69" s="327">
        <v>0</v>
      </c>
      <c r="S69" s="320">
        <f t="shared" si="16"/>
        <v>1</v>
      </c>
      <c r="T69" s="329">
        <v>39</v>
      </c>
      <c r="U69" s="327">
        <v>0</v>
      </c>
      <c r="V69" s="320">
        <f t="shared" si="17"/>
        <v>1</v>
      </c>
      <c r="W69" s="329">
        <v>41</v>
      </c>
      <c r="X69" s="327">
        <v>0</v>
      </c>
      <c r="Y69" s="320">
        <f t="shared" si="18"/>
        <v>1</v>
      </c>
      <c r="Z69" s="329">
        <v>27</v>
      </c>
      <c r="AA69" s="327">
        <v>0</v>
      </c>
      <c r="AB69" s="320">
        <f t="shared" si="19"/>
        <v>1</v>
      </c>
      <c r="AC69" s="329">
        <v>17</v>
      </c>
      <c r="AD69" s="327">
        <v>0</v>
      </c>
      <c r="AE69" s="320">
        <f t="shared" si="20"/>
        <v>1</v>
      </c>
      <c r="AF69" s="329">
        <v>3</v>
      </c>
      <c r="AG69" s="327">
        <v>0</v>
      </c>
      <c r="AH69" s="320">
        <f t="shared" si="21"/>
        <v>0</v>
      </c>
      <c r="AI69" s="329">
        <v>86</v>
      </c>
      <c r="AJ69" s="327">
        <v>0</v>
      </c>
      <c r="AK69" s="320">
        <f t="shared" si="22"/>
        <v>1</v>
      </c>
      <c r="AL69" s="329">
        <v>72</v>
      </c>
      <c r="AM69" s="327">
        <v>0</v>
      </c>
      <c r="AN69" s="320">
        <f t="shared" si="23"/>
        <v>1</v>
      </c>
    </row>
    <row r="70" spans="1:40" ht="90">
      <c r="A70" s="316">
        <v>7</v>
      </c>
      <c r="B70" s="317" t="s">
        <v>593</v>
      </c>
      <c r="C70" s="323" t="s">
        <v>586</v>
      </c>
      <c r="D70" s="318">
        <v>10</v>
      </c>
      <c r="E70" s="327">
        <v>54</v>
      </c>
      <c r="F70" s="327">
        <v>0</v>
      </c>
      <c r="G70" s="320">
        <f t="shared" si="13"/>
        <v>1</v>
      </c>
      <c r="H70" s="328">
        <v>88</v>
      </c>
      <c r="I70" s="327">
        <v>0</v>
      </c>
      <c r="J70" s="320">
        <f t="shared" si="24"/>
        <v>1</v>
      </c>
      <c r="K70" s="328">
        <v>54</v>
      </c>
      <c r="L70" s="327">
        <v>0</v>
      </c>
      <c r="M70" s="320">
        <f t="shared" si="14"/>
        <v>1</v>
      </c>
      <c r="N70" s="329">
        <v>54</v>
      </c>
      <c r="O70" s="327">
        <v>0</v>
      </c>
      <c r="P70" s="320">
        <f t="shared" si="15"/>
        <v>1</v>
      </c>
      <c r="Q70" s="329">
        <v>54</v>
      </c>
      <c r="R70" s="327">
        <v>0</v>
      </c>
      <c r="S70" s="320">
        <f t="shared" si="16"/>
        <v>1</v>
      </c>
      <c r="T70" s="329">
        <v>54</v>
      </c>
      <c r="U70" s="327">
        <v>0</v>
      </c>
      <c r="V70" s="320">
        <f t="shared" si="17"/>
        <v>1</v>
      </c>
      <c r="W70" s="329">
        <v>54</v>
      </c>
      <c r="X70" s="327">
        <v>0</v>
      </c>
      <c r="Y70" s="320">
        <f t="shared" si="18"/>
        <v>1</v>
      </c>
      <c r="Z70" s="329">
        <v>54</v>
      </c>
      <c r="AA70" s="327">
        <v>0</v>
      </c>
      <c r="AB70" s="320">
        <f t="shared" si="19"/>
        <v>1</v>
      </c>
      <c r="AC70" s="329">
        <v>54</v>
      </c>
      <c r="AD70" s="327">
        <v>0</v>
      </c>
      <c r="AE70" s="320">
        <f t="shared" si="20"/>
        <v>1</v>
      </c>
      <c r="AF70" s="329">
        <v>54</v>
      </c>
      <c r="AG70" s="327">
        <v>0</v>
      </c>
      <c r="AH70" s="320">
        <f t="shared" si="21"/>
        <v>1</v>
      </c>
      <c r="AI70" s="329">
        <v>54</v>
      </c>
      <c r="AJ70" s="327">
        <v>0</v>
      </c>
      <c r="AK70" s="320">
        <f t="shared" si="22"/>
        <v>1</v>
      </c>
      <c r="AL70" s="329">
        <v>54</v>
      </c>
      <c r="AM70" s="327">
        <v>0</v>
      </c>
      <c r="AN70" s="320">
        <f t="shared" si="23"/>
        <v>1</v>
      </c>
    </row>
    <row r="71" spans="1:40" ht="90">
      <c r="A71" s="316">
        <v>8</v>
      </c>
      <c r="B71" s="317" t="s">
        <v>594</v>
      </c>
      <c r="C71" s="316" t="s">
        <v>586</v>
      </c>
      <c r="D71" s="318">
        <v>200</v>
      </c>
      <c r="E71" s="327">
        <v>3390</v>
      </c>
      <c r="F71" s="327">
        <v>2000</v>
      </c>
      <c r="G71" s="320">
        <f t="shared" si="13"/>
        <v>1</v>
      </c>
      <c r="H71" s="328">
        <v>3714</v>
      </c>
      <c r="I71" s="327">
        <v>0</v>
      </c>
      <c r="J71" s="320">
        <f t="shared" si="24"/>
        <v>1</v>
      </c>
      <c r="K71" s="328">
        <v>4790</v>
      </c>
      <c r="L71" s="327">
        <v>0</v>
      </c>
      <c r="M71" s="320">
        <f t="shared" si="14"/>
        <v>1</v>
      </c>
      <c r="N71" s="329">
        <v>1610</v>
      </c>
      <c r="O71" s="327">
        <v>0</v>
      </c>
      <c r="P71" s="320">
        <f t="shared" si="15"/>
        <v>1</v>
      </c>
      <c r="Q71" s="329">
        <v>2620</v>
      </c>
      <c r="R71" s="327">
        <v>0</v>
      </c>
      <c r="S71" s="320">
        <f t="shared" si="16"/>
        <v>1</v>
      </c>
      <c r="T71" s="329">
        <v>2490</v>
      </c>
      <c r="U71" s="327">
        <v>0</v>
      </c>
      <c r="V71" s="320">
        <f t="shared" si="17"/>
        <v>1</v>
      </c>
      <c r="W71" s="329">
        <v>2200</v>
      </c>
      <c r="X71" s="327">
        <v>0</v>
      </c>
      <c r="Y71" s="320">
        <f t="shared" si="18"/>
        <v>1</v>
      </c>
      <c r="Z71" s="329">
        <v>2369</v>
      </c>
      <c r="AA71" s="327">
        <v>0</v>
      </c>
      <c r="AB71" s="320">
        <f t="shared" si="19"/>
        <v>1</v>
      </c>
      <c r="AC71" s="329">
        <v>1799</v>
      </c>
      <c r="AD71" s="327">
        <v>0</v>
      </c>
      <c r="AE71" s="320">
        <f t="shared" si="20"/>
        <v>1</v>
      </c>
      <c r="AF71" s="329">
        <v>1772</v>
      </c>
      <c r="AG71" s="327">
        <v>0</v>
      </c>
      <c r="AH71" s="320">
        <f t="shared" si="21"/>
        <v>1</v>
      </c>
      <c r="AI71" s="329">
        <v>2162</v>
      </c>
      <c r="AJ71" s="329">
        <v>1000</v>
      </c>
      <c r="AK71" s="320">
        <f t="shared" si="22"/>
        <v>1</v>
      </c>
      <c r="AL71" s="329">
        <v>2652</v>
      </c>
      <c r="AM71" s="329">
        <v>1000</v>
      </c>
      <c r="AN71" s="320">
        <f t="shared" si="23"/>
        <v>1</v>
      </c>
    </row>
    <row r="72" spans="1:40" ht="30">
      <c r="A72" s="316">
        <v>9</v>
      </c>
      <c r="B72" s="317" t="s">
        <v>595</v>
      </c>
      <c r="C72" s="325" t="s">
        <v>596</v>
      </c>
      <c r="D72" s="318">
        <v>10</v>
      </c>
      <c r="E72" s="327">
        <v>50</v>
      </c>
      <c r="F72" s="327">
        <v>0</v>
      </c>
      <c r="G72" s="320">
        <f t="shared" si="13"/>
        <v>1</v>
      </c>
      <c r="H72" s="328">
        <v>45</v>
      </c>
      <c r="I72" s="327">
        <v>0</v>
      </c>
      <c r="J72" s="320">
        <f t="shared" si="24"/>
        <v>1</v>
      </c>
      <c r="K72" s="329">
        <v>53</v>
      </c>
      <c r="L72" s="329">
        <v>3</v>
      </c>
      <c r="M72" s="320">
        <f t="shared" si="14"/>
        <v>1</v>
      </c>
      <c r="N72" s="329">
        <v>58</v>
      </c>
      <c r="O72" s="327">
        <v>0</v>
      </c>
      <c r="P72" s="320">
        <f t="shared" si="15"/>
        <v>1</v>
      </c>
      <c r="Q72" s="329">
        <v>55</v>
      </c>
      <c r="R72" s="327">
        <v>0</v>
      </c>
      <c r="S72" s="320">
        <f t="shared" si="16"/>
        <v>1</v>
      </c>
      <c r="T72" s="329">
        <v>50</v>
      </c>
      <c r="U72" s="327">
        <v>0</v>
      </c>
      <c r="V72" s="320">
        <f t="shared" si="17"/>
        <v>1</v>
      </c>
      <c r="W72" s="329">
        <v>45</v>
      </c>
      <c r="X72" s="327">
        <v>0</v>
      </c>
      <c r="Y72" s="320">
        <f t="shared" si="18"/>
        <v>1</v>
      </c>
      <c r="Z72" s="329">
        <v>41</v>
      </c>
      <c r="AA72" s="327">
        <v>0</v>
      </c>
      <c r="AB72" s="320">
        <f t="shared" si="19"/>
        <v>1</v>
      </c>
      <c r="AC72" s="329">
        <v>39</v>
      </c>
      <c r="AD72" s="327">
        <v>0</v>
      </c>
      <c r="AE72" s="320">
        <f t="shared" si="20"/>
        <v>1</v>
      </c>
      <c r="AF72" s="329">
        <v>37</v>
      </c>
      <c r="AG72" s="327">
        <v>0</v>
      </c>
      <c r="AH72" s="320">
        <f t="shared" si="21"/>
        <v>1</v>
      </c>
      <c r="AI72" s="329">
        <v>34</v>
      </c>
      <c r="AJ72" s="327">
        <v>0</v>
      </c>
      <c r="AK72" s="320">
        <f t="shared" si="22"/>
        <v>1</v>
      </c>
      <c r="AL72" s="329">
        <v>32</v>
      </c>
      <c r="AM72" s="327">
        <v>0</v>
      </c>
      <c r="AN72" s="320">
        <f t="shared" si="23"/>
        <v>1</v>
      </c>
    </row>
    <row r="73" spans="1:40" ht="45">
      <c r="A73" s="316">
        <v>10</v>
      </c>
      <c r="B73" s="317" t="s">
        <v>597</v>
      </c>
      <c r="C73" s="316" t="s">
        <v>590</v>
      </c>
      <c r="D73" s="318">
        <v>4</v>
      </c>
      <c r="E73" s="327">
        <v>99</v>
      </c>
      <c r="F73" s="327">
        <v>0</v>
      </c>
      <c r="G73" s="320">
        <f t="shared" si="13"/>
        <v>1</v>
      </c>
      <c r="H73" s="329">
        <v>89</v>
      </c>
      <c r="I73" s="327">
        <v>0</v>
      </c>
      <c r="J73" s="320">
        <f t="shared" ref="J73:J111" si="25">IF((H73+I73) &gt;=D113* 0.85,1,0)</f>
        <v>1</v>
      </c>
      <c r="K73" s="329">
        <v>84</v>
      </c>
      <c r="L73" s="327">
        <v>0</v>
      </c>
      <c r="M73" s="320">
        <f t="shared" si="14"/>
        <v>1</v>
      </c>
      <c r="N73" s="329">
        <v>90</v>
      </c>
      <c r="O73" s="327">
        <v>0</v>
      </c>
      <c r="P73" s="320">
        <f t="shared" si="15"/>
        <v>1</v>
      </c>
      <c r="Q73" s="329">
        <v>85</v>
      </c>
      <c r="R73" s="327">
        <v>0</v>
      </c>
      <c r="S73" s="320">
        <f t="shared" si="16"/>
        <v>1</v>
      </c>
      <c r="T73" s="329">
        <v>85</v>
      </c>
      <c r="U73" s="327">
        <v>0</v>
      </c>
      <c r="V73" s="320">
        <f t="shared" si="17"/>
        <v>1</v>
      </c>
      <c r="W73" s="329">
        <v>85</v>
      </c>
      <c r="X73" s="327">
        <v>0</v>
      </c>
      <c r="Y73" s="320">
        <f t="shared" si="18"/>
        <v>1</v>
      </c>
      <c r="Z73" s="329">
        <v>85</v>
      </c>
      <c r="AA73" s="327">
        <v>0</v>
      </c>
      <c r="AB73" s="320">
        <f t="shared" si="19"/>
        <v>1</v>
      </c>
      <c r="AC73" s="329">
        <v>85</v>
      </c>
      <c r="AD73" s="327">
        <v>0</v>
      </c>
      <c r="AE73" s="320">
        <f t="shared" si="20"/>
        <v>1</v>
      </c>
      <c r="AF73" s="329">
        <v>85</v>
      </c>
      <c r="AG73" s="327">
        <v>0</v>
      </c>
      <c r="AH73" s="320">
        <f t="shared" si="21"/>
        <v>1</v>
      </c>
      <c r="AI73" s="329">
        <v>85</v>
      </c>
      <c r="AJ73" s="327">
        <v>0</v>
      </c>
      <c r="AK73" s="320">
        <f t="shared" si="22"/>
        <v>1</v>
      </c>
      <c r="AL73" s="329">
        <v>85</v>
      </c>
      <c r="AM73" s="327">
        <v>0</v>
      </c>
      <c r="AN73" s="320">
        <f t="shared" si="23"/>
        <v>1</v>
      </c>
    </row>
    <row r="74" spans="1:40" ht="60">
      <c r="A74" s="316">
        <v>11</v>
      </c>
      <c r="B74" s="317" t="s">
        <v>598</v>
      </c>
      <c r="C74" s="316" t="s">
        <v>590</v>
      </c>
      <c r="D74" s="318">
        <v>12</v>
      </c>
      <c r="E74" s="327">
        <v>47</v>
      </c>
      <c r="F74" s="327">
        <v>48</v>
      </c>
      <c r="G74" s="320">
        <f t="shared" si="13"/>
        <v>1</v>
      </c>
      <c r="H74" s="329">
        <v>77</v>
      </c>
      <c r="I74" s="327">
        <v>0</v>
      </c>
      <c r="J74" s="320">
        <f t="shared" si="25"/>
        <v>1</v>
      </c>
      <c r="K74" s="329">
        <v>58</v>
      </c>
      <c r="L74" s="327">
        <v>0</v>
      </c>
      <c r="M74" s="320">
        <f t="shared" si="14"/>
        <v>1</v>
      </c>
      <c r="N74" s="329">
        <v>9</v>
      </c>
      <c r="O74" s="329">
        <v>48</v>
      </c>
      <c r="P74" s="320">
        <f t="shared" si="15"/>
        <v>1</v>
      </c>
      <c r="Q74" s="329">
        <v>37</v>
      </c>
      <c r="R74" s="327">
        <v>0</v>
      </c>
      <c r="S74" s="320">
        <f t="shared" si="16"/>
        <v>1</v>
      </c>
      <c r="T74" s="329">
        <v>22</v>
      </c>
      <c r="U74" s="327">
        <v>0</v>
      </c>
      <c r="V74" s="320">
        <f t="shared" si="17"/>
        <v>1</v>
      </c>
      <c r="W74" s="329">
        <v>6</v>
      </c>
      <c r="X74" s="327">
        <v>0</v>
      </c>
      <c r="Y74" s="320">
        <f t="shared" si="18"/>
        <v>0</v>
      </c>
      <c r="Z74" s="329">
        <v>24</v>
      </c>
      <c r="AA74" s="327">
        <v>0</v>
      </c>
      <c r="AB74" s="320">
        <f t="shared" si="19"/>
        <v>1</v>
      </c>
      <c r="AC74" s="329">
        <v>19</v>
      </c>
      <c r="AD74" s="327">
        <v>0</v>
      </c>
      <c r="AE74" s="320">
        <f t="shared" si="20"/>
        <v>1</v>
      </c>
      <c r="AF74" s="329">
        <v>0</v>
      </c>
      <c r="AG74" s="327">
        <v>0</v>
      </c>
      <c r="AH74" s="320">
        <f t="shared" si="21"/>
        <v>0</v>
      </c>
      <c r="AI74" s="329">
        <v>38</v>
      </c>
      <c r="AJ74" s="329">
        <v>49</v>
      </c>
      <c r="AK74" s="320">
        <f t="shared" si="22"/>
        <v>1</v>
      </c>
      <c r="AL74" s="329">
        <v>49</v>
      </c>
      <c r="AM74" s="329">
        <v>49</v>
      </c>
      <c r="AN74" s="320">
        <f t="shared" si="23"/>
        <v>1</v>
      </c>
    </row>
    <row r="75" spans="1:40" ht="45">
      <c r="A75" s="316">
        <v>12</v>
      </c>
      <c r="B75" s="317" t="s">
        <v>599</v>
      </c>
      <c r="C75" s="323" t="s">
        <v>586</v>
      </c>
      <c r="D75" s="318">
        <v>200</v>
      </c>
      <c r="E75" s="327">
        <v>2960</v>
      </c>
      <c r="F75" s="327">
        <v>0</v>
      </c>
      <c r="G75" s="320">
        <f t="shared" si="13"/>
        <v>1</v>
      </c>
      <c r="H75" s="328">
        <v>2860</v>
      </c>
      <c r="I75" s="327">
        <v>0</v>
      </c>
      <c r="J75" s="320">
        <f t="shared" si="25"/>
        <v>1</v>
      </c>
      <c r="K75" s="328">
        <v>2660</v>
      </c>
      <c r="L75" s="327">
        <v>0</v>
      </c>
      <c r="M75" s="320">
        <f t="shared" si="14"/>
        <v>1</v>
      </c>
      <c r="N75" s="329">
        <v>2460</v>
      </c>
      <c r="O75" s="329">
        <v>2000</v>
      </c>
      <c r="P75" s="320">
        <f t="shared" si="15"/>
        <v>1</v>
      </c>
      <c r="Q75" s="329">
        <v>4260</v>
      </c>
      <c r="R75" s="327">
        <v>0</v>
      </c>
      <c r="S75" s="320">
        <f t="shared" si="16"/>
        <v>1</v>
      </c>
      <c r="T75" s="329">
        <v>4060</v>
      </c>
      <c r="U75" s="327">
        <v>0</v>
      </c>
      <c r="V75" s="320">
        <f t="shared" si="17"/>
        <v>1</v>
      </c>
      <c r="W75" s="329">
        <v>3860</v>
      </c>
      <c r="X75" s="327">
        <v>0</v>
      </c>
      <c r="Y75" s="320">
        <f t="shared" si="18"/>
        <v>1</v>
      </c>
      <c r="Z75" s="329">
        <v>3660</v>
      </c>
      <c r="AA75" s="327">
        <v>0</v>
      </c>
      <c r="AB75" s="320">
        <f t="shared" si="19"/>
        <v>1</v>
      </c>
      <c r="AC75" s="329">
        <v>3460</v>
      </c>
      <c r="AD75" s="327">
        <v>0</v>
      </c>
      <c r="AE75" s="320">
        <f t="shared" si="20"/>
        <v>1</v>
      </c>
      <c r="AF75" s="329">
        <v>3160</v>
      </c>
      <c r="AG75" s="327">
        <v>0</v>
      </c>
      <c r="AH75" s="320">
        <f t="shared" si="21"/>
        <v>1</v>
      </c>
      <c r="AI75" s="329">
        <v>2960</v>
      </c>
      <c r="AJ75" s="327">
        <v>0</v>
      </c>
      <c r="AK75" s="320">
        <f t="shared" si="22"/>
        <v>1</v>
      </c>
      <c r="AL75" s="329">
        <v>2660</v>
      </c>
      <c r="AM75" s="327">
        <v>0</v>
      </c>
      <c r="AN75" s="320">
        <f t="shared" si="23"/>
        <v>1</v>
      </c>
    </row>
    <row r="76" spans="1:40" ht="60">
      <c r="A76" s="316">
        <v>13</v>
      </c>
      <c r="B76" s="317" t="s">
        <v>600</v>
      </c>
      <c r="C76" s="316" t="s">
        <v>586</v>
      </c>
      <c r="D76" s="318">
        <v>200</v>
      </c>
      <c r="E76" s="327">
        <v>2910</v>
      </c>
      <c r="F76" s="327">
        <v>90</v>
      </c>
      <c r="G76" s="320">
        <f t="shared" si="13"/>
        <v>1</v>
      </c>
      <c r="H76" s="328">
        <v>3000</v>
      </c>
      <c r="I76" s="327">
        <v>0</v>
      </c>
      <c r="J76" s="320">
        <f t="shared" si="25"/>
        <v>1</v>
      </c>
      <c r="K76" s="328">
        <v>2780</v>
      </c>
      <c r="L76" s="327">
        <v>0</v>
      </c>
      <c r="M76" s="320">
        <f t="shared" si="14"/>
        <v>1</v>
      </c>
      <c r="N76" s="329">
        <v>2510</v>
      </c>
      <c r="O76" s="327">
        <v>0</v>
      </c>
      <c r="P76" s="320">
        <f t="shared" si="15"/>
        <v>1</v>
      </c>
      <c r="Q76" s="329">
        <v>2460</v>
      </c>
      <c r="R76" s="327">
        <v>0</v>
      </c>
      <c r="S76" s="320">
        <f t="shared" si="16"/>
        <v>1</v>
      </c>
      <c r="T76" s="329">
        <v>2400</v>
      </c>
      <c r="U76" s="327">
        <v>0</v>
      </c>
      <c r="V76" s="320">
        <f t="shared" si="17"/>
        <v>1</v>
      </c>
      <c r="W76" s="329">
        <v>2320</v>
      </c>
      <c r="X76" s="327">
        <v>0</v>
      </c>
      <c r="Y76" s="320">
        <f t="shared" si="18"/>
        <v>1</v>
      </c>
      <c r="Z76" s="329">
        <v>2230</v>
      </c>
      <c r="AA76" s="327">
        <v>0</v>
      </c>
      <c r="AB76" s="320">
        <f t="shared" si="19"/>
        <v>1</v>
      </c>
      <c r="AC76" s="329">
        <v>2160</v>
      </c>
      <c r="AD76" s="327">
        <v>0</v>
      </c>
      <c r="AE76" s="320">
        <f t="shared" si="20"/>
        <v>1</v>
      </c>
      <c r="AF76" s="329">
        <v>2160</v>
      </c>
      <c r="AG76" s="327">
        <v>0</v>
      </c>
      <c r="AH76" s="320">
        <f t="shared" si="21"/>
        <v>1</v>
      </c>
      <c r="AI76" s="329">
        <v>2160</v>
      </c>
      <c r="AJ76" s="327">
        <v>0</v>
      </c>
      <c r="AK76" s="320">
        <f t="shared" si="22"/>
        <v>1</v>
      </c>
      <c r="AL76" s="329">
        <v>2160</v>
      </c>
      <c r="AM76" s="327">
        <v>0</v>
      </c>
      <c r="AN76" s="320">
        <f t="shared" si="23"/>
        <v>1</v>
      </c>
    </row>
    <row r="77" spans="1:40" ht="150">
      <c r="A77" s="316">
        <v>14</v>
      </c>
      <c r="B77" s="317" t="s">
        <v>601</v>
      </c>
      <c r="C77" s="325" t="s">
        <v>584</v>
      </c>
      <c r="D77" s="318">
        <v>12</v>
      </c>
      <c r="E77" s="327">
        <v>600</v>
      </c>
      <c r="F77" s="327">
        <v>0</v>
      </c>
      <c r="G77" s="320">
        <f t="shared" si="13"/>
        <v>1</v>
      </c>
      <c r="H77" s="328">
        <v>600</v>
      </c>
      <c r="I77" s="327">
        <v>0</v>
      </c>
      <c r="J77" s="320">
        <f t="shared" si="25"/>
        <v>1</v>
      </c>
      <c r="K77" s="328">
        <v>550</v>
      </c>
      <c r="L77" s="327">
        <v>0</v>
      </c>
      <c r="M77" s="320">
        <f t="shared" si="14"/>
        <v>1</v>
      </c>
      <c r="N77" s="329">
        <v>550</v>
      </c>
      <c r="O77" s="327">
        <v>0</v>
      </c>
      <c r="P77" s="320">
        <f t="shared" si="15"/>
        <v>1</v>
      </c>
      <c r="Q77" s="329">
        <v>550</v>
      </c>
      <c r="R77" s="327">
        <v>0</v>
      </c>
      <c r="S77" s="320">
        <f t="shared" si="16"/>
        <v>1</v>
      </c>
      <c r="T77" s="329">
        <v>550</v>
      </c>
      <c r="U77" s="327">
        <v>0</v>
      </c>
      <c r="V77" s="320">
        <f t="shared" si="17"/>
        <v>1</v>
      </c>
      <c r="W77" s="329">
        <v>550</v>
      </c>
      <c r="X77" s="327">
        <v>0</v>
      </c>
      <c r="Y77" s="320">
        <f t="shared" si="18"/>
        <v>1</v>
      </c>
      <c r="Z77" s="329">
        <v>550</v>
      </c>
      <c r="AA77" s="327">
        <v>0</v>
      </c>
      <c r="AB77" s="320">
        <f t="shared" si="19"/>
        <v>1</v>
      </c>
      <c r="AC77" s="329">
        <v>550</v>
      </c>
      <c r="AD77" s="327">
        <v>0</v>
      </c>
      <c r="AE77" s="320">
        <f t="shared" si="20"/>
        <v>1</v>
      </c>
      <c r="AF77" s="329">
        <v>550</v>
      </c>
      <c r="AG77" s="327">
        <v>0</v>
      </c>
      <c r="AH77" s="320">
        <f t="shared" si="21"/>
        <v>1</v>
      </c>
      <c r="AI77" s="329">
        <v>550</v>
      </c>
      <c r="AJ77" s="327">
        <v>0</v>
      </c>
      <c r="AK77" s="320">
        <f t="shared" si="22"/>
        <v>1</v>
      </c>
      <c r="AL77" s="329">
        <v>550</v>
      </c>
      <c r="AM77" s="327">
        <v>0</v>
      </c>
      <c r="AN77" s="320">
        <f t="shared" si="23"/>
        <v>1</v>
      </c>
    </row>
    <row r="78" spans="1:40" ht="135">
      <c r="A78" s="316">
        <v>15</v>
      </c>
      <c r="B78" s="317" t="s">
        <v>602</v>
      </c>
      <c r="C78" s="316" t="s">
        <v>586</v>
      </c>
      <c r="D78" s="318">
        <v>200</v>
      </c>
      <c r="E78" s="327">
        <v>2530</v>
      </c>
      <c r="F78" s="327">
        <v>0</v>
      </c>
      <c r="G78" s="320">
        <f t="shared" si="13"/>
        <v>1</v>
      </c>
      <c r="H78" s="328">
        <v>2420</v>
      </c>
      <c r="I78" s="327">
        <v>0</v>
      </c>
      <c r="J78" s="320">
        <f t="shared" si="25"/>
        <v>1</v>
      </c>
      <c r="K78" s="328">
        <v>2360</v>
      </c>
      <c r="L78" s="327">
        <v>0</v>
      </c>
      <c r="M78" s="320">
        <f t="shared" si="14"/>
        <v>1</v>
      </c>
      <c r="N78" s="329">
        <v>2440</v>
      </c>
      <c r="O78" s="327">
        <v>0</v>
      </c>
      <c r="P78" s="320">
        <f t="shared" si="15"/>
        <v>1</v>
      </c>
      <c r="Q78" s="329">
        <v>2440</v>
      </c>
      <c r="R78" s="327">
        <v>0</v>
      </c>
      <c r="S78" s="320">
        <f t="shared" si="16"/>
        <v>1</v>
      </c>
      <c r="T78" s="329">
        <v>2350</v>
      </c>
      <c r="U78" s="327">
        <v>0</v>
      </c>
      <c r="V78" s="320">
        <f t="shared" si="17"/>
        <v>1</v>
      </c>
      <c r="W78" s="329">
        <v>2290</v>
      </c>
      <c r="X78" s="327">
        <v>0</v>
      </c>
      <c r="Y78" s="320">
        <f t="shared" si="18"/>
        <v>1</v>
      </c>
      <c r="Z78" s="329">
        <v>2260</v>
      </c>
      <c r="AA78" s="327">
        <v>0</v>
      </c>
      <c r="AB78" s="320">
        <f t="shared" si="19"/>
        <v>1</v>
      </c>
      <c r="AC78" s="329">
        <v>2220</v>
      </c>
      <c r="AD78" s="327">
        <v>0</v>
      </c>
      <c r="AE78" s="320">
        <f t="shared" si="20"/>
        <v>1</v>
      </c>
      <c r="AF78" s="329">
        <v>2220</v>
      </c>
      <c r="AG78" s="327">
        <v>0</v>
      </c>
      <c r="AH78" s="320">
        <f t="shared" si="21"/>
        <v>1</v>
      </c>
      <c r="AI78" s="329">
        <v>2200</v>
      </c>
      <c r="AJ78" s="327">
        <v>0</v>
      </c>
      <c r="AK78" s="320">
        <f t="shared" si="22"/>
        <v>1</v>
      </c>
      <c r="AL78" s="329">
        <v>2160</v>
      </c>
      <c r="AM78" s="327">
        <v>0</v>
      </c>
      <c r="AN78" s="320">
        <f t="shared" si="23"/>
        <v>1</v>
      </c>
    </row>
    <row r="79" spans="1:40" ht="45">
      <c r="A79" s="316">
        <v>16</v>
      </c>
      <c r="B79" s="317" t="s">
        <v>603</v>
      </c>
      <c r="C79" s="323" t="s">
        <v>586</v>
      </c>
      <c r="D79" s="318">
        <v>50</v>
      </c>
      <c r="E79" s="327">
        <v>2630</v>
      </c>
      <c r="F79" s="327">
        <v>1000</v>
      </c>
      <c r="G79" s="320">
        <f t="shared" si="13"/>
        <v>1</v>
      </c>
      <c r="H79" s="328">
        <v>3140</v>
      </c>
      <c r="I79" s="327">
        <v>0</v>
      </c>
      <c r="J79" s="320">
        <f t="shared" si="25"/>
        <v>1</v>
      </c>
      <c r="K79" s="328">
        <v>2430</v>
      </c>
      <c r="L79" s="328">
        <v>1000</v>
      </c>
      <c r="M79" s="320">
        <f t="shared" si="14"/>
        <v>1</v>
      </c>
      <c r="N79" s="329">
        <v>1840</v>
      </c>
      <c r="O79" s="329">
        <v>1000</v>
      </c>
      <c r="P79" s="320">
        <f t="shared" si="15"/>
        <v>1</v>
      </c>
      <c r="Q79" s="329">
        <v>3030</v>
      </c>
      <c r="R79" s="327">
        <v>0</v>
      </c>
      <c r="S79" s="320">
        <f t="shared" si="16"/>
        <v>1</v>
      </c>
      <c r="T79" s="329">
        <v>1598</v>
      </c>
      <c r="U79" s="327">
        <v>0</v>
      </c>
      <c r="V79" s="320">
        <f t="shared" si="17"/>
        <v>1</v>
      </c>
      <c r="W79" s="329">
        <v>1128</v>
      </c>
      <c r="X79" s="327">
        <v>0</v>
      </c>
      <c r="Y79" s="320">
        <f t="shared" si="18"/>
        <v>1</v>
      </c>
      <c r="Z79" s="329">
        <v>748</v>
      </c>
      <c r="AA79" s="327">
        <v>0</v>
      </c>
      <c r="AB79" s="320">
        <f t="shared" si="19"/>
        <v>1</v>
      </c>
      <c r="AC79" s="329">
        <v>288</v>
      </c>
      <c r="AD79" s="327">
        <v>0</v>
      </c>
      <c r="AE79" s="320">
        <f t="shared" si="20"/>
        <v>1</v>
      </c>
      <c r="AF79" s="329">
        <v>128</v>
      </c>
      <c r="AG79" s="327">
        <v>0</v>
      </c>
      <c r="AH79" s="320">
        <f t="shared" si="21"/>
        <v>1</v>
      </c>
      <c r="AI79" s="329">
        <v>2268</v>
      </c>
      <c r="AJ79" s="327">
        <v>0</v>
      </c>
      <c r="AK79" s="320">
        <f t="shared" si="22"/>
        <v>1</v>
      </c>
      <c r="AL79" s="329">
        <v>1178</v>
      </c>
      <c r="AM79" s="327">
        <v>0</v>
      </c>
      <c r="AN79" s="320">
        <f t="shared" si="23"/>
        <v>1</v>
      </c>
    </row>
    <row r="80" spans="1:40" ht="45">
      <c r="A80" s="316">
        <v>17</v>
      </c>
      <c r="B80" s="317" t="s">
        <v>604</v>
      </c>
      <c r="C80" s="323" t="s">
        <v>586</v>
      </c>
      <c r="D80" s="318">
        <v>200</v>
      </c>
      <c r="E80" s="327">
        <v>90</v>
      </c>
      <c r="F80" s="327">
        <v>0</v>
      </c>
      <c r="G80" s="320">
        <f t="shared" si="13"/>
        <v>0</v>
      </c>
      <c r="H80" s="328">
        <v>70</v>
      </c>
      <c r="I80" s="327">
        <v>0</v>
      </c>
      <c r="J80" s="320">
        <f t="shared" si="25"/>
        <v>1</v>
      </c>
      <c r="K80" s="329">
        <v>120</v>
      </c>
      <c r="L80" s="327">
        <v>0</v>
      </c>
      <c r="M80" s="320">
        <f t="shared" si="14"/>
        <v>0</v>
      </c>
      <c r="N80" s="329">
        <v>100</v>
      </c>
      <c r="O80" s="329">
        <v>200</v>
      </c>
      <c r="P80" s="320">
        <f t="shared" si="15"/>
        <v>1</v>
      </c>
      <c r="Q80" s="329">
        <v>270</v>
      </c>
      <c r="R80" s="327">
        <v>0</v>
      </c>
      <c r="S80" s="320">
        <f t="shared" si="16"/>
        <v>1</v>
      </c>
      <c r="T80" s="329">
        <v>240</v>
      </c>
      <c r="U80" s="327">
        <v>0</v>
      </c>
      <c r="V80" s="320">
        <f t="shared" si="17"/>
        <v>1</v>
      </c>
      <c r="W80" s="329">
        <v>150</v>
      </c>
      <c r="X80" s="327">
        <v>0</v>
      </c>
      <c r="Y80" s="320">
        <f t="shared" si="18"/>
        <v>0</v>
      </c>
      <c r="Z80" s="329">
        <v>700</v>
      </c>
      <c r="AA80" s="327">
        <v>0</v>
      </c>
      <c r="AB80" s="320">
        <f t="shared" si="19"/>
        <v>1</v>
      </c>
      <c r="AC80" s="329">
        <v>630</v>
      </c>
      <c r="AD80" s="327">
        <v>0</v>
      </c>
      <c r="AE80" s="320">
        <f t="shared" si="20"/>
        <v>1</v>
      </c>
      <c r="AF80" s="329">
        <v>600</v>
      </c>
      <c r="AG80" s="327">
        <v>0</v>
      </c>
      <c r="AH80" s="320">
        <f t="shared" si="21"/>
        <v>1</v>
      </c>
      <c r="AI80" s="329">
        <v>530</v>
      </c>
      <c r="AJ80" s="327">
        <v>0</v>
      </c>
      <c r="AK80" s="320">
        <f t="shared" si="22"/>
        <v>1</v>
      </c>
      <c r="AL80" s="329">
        <v>451</v>
      </c>
      <c r="AM80" s="327">
        <v>0</v>
      </c>
      <c r="AN80" s="320">
        <f t="shared" si="23"/>
        <v>1</v>
      </c>
    </row>
    <row r="81" spans="1:40" ht="90">
      <c r="A81" s="316">
        <v>18</v>
      </c>
      <c r="B81" s="317" t="s">
        <v>605</v>
      </c>
      <c r="C81" s="316" t="s">
        <v>586</v>
      </c>
      <c r="D81" s="318">
        <v>50</v>
      </c>
      <c r="E81" s="327">
        <v>2810</v>
      </c>
      <c r="F81" s="327">
        <v>0</v>
      </c>
      <c r="G81" s="320">
        <f t="shared" si="13"/>
        <v>1</v>
      </c>
      <c r="H81" s="328">
        <v>2720</v>
      </c>
      <c r="I81" s="327">
        <v>0</v>
      </c>
      <c r="J81" s="320">
        <f t="shared" si="25"/>
        <v>1</v>
      </c>
      <c r="K81" s="328">
        <v>2420</v>
      </c>
      <c r="L81" s="327">
        <v>0</v>
      </c>
      <c r="M81" s="320">
        <f t="shared" si="14"/>
        <v>1</v>
      </c>
      <c r="N81" s="329">
        <v>1910</v>
      </c>
      <c r="O81" s="327">
        <v>0</v>
      </c>
      <c r="P81" s="320">
        <f t="shared" si="15"/>
        <v>1</v>
      </c>
      <c r="Q81" s="329">
        <v>1610</v>
      </c>
      <c r="R81" s="327">
        <v>0</v>
      </c>
      <c r="S81" s="320">
        <f t="shared" si="16"/>
        <v>1</v>
      </c>
      <c r="T81" s="329">
        <v>1610</v>
      </c>
      <c r="U81" s="327">
        <v>0</v>
      </c>
      <c r="V81" s="320">
        <f t="shared" si="17"/>
        <v>1</v>
      </c>
      <c r="W81" s="329">
        <v>1490</v>
      </c>
      <c r="X81" s="327">
        <v>0</v>
      </c>
      <c r="Y81" s="320">
        <f t="shared" si="18"/>
        <v>1</v>
      </c>
      <c r="Z81" s="329">
        <v>1400</v>
      </c>
      <c r="AA81" s="327">
        <v>0</v>
      </c>
      <c r="AB81" s="320">
        <f t="shared" si="19"/>
        <v>1</v>
      </c>
      <c r="AC81" s="329">
        <v>101</v>
      </c>
      <c r="AD81" s="327">
        <v>0</v>
      </c>
      <c r="AE81" s="320">
        <f t="shared" si="20"/>
        <v>1</v>
      </c>
      <c r="AF81" s="329">
        <v>2920</v>
      </c>
      <c r="AG81" s="327">
        <v>0</v>
      </c>
      <c r="AH81" s="320">
        <f t="shared" si="21"/>
        <v>1</v>
      </c>
      <c r="AI81" s="329">
        <v>2720</v>
      </c>
      <c r="AJ81" s="327">
        <v>0</v>
      </c>
      <c r="AK81" s="320">
        <f t="shared" si="22"/>
        <v>1</v>
      </c>
      <c r="AL81" s="329">
        <v>2570</v>
      </c>
      <c r="AM81" s="327">
        <v>0</v>
      </c>
      <c r="AN81" s="320">
        <f t="shared" si="23"/>
        <v>1</v>
      </c>
    </row>
    <row r="82" spans="1:40" ht="75">
      <c r="A82" s="316">
        <v>19</v>
      </c>
      <c r="B82" s="317" t="s">
        <v>606</v>
      </c>
      <c r="C82" s="325" t="s">
        <v>607</v>
      </c>
      <c r="D82" s="318">
        <v>10</v>
      </c>
      <c r="E82" s="327">
        <v>24</v>
      </c>
      <c r="F82" s="327">
        <v>0</v>
      </c>
      <c r="G82" s="320">
        <f t="shared" si="13"/>
        <v>1</v>
      </c>
      <c r="H82" s="328">
        <v>24</v>
      </c>
      <c r="I82" s="327">
        <v>0</v>
      </c>
      <c r="J82" s="320">
        <f t="shared" si="25"/>
        <v>1</v>
      </c>
      <c r="K82" s="328">
        <v>19</v>
      </c>
      <c r="L82" s="327">
        <v>0</v>
      </c>
      <c r="M82" s="320">
        <f t="shared" si="14"/>
        <v>1</v>
      </c>
      <c r="N82" s="329">
        <v>15</v>
      </c>
      <c r="O82" s="327">
        <v>0</v>
      </c>
      <c r="P82" s="320">
        <f t="shared" si="15"/>
        <v>1</v>
      </c>
      <c r="Q82" s="329">
        <v>15</v>
      </c>
      <c r="R82" s="327">
        <v>0</v>
      </c>
      <c r="S82" s="320">
        <f t="shared" si="16"/>
        <v>1</v>
      </c>
      <c r="T82" s="329">
        <v>15</v>
      </c>
      <c r="U82" s="327">
        <v>0</v>
      </c>
      <c r="V82" s="320">
        <f t="shared" si="17"/>
        <v>1</v>
      </c>
      <c r="W82" s="329">
        <v>15</v>
      </c>
      <c r="X82" s="327">
        <v>0</v>
      </c>
      <c r="Y82" s="320">
        <f t="shared" si="18"/>
        <v>1</v>
      </c>
      <c r="Z82" s="329">
        <v>15</v>
      </c>
      <c r="AA82" s="327">
        <v>0</v>
      </c>
      <c r="AB82" s="320">
        <f t="shared" si="19"/>
        <v>1</v>
      </c>
      <c r="AC82" s="329">
        <v>15</v>
      </c>
      <c r="AD82" s="327">
        <v>0</v>
      </c>
      <c r="AE82" s="320">
        <f t="shared" si="20"/>
        <v>1</v>
      </c>
      <c r="AF82" s="329">
        <v>15</v>
      </c>
      <c r="AG82" s="327">
        <v>0</v>
      </c>
      <c r="AH82" s="320">
        <f t="shared" si="21"/>
        <v>1</v>
      </c>
      <c r="AI82" s="329">
        <v>15</v>
      </c>
      <c r="AJ82" s="327">
        <v>0</v>
      </c>
      <c r="AK82" s="320">
        <f t="shared" si="22"/>
        <v>1</v>
      </c>
      <c r="AL82" s="329">
        <v>15</v>
      </c>
      <c r="AM82" s="327">
        <v>0</v>
      </c>
      <c r="AN82" s="320">
        <f t="shared" si="23"/>
        <v>1</v>
      </c>
    </row>
    <row r="83" spans="1:40" ht="60">
      <c r="A83" s="316">
        <v>20</v>
      </c>
      <c r="B83" s="317" t="s">
        <v>608</v>
      </c>
      <c r="C83" s="316" t="s">
        <v>586</v>
      </c>
      <c r="D83" s="318">
        <v>30</v>
      </c>
      <c r="E83" s="327">
        <v>680</v>
      </c>
      <c r="F83" s="327">
        <v>1000</v>
      </c>
      <c r="G83" s="320">
        <f t="shared" si="13"/>
        <v>1</v>
      </c>
      <c r="H83" s="329">
        <v>1580</v>
      </c>
      <c r="I83" s="327">
        <v>0</v>
      </c>
      <c r="J83" s="320">
        <f t="shared" si="25"/>
        <v>1</v>
      </c>
      <c r="K83" s="328">
        <v>1560</v>
      </c>
      <c r="L83" s="327">
        <v>0</v>
      </c>
      <c r="M83" s="320">
        <f t="shared" si="14"/>
        <v>1</v>
      </c>
      <c r="N83" s="329">
        <v>630</v>
      </c>
      <c r="O83" s="327">
        <v>0</v>
      </c>
      <c r="P83" s="320">
        <f t="shared" si="15"/>
        <v>1</v>
      </c>
      <c r="Q83" s="329">
        <v>590</v>
      </c>
      <c r="R83" s="327">
        <v>0</v>
      </c>
      <c r="S83" s="320">
        <f t="shared" si="16"/>
        <v>1</v>
      </c>
      <c r="T83" s="329">
        <v>546</v>
      </c>
      <c r="U83" s="327">
        <v>0</v>
      </c>
      <c r="V83" s="320">
        <f t="shared" si="17"/>
        <v>1</v>
      </c>
      <c r="W83" s="329">
        <v>486</v>
      </c>
      <c r="X83" s="327">
        <v>0</v>
      </c>
      <c r="Y83" s="320">
        <f t="shared" si="18"/>
        <v>1</v>
      </c>
      <c r="Z83" s="329">
        <v>636</v>
      </c>
      <c r="AA83" s="327">
        <v>0</v>
      </c>
      <c r="AB83" s="320">
        <f t="shared" si="19"/>
        <v>1</v>
      </c>
      <c r="AC83" s="329">
        <v>636</v>
      </c>
      <c r="AD83" s="327">
        <v>0</v>
      </c>
      <c r="AE83" s="320">
        <f t="shared" si="20"/>
        <v>1</v>
      </c>
      <c r="AF83" s="329">
        <v>636</v>
      </c>
      <c r="AG83" s="327">
        <v>0</v>
      </c>
      <c r="AH83" s="320">
        <f t="shared" si="21"/>
        <v>1</v>
      </c>
      <c r="AI83" s="329">
        <v>586</v>
      </c>
      <c r="AJ83" s="327">
        <v>0</v>
      </c>
      <c r="AK83" s="320">
        <f t="shared" si="22"/>
        <v>1</v>
      </c>
      <c r="AL83" s="329">
        <v>556</v>
      </c>
      <c r="AM83" s="327">
        <v>0</v>
      </c>
      <c r="AN83" s="320">
        <f t="shared" si="23"/>
        <v>1</v>
      </c>
    </row>
    <row r="84" spans="1:40" ht="45">
      <c r="A84" s="316">
        <v>21</v>
      </c>
      <c r="B84" s="317" t="s">
        <v>609</v>
      </c>
      <c r="C84" s="323" t="s">
        <v>586</v>
      </c>
      <c r="D84" s="318">
        <v>20</v>
      </c>
      <c r="E84" s="327">
        <v>40</v>
      </c>
      <c r="F84" s="327">
        <v>0</v>
      </c>
      <c r="G84" s="320">
        <f t="shared" si="13"/>
        <v>1</v>
      </c>
      <c r="H84" s="328">
        <v>40</v>
      </c>
      <c r="I84" s="327">
        <v>0</v>
      </c>
      <c r="J84" s="320">
        <f t="shared" si="25"/>
        <v>0</v>
      </c>
      <c r="K84" s="329">
        <v>30</v>
      </c>
      <c r="L84" s="329">
        <v>100</v>
      </c>
      <c r="M84" s="320">
        <f t="shared" si="14"/>
        <v>1</v>
      </c>
      <c r="N84" s="329">
        <v>115</v>
      </c>
      <c r="O84" s="329">
        <v>100</v>
      </c>
      <c r="P84" s="320">
        <f t="shared" si="15"/>
        <v>1</v>
      </c>
      <c r="Q84" s="329">
        <v>205</v>
      </c>
      <c r="R84" s="327">
        <v>0</v>
      </c>
      <c r="S84" s="320">
        <f t="shared" si="16"/>
        <v>1</v>
      </c>
      <c r="T84" s="329">
        <v>205</v>
      </c>
      <c r="U84" s="327">
        <v>0</v>
      </c>
      <c r="V84" s="320">
        <f t="shared" si="17"/>
        <v>1</v>
      </c>
      <c r="W84" s="329">
        <v>205</v>
      </c>
      <c r="X84" s="327">
        <v>0</v>
      </c>
      <c r="Y84" s="320">
        <f t="shared" si="18"/>
        <v>1</v>
      </c>
      <c r="Z84" s="329">
        <v>305</v>
      </c>
      <c r="AA84" s="327">
        <v>0</v>
      </c>
      <c r="AB84" s="320">
        <f t="shared" si="19"/>
        <v>1</v>
      </c>
      <c r="AC84" s="329">
        <v>305</v>
      </c>
      <c r="AD84" s="327">
        <v>0</v>
      </c>
      <c r="AE84" s="320">
        <f t="shared" si="20"/>
        <v>1</v>
      </c>
      <c r="AF84" s="329">
        <v>295</v>
      </c>
      <c r="AG84" s="327">
        <v>0</v>
      </c>
      <c r="AH84" s="320">
        <f t="shared" si="21"/>
        <v>1</v>
      </c>
      <c r="AI84" s="329">
        <v>295</v>
      </c>
      <c r="AJ84" s="327">
        <v>0</v>
      </c>
      <c r="AK84" s="320">
        <f t="shared" si="22"/>
        <v>1</v>
      </c>
      <c r="AL84" s="329">
        <v>295</v>
      </c>
      <c r="AM84" s="327">
        <v>0</v>
      </c>
      <c r="AN84" s="320">
        <f t="shared" si="23"/>
        <v>1</v>
      </c>
    </row>
    <row r="85" spans="1:40" ht="60">
      <c r="A85" s="316">
        <v>22</v>
      </c>
      <c r="B85" s="317" t="s">
        <v>610</v>
      </c>
      <c r="C85" s="316" t="s">
        <v>586</v>
      </c>
      <c r="D85" s="318">
        <v>50</v>
      </c>
      <c r="E85" s="327">
        <v>870</v>
      </c>
      <c r="F85" s="327">
        <v>100</v>
      </c>
      <c r="G85" s="320">
        <f t="shared" si="13"/>
        <v>1</v>
      </c>
      <c r="H85" s="328">
        <v>970</v>
      </c>
      <c r="I85" s="327">
        <v>0</v>
      </c>
      <c r="J85" s="320">
        <f t="shared" si="25"/>
        <v>1</v>
      </c>
      <c r="K85" s="329">
        <v>1030</v>
      </c>
      <c r="L85" s="327">
        <v>0</v>
      </c>
      <c r="M85" s="320">
        <f t="shared" si="14"/>
        <v>1</v>
      </c>
      <c r="N85" s="329">
        <v>840</v>
      </c>
      <c r="O85" s="327">
        <v>0</v>
      </c>
      <c r="P85" s="320">
        <f t="shared" si="15"/>
        <v>1</v>
      </c>
      <c r="Q85" s="329">
        <v>840</v>
      </c>
      <c r="R85" s="327">
        <v>0</v>
      </c>
      <c r="S85" s="320">
        <f t="shared" si="16"/>
        <v>1</v>
      </c>
      <c r="T85" s="329">
        <v>420</v>
      </c>
      <c r="U85" s="327">
        <v>0</v>
      </c>
      <c r="V85" s="320">
        <f t="shared" si="17"/>
        <v>1</v>
      </c>
      <c r="W85" s="329">
        <v>390</v>
      </c>
      <c r="X85" s="327">
        <v>0</v>
      </c>
      <c r="Y85" s="320">
        <f t="shared" si="18"/>
        <v>1</v>
      </c>
      <c r="Z85" s="329">
        <v>383</v>
      </c>
      <c r="AA85" s="327">
        <v>0</v>
      </c>
      <c r="AB85" s="320">
        <f t="shared" si="19"/>
        <v>1</v>
      </c>
      <c r="AC85" s="329">
        <v>313</v>
      </c>
      <c r="AD85" s="327">
        <v>0</v>
      </c>
      <c r="AE85" s="320">
        <f t="shared" si="20"/>
        <v>1</v>
      </c>
      <c r="AF85" s="329">
        <v>313</v>
      </c>
      <c r="AG85" s="329">
        <v>500</v>
      </c>
      <c r="AH85" s="320">
        <f t="shared" si="21"/>
        <v>1</v>
      </c>
      <c r="AI85" s="329">
        <v>723</v>
      </c>
      <c r="AJ85" s="327">
        <v>0</v>
      </c>
      <c r="AK85" s="320">
        <f t="shared" si="22"/>
        <v>1</v>
      </c>
      <c r="AL85" s="329">
        <v>583</v>
      </c>
      <c r="AM85" s="327">
        <v>0</v>
      </c>
      <c r="AN85" s="320">
        <f t="shared" si="23"/>
        <v>1</v>
      </c>
    </row>
    <row r="86" spans="1:40" ht="60">
      <c r="A86" s="316">
        <v>23</v>
      </c>
      <c r="B86" s="317" t="s">
        <v>611</v>
      </c>
      <c r="C86" s="325" t="s">
        <v>612</v>
      </c>
      <c r="D86" s="318">
        <v>20</v>
      </c>
      <c r="E86" s="327">
        <v>344</v>
      </c>
      <c r="F86" s="327">
        <v>0</v>
      </c>
      <c r="G86" s="320">
        <f t="shared" si="13"/>
        <v>1</v>
      </c>
      <c r="H86" s="328">
        <v>319</v>
      </c>
      <c r="I86" s="327">
        <v>0</v>
      </c>
      <c r="J86" s="320">
        <f t="shared" si="25"/>
        <v>1</v>
      </c>
      <c r="K86" s="329">
        <v>287</v>
      </c>
      <c r="L86" s="327">
        <v>0</v>
      </c>
      <c r="M86" s="320">
        <f t="shared" si="14"/>
        <v>1</v>
      </c>
      <c r="N86" s="329">
        <v>282</v>
      </c>
      <c r="O86" s="329">
        <v>120</v>
      </c>
      <c r="P86" s="320">
        <f t="shared" si="15"/>
        <v>1</v>
      </c>
      <c r="Q86" s="329">
        <v>390</v>
      </c>
      <c r="R86" s="327">
        <v>0</v>
      </c>
      <c r="S86" s="320">
        <f t="shared" si="16"/>
        <v>1</v>
      </c>
      <c r="T86" s="329">
        <v>357</v>
      </c>
      <c r="U86" s="327">
        <v>0</v>
      </c>
      <c r="V86" s="320">
        <f t="shared" si="17"/>
        <v>1</v>
      </c>
      <c r="W86" s="329">
        <v>336</v>
      </c>
      <c r="X86" s="327">
        <v>0</v>
      </c>
      <c r="Y86" s="320">
        <f t="shared" si="18"/>
        <v>1</v>
      </c>
      <c r="Z86" s="329">
        <v>329</v>
      </c>
      <c r="AA86" s="327">
        <v>0</v>
      </c>
      <c r="AB86" s="320">
        <f t="shared" si="19"/>
        <v>1</v>
      </c>
      <c r="AC86" s="329">
        <v>306</v>
      </c>
      <c r="AD86" s="327">
        <v>0</v>
      </c>
      <c r="AE86" s="320">
        <f t="shared" si="20"/>
        <v>1</v>
      </c>
      <c r="AF86" s="329">
        <v>290</v>
      </c>
      <c r="AG86" s="327">
        <v>0</v>
      </c>
      <c r="AH86" s="320">
        <f t="shared" si="21"/>
        <v>1</v>
      </c>
      <c r="AI86" s="329">
        <v>272</v>
      </c>
      <c r="AJ86" s="327">
        <v>0</v>
      </c>
      <c r="AK86" s="320">
        <f t="shared" si="22"/>
        <v>1</v>
      </c>
      <c r="AL86" s="329">
        <v>254</v>
      </c>
      <c r="AM86" s="327">
        <v>0</v>
      </c>
      <c r="AN86" s="320">
        <f t="shared" si="23"/>
        <v>1</v>
      </c>
    </row>
    <row r="87" spans="1:40" ht="60">
      <c r="A87" s="316">
        <v>24</v>
      </c>
      <c r="B87" s="317" t="s">
        <v>613</v>
      </c>
      <c r="C87" s="325" t="s">
        <v>607</v>
      </c>
      <c r="D87" s="318">
        <v>10</v>
      </c>
      <c r="E87" s="327">
        <v>53</v>
      </c>
      <c r="F87" s="327">
        <v>10</v>
      </c>
      <c r="G87" s="320">
        <f t="shared" si="13"/>
        <v>1</v>
      </c>
      <c r="H87" s="329">
        <v>52</v>
      </c>
      <c r="I87" s="327">
        <v>0</v>
      </c>
      <c r="J87" s="320">
        <f t="shared" si="25"/>
        <v>1</v>
      </c>
      <c r="K87" s="329">
        <v>50</v>
      </c>
      <c r="L87" s="327">
        <v>0</v>
      </c>
      <c r="M87" s="320">
        <f t="shared" si="14"/>
        <v>1</v>
      </c>
      <c r="N87" s="329">
        <v>46</v>
      </c>
      <c r="O87" s="329">
        <v>10</v>
      </c>
      <c r="P87" s="320">
        <f t="shared" si="15"/>
        <v>1</v>
      </c>
      <c r="Q87" s="329">
        <v>51</v>
      </c>
      <c r="R87" s="327">
        <v>0</v>
      </c>
      <c r="S87" s="320">
        <f t="shared" si="16"/>
        <v>1</v>
      </c>
      <c r="T87" s="329">
        <v>47</v>
      </c>
      <c r="U87" s="327">
        <v>0</v>
      </c>
      <c r="V87" s="320">
        <f t="shared" si="17"/>
        <v>1</v>
      </c>
      <c r="W87" s="329">
        <v>52</v>
      </c>
      <c r="X87" s="327">
        <v>0</v>
      </c>
      <c r="Y87" s="320">
        <f t="shared" si="18"/>
        <v>1</v>
      </c>
      <c r="Z87" s="329">
        <v>58</v>
      </c>
      <c r="AA87" s="327">
        <v>0</v>
      </c>
      <c r="AB87" s="320">
        <f t="shared" si="19"/>
        <v>1</v>
      </c>
      <c r="AC87" s="329">
        <v>54</v>
      </c>
      <c r="AD87" s="327">
        <v>0</v>
      </c>
      <c r="AE87" s="320">
        <f t="shared" si="20"/>
        <v>1</v>
      </c>
      <c r="AF87" s="329">
        <v>53</v>
      </c>
      <c r="AG87" s="327">
        <v>0</v>
      </c>
      <c r="AH87" s="320">
        <f t="shared" si="21"/>
        <v>1</v>
      </c>
      <c r="AI87" s="329">
        <v>59</v>
      </c>
      <c r="AJ87" s="327">
        <v>0</v>
      </c>
      <c r="AK87" s="320">
        <f t="shared" si="22"/>
        <v>1</v>
      </c>
      <c r="AL87" s="329">
        <v>53</v>
      </c>
      <c r="AM87" s="327">
        <v>0</v>
      </c>
      <c r="AN87" s="320">
        <f t="shared" si="23"/>
        <v>1</v>
      </c>
    </row>
    <row r="88" spans="1:40" ht="45">
      <c r="A88" s="316">
        <v>25</v>
      </c>
      <c r="B88" s="317" t="s">
        <v>614</v>
      </c>
      <c r="C88" s="316" t="s">
        <v>586</v>
      </c>
      <c r="D88" s="318">
        <v>300</v>
      </c>
      <c r="E88" s="327">
        <v>5160</v>
      </c>
      <c r="F88" s="327">
        <v>0</v>
      </c>
      <c r="G88" s="320">
        <f t="shared" si="13"/>
        <v>1</v>
      </c>
      <c r="H88" s="328">
        <v>4560</v>
      </c>
      <c r="I88" s="327">
        <v>0</v>
      </c>
      <c r="J88" s="320">
        <f t="shared" si="25"/>
        <v>1</v>
      </c>
      <c r="K88" s="330">
        <v>4160</v>
      </c>
      <c r="L88" s="327">
        <v>0</v>
      </c>
      <c r="M88" s="320">
        <f t="shared" si="14"/>
        <v>1</v>
      </c>
      <c r="N88" s="329">
        <v>3960</v>
      </c>
      <c r="O88" s="331">
        <v>2000</v>
      </c>
      <c r="P88" s="320">
        <f t="shared" si="15"/>
        <v>1</v>
      </c>
      <c r="Q88" s="329">
        <v>3460</v>
      </c>
      <c r="R88" s="327">
        <v>0</v>
      </c>
      <c r="S88" s="320">
        <f t="shared" si="16"/>
        <v>1</v>
      </c>
      <c r="T88" s="329">
        <v>3150</v>
      </c>
      <c r="U88" s="327">
        <v>0</v>
      </c>
      <c r="V88" s="320">
        <f t="shared" si="17"/>
        <v>1</v>
      </c>
      <c r="W88" s="329">
        <v>4800</v>
      </c>
      <c r="X88" s="327">
        <v>0</v>
      </c>
      <c r="Y88" s="320">
        <f t="shared" si="18"/>
        <v>1</v>
      </c>
      <c r="Z88" s="329">
        <v>6500</v>
      </c>
      <c r="AA88" s="327">
        <v>0</v>
      </c>
      <c r="AB88" s="320">
        <f t="shared" si="19"/>
        <v>1</v>
      </c>
      <c r="AC88" s="329">
        <v>6300</v>
      </c>
      <c r="AD88" s="327">
        <v>0</v>
      </c>
      <c r="AE88" s="320">
        <f t="shared" si="20"/>
        <v>1</v>
      </c>
      <c r="AF88" s="329">
        <v>5800</v>
      </c>
      <c r="AG88" s="329">
        <v>1000</v>
      </c>
      <c r="AH88" s="320">
        <f t="shared" si="21"/>
        <v>1</v>
      </c>
      <c r="AI88" s="329">
        <v>624</v>
      </c>
      <c r="AJ88" s="327">
        <v>0</v>
      </c>
      <c r="AK88" s="320">
        <f t="shared" si="22"/>
        <v>1</v>
      </c>
      <c r="AL88" s="329">
        <v>5300</v>
      </c>
      <c r="AM88" s="327">
        <v>0</v>
      </c>
      <c r="AN88" s="320">
        <f t="shared" si="23"/>
        <v>1</v>
      </c>
    </row>
    <row r="89" spans="1:40" ht="45">
      <c r="A89" s="316">
        <v>26</v>
      </c>
      <c r="B89" s="317" t="s">
        <v>615</v>
      </c>
      <c r="C89" s="325" t="s">
        <v>607</v>
      </c>
      <c r="D89" s="318">
        <v>10</v>
      </c>
      <c r="E89" s="327">
        <v>173</v>
      </c>
      <c r="F89" s="327">
        <v>150</v>
      </c>
      <c r="G89" s="320">
        <f t="shared" si="13"/>
        <v>1</v>
      </c>
      <c r="H89" s="328">
        <v>275</v>
      </c>
      <c r="I89" s="327">
        <v>0</v>
      </c>
      <c r="J89" s="320">
        <f t="shared" si="25"/>
        <v>1</v>
      </c>
      <c r="K89" s="332">
        <v>217</v>
      </c>
      <c r="L89" s="329">
        <v>50</v>
      </c>
      <c r="M89" s="320">
        <f t="shared" si="14"/>
        <v>1</v>
      </c>
      <c r="N89" s="329">
        <v>69</v>
      </c>
      <c r="O89" s="329">
        <v>150</v>
      </c>
      <c r="P89" s="320">
        <f t="shared" si="15"/>
        <v>1</v>
      </c>
      <c r="Q89" s="329">
        <v>149</v>
      </c>
      <c r="R89" s="327">
        <v>0</v>
      </c>
      <c r="S89" s="320">
        <f t="shared" si="16"/>
        <v>1</v>
      </c>
      <c r="T89" s="329">
        <v>111</v>
      </c>
      <c r="U89" s="327">
        <v>0</v>
      </c>
      <c r="V89" s="320">
        <f t="shared" si="17"/>
        <v>1</v>
      </c>
      <c r="W89" s="329">
        <v>212</v>
      </c>
      <c r="X89" s="327">
        <v>0</v>
      </c>
      <c r="Y89" s="320">
        <f t="shared" si="18"/>
        <v>1</v>
      </c>
      <c r="Z89" s="329">
        <v>172</v>
      </c>
      <c r="AA89" s="327">
        <v>0</v>
      </c>
      <c r="AB89" s="320">
        <f t="shared" si="19"/>
        <v>1</v>
      </c>
      <c r="AC89" s="329">
        <v>192</v>
      </c>
      <c r="AD89" s="327">
        <v>0</v>
      </c>
      <c r="AE89" s="320">
        <f t="shared" si="20"/>
        <v>1</v>
      </c>
      <c r="AF89" s="329">
        <v>147</v>
      </c>
      <c r="AG89" s="327">
        <v>0</v>
      </c>
      <c r="AH89" s="320">
        <f t="shared" si="21"/>
        <v>1</v>
      </c>
      <c r="AI89" s="329">
        <v>173</v>
      </c>
      <c r="AJ89" s="327">
        <v>0</v>
      </c>
      <c r="AK89" s="320">
        <f t="shared" si="22"/>
        <v>1</v>
      </c>
      <c r="AL89" s="329">
        <v>162</v>
      </c>
      <c r="AM89" s="329">
        <v>100</v>
      </c>
      <c r="AN89" s="320">
        <f t="shared" si="23"/>
        <v>1</v>
      </c>
    </row>
    <row r="90" spans="1:40" ht="45">
      <c r="A90" s="316">
        <v>27</v>
      </c>
      <c r="B90" s="317" t="s">
        <v>616</v>
      </c>
      <c r="C90" s="316" t="s">
        <v>590</v>
      </c>
      <c r="D90" s="318">
        <v>12</v>
      </c>
      <c r="E90" s="327">
        <v>27</v>
      </c>
      <c r="F90" s="327">
        <v>48</v>
      </c>
      <c r="G90" s="320">
        <f t="shared" si="13"/>
        <v>1</v>
      </c>
      <c r="H90" s="329">
        <v>57</v>
      </c>
      <c r="I90" s="327">
        <v>0</v>
      </c>
      <c r="J90" s="320">
        <f t="shared" si="25"/>
        <v>1</v>
      </c>
      <c r="K90" s="332">
        <v>33</v>
      </c>
      <c r="L90" s="327">
        <v>0</v>
      </c>
      <c r="M90" s="320">
        <f t="shared" si="14"/>
        <v>1</v>
      </c>
      <c r="N90" s="329">
        <v>36</v>
      </c>
      <c r="O90" s="329">
        <v>50</v>
      </c>
      <c r="P90" s="320">
        <f t="shared" si="15"/>
        <v>1</v>
      </c>
      <c r="Q90" s="329">
        <v>22</v>
      </c>
      <c r="R90" s="327">
        <v>0</v>
      </c>
      <c r="S90" s="320">
        <f t="shared" si="16"/>
        <v>1</v>
      </c>
      <c r="T90" s="329">
        <v>14</v>
      </c>
      <c r="U90" s="327">
        <v>0</v>
      </c>
      <c r="V90" s="320">
        <f t="shared" si="17"/>
        <v>1</v>
      </c>
      <c r="W90" s="329">
        <v>54</v>
      </c>
      <c r="X90" s="327">
        <v>0</v>
      </c>
      <c r="Y90" s="320">
        <f t="shared" si="18"/>
        <v>1</v>
      </c>
      <c r="Z90" s="329">
        <v>83</v>
      </c>
      <c r="AA90" s="327">
        <v>0</v>
      </c>
      <c r="AB90" s="320">
        <f t="shared" si="19"/>
        <v>1</v>
      </c>
      <c r="AC90" s="329">
        <v>64</v>
      </c>
      <c r="AD90" s="327">
        <v>0</v>
      </c>
      <c r="AE90" s="320">
        <f t="shared" si="20"/>
        <v>1</v>
      </c>
      <c r="AF90" s="329">
        <v>52</v>
      </c>
      <c r="AG90" s="327">
        <v>0</v>
      </c>
      <c r="AH90" s="320">
        <f t="shared" si="21"/>
        <v>1</v>
      </c>
      <c r="AI90" s="329">
        <v>136</v>
      </c>
      <c r="AJ90" s="327">
        <v>0</v>
      </c>
      <c r="AK90" s="320">
        <f t="shared" si="22"/>
        <v>1</v>
      </c>
      <c r="AL90" s="329">
        <v>91</v>
      </c>
      <c r="AM90" s="327">
        <v>0</v>
      </c>
      <c r="AN90" s="320">
        <f t="shared" si="23"/>
        <v>1</v>
      </c>
    </row>
    <row r="91" spans="1:40" ht="195">
      <c r="A91" s="316">
        <v>28</v>
      </c>
      <c r="B91" s="317" t="s">
        <v>617</v>
      </c>
      <c r="C91" s="325" t="s">
        <v>596</v>
      </c>
      <c r="D91" s="318">
        <v>30</v>
      </c>
      <c r="E91" s="327">
        <v>44</v>
      </c>
      <c r="F91" s="327">
        <v>50</v>
      </c>
      <c r="G91" s="320">
        <f t="shared" si="13"/>
        <v>1</v>
      </c>
      <c r="H91" s="328">
        <v>59</v>
      </c>
      <c r="I91" s="327">
        <v>0</v>
      </c>
      <c r="J91" s="320">
        <f t="shared" si="25"/>
        <v>0</v>
      </c>
      <c r="K91" s="330">
        <v>48</v>
      </c>
      <c r="L91" s="333">
        <v>30</v>
      </c>
      <c r="M91" s="320">
        <f t="shared" si="14"/>
        <v>1</v>
      </c>
      <c r="N91" s="329">
        <v>43</v>
      </c>
      <c r="O91" s="329">
        <v>50</v>
      </c>
      <c r="P91" s="320">
        <f t="shared" si="15"/>
        <v>1</v>
      </c>
      <c r="Q91" s="329">
        <v>73</v>
      </c>
      <c r="R91" s="327">
        <v>0</v>
      </c>
      <c r="S91" s="320">
        <f t="shared" si="16"/>
        <v>1</v>
      </c>
      <c r="T91" s="329">
        <v>36</v>
      </c>
      <c r="U91" s="327">
        <v>0</v>
      </c>
      <c r="V91" s="320">
        <f t="shared" si="17"/>
        <v>1</v>
      </c>
      <c r="W91" s="329">
        <v>6</v>
      </c>
      <c r="X91" s="327">
        <v>0</v>
      </c>
      <c r="Y91" s="320">
        <f t="shared" si="18"/>
        <v>0</v>
      </c>
      <c r="Z91" s="329">
        <v>41</v>
      </c>
      <c r="AA91" s="327">
        <v>0</v>
      </c>
      <c r="AB91" s="320">
        <f t="shared" si="19"/>
        <v>1</v>
      </c>
      <c r="AC91" s="329">
        <v>11</v>
      </c>
      <c r="AD91" s="329">
        <v>100</v>
      </c>
      <c r="AE91" s="320">
        <f t="shared" si="20"/>
        <v>1</v>
      </c>
      <c r="AF91" s="329">
        <v>86</v>
      </c>
      <c r="AG91" s="329">
        <v>100</v>
      </c>
      <c r="AH91" s="320">
        <f t="shared" si="21"/>
        <v>1</v>
      </c>
      <c r="AI91" s="329">
        <v>106</v>
      </c>
      <c r="AJ91" s="327">
        <v>0</v>
      </c>
      <c r="AK91" s="320">
        <f t="shared" si="22"/>
        <v>1</v>
      </c>
      <c r="AL91" s="329">
        <v>86</v>
      </c>
      <c r="AM91" s="327">
        <v>0</v>
      </c>
      <c r="AN91" s="320">
        <f t="shared" si="23"/>
        <v>1</v>
      </c>
    </row>
    <row r="92" spans="1:40" ht="75">
      <c r="A92" s="316">
        <v>29</v>
      </c>
      <c r="B92" s="317" t="s">
        <v>618</v>
      </c>
      <c r="C92" s="316" t="s">
        <v>586</v>
      </c>
      <c r="D92" s="318">
        <v>20</v>
      </c>
      <c r="E92" s="327">
        <v>700</v>
      </c>
      <c r="F92" s="327">
        <v>0</v>
      </c>
      <c r="G92" s="320">
        <f t="shared" si="13"/>
        <v>1</v>
      </c>
      <c r="H92" s="328">
        <v>700</v>
      </c>
      <c r="I92" s="327">
        <v>0</v>
      </c>
      <c r="J92" s="320">
        <f t="shared" si="25"/>
        <v>1</v>
      </c>
      <c r="K92" s="330">
        <v>680</v>
      </c>
      <c r="L92" s="327">
        <v>0</v>
      </c>
      <c r="M92" s="320">
        <f t="shared" si="14"/>
        <v>1</v>
      </c>
      <c r="N92" s="329">
        <v>680</v>
      </c>
      <c r="O92" s="329"/>
      <c r="P92" s="320">
        <f t="shared" si="15"/>
        <v>1</v>
      </c>
      <c r="Q92" s="329">
        <v>680</v>
      </c>
      <c r="R92" s="327">
        <v>0</v>
      </c>
      <c r="S92" s="320">
        <f t="shared" si="16"/>
        <v>1</v>
      </c>
      <c r="T92" s="329">
        <v>680</v>
      </c>
      <c r="U92" s="327">
        <v>0</v>
      </c>
      <c r="V92" s="320">
        <f t="shared" si="17"/>
        <v>1</v>
      </c>
      <c r="W92" s="329">
        <v>680</v>
      </c>
      <c r="X92" s="327">
        <v>0</v>
      </c>
      <c r="Y92" s="320">
        <f t="shared" si="18"/>
        <v>1</v>
      </c>
      <c r="Z92" s="329">
        <v>1680</v>
      </c>
      <c r="AA92" s="327">
        <v>0</v>
      </c>
      <c r="AB92" s="320">
        <f t="shared" si="19"/>
        <v>1</v>
      </c>
      <c r="AC92" s="329">
        <v>1580</v>
      </c>
      <c r="AD92" s="327">
        <v>0</v>
      </c>
      <c r="AE92" s="320">
        <f t="shared" si="20"/>
        <v>1</v>
      </c>
      <c r="AF92" s="329">
        <v>1560</v>
      </c>
      <c r="AG92" s="327">
        <v>0</v>
      </c>
      <c r="AH92" s="320">
        <f t="shared" si="21"/>
        <v>1</v>
      </c>
      <c r="AI92" s="329">
        <v>1470</v>
      </c>
      <c r="AJ92" s="327">
        <v>0</v>
      </c>
      <c r="AK92" s="320">
        <f t="shared" si="22"/>
        <v>1</v>
      </c>
      <c r="AL92" s="329">
        <v>1100</v>
      </c>
      <c r="AM92" s="327">
        <v>0</v>
      </c>
      <c r="AN92" s="320">
        <f t="shared" si="23"/>
        <v>1</v>
      </c>
    </row>
    <row r="93" spans="1:40" ht="90">
      <c r="A93" s="316">
        <v>30</v>
      </c>
      <c r="B93" s="317" t="s">
        <v>619</v>
      </c>
      <c r="C93" s="325" t="s">
        <v>607</v>
      </c>
      <c r="D93" s="318">
        <v>4</v>
      </c>
      <c r="E93" s="327">
        <v>56</v>
      </c>
      <c r="F93" s="327">
        <v>0</v>
      </c>
      <c r="G93" s="320">
        <f t="shared" si="13"/>
        <v>1</v>
      </c>
      <c r="H93" s="329">
        <v>45</v>
      </c>
      <c r="I93" s="327">
        <v>0</v>
      </c>
      <c r="J93" s="320">
        <f t="shared" si="25"/>
        <v>1</v>
      </c>
      <c r="K93" s="329">
        <v>43</v>
      </c>
      <c r="L93" s="327">
        <v>0</v>
      </c>
      <c r="M93" s="320">
        <f t="shared" si="14"/>
        <v>1</v>
      </c>
      <c r="N93" s="329">
        <v>48</v>
      </c>
      <c r="O93" s="329">
        <v>10</v>
      </c>
      <c r="P93" s="320">
        <f t="shared" si="15"/>
        <v>1</v>
      </c>
      <c r="Q93" s="329">
        <v>53</v>
      </c>
      <c r="R93" s="327">
        <v>0</v>
      </c>
      <c r="S93" s="320">
        <f t="shared" si="16"/>
        <v>1</v>
      </c>
      <c r="T93" s="329">
        <v>49</v>
      </c>
      <c r="U93" s="327">
        <v>0</v>
      </c>
      <c r="V93" s="320">
        <f t="shared" si="17"/>
        <v>1</v>
      </c>
      <c r="W93" s="329">
        <v>52</v>
      </c>
      <c r="X93" s="327">
        <v>0</v>
      </c>
      <c r="Y93" s="320">
        <f t="shared" si="18"/>
        <v>1</v>
      </c>
      <c r="Z93" s="329">
        <v>58</v>
      </c>
      <c r="AA93" s="327">
        <v>0</v>
      </c>
      <c r="AB93" s="320">
        <f t="shared" si="19"/>
        <v>1</v>
      </c>
      <c r="AC93" s="329">
        <v>56</v>
      </c>
      <c r="AD93" s="327">
        <v>0</v>
      </c>
      <c r="AE93" s="320">
        <f t="shared" si="20"/>
        <v>1</v>
      </c>
      <c r="AF93" s="329">
        <v>54</v>
      </c>
      <c r="AG93" s="329">
        <v>10</v>
      </c>
      <c r="AH93" s="320">
        <f t="shared" si="21"/>
        <v>1</v>
      </c>
      <c r="AI93" s="329">
        <v>59</v>
      </c>
      <c r="AJ93" s="327">
        <v>0</v>
      </c>
      <c r="AK93" s="320">
        <f t="shared" si="22"/>
        <v>1</v>
      </c>
      <c r="AL93" s="329">
        <v>51</v>
      </c>
      <c r="AM93" s="327">
        <v>0</v>
      </c>
      <c r="AN93" s="320">
        <f t="shared" si="23"/>
        <v>1</v>
      </c>
    </row>
    <row r="94" spans="1:40" ht="60">
      <c r="A94" s="316">
        <v>31</v>
      </c>
      <c r="B94" s="317" t="s">
        <v>620</v>
      </c>
      <c r="C94" s="325" t="s">
        <v>584</v>
      </c>
      <c r="D94" s="318">
        <v>5</v>
      </c>
      <c r="E94" s="327">
        <v>36</v>
      </c>
      <c r="F94" s="327">
        <v>36</v>
      </c>
      <c r="G94" s="320">
        <f t="shared" si="13"/>
        <v>1</v>
      </c>
      <c r="H94" s="329">
        <v>57</v>
      </c>
      <c r="I94" s="327">
        <v>0</v>
      </c>
      <c r="J94" s="320">
        <f t="shared" si="25"/>
        <v>1</v>
      </c>
      <c r="K94" s="329">
        <v>42</v>
      </c>
      <c r="L94" s="327">
        <v>0</v>
      </c>
      <c r="M94" s="320">
        <f t="shared" si="14"/>
        <v>1</v>
      </c>
      <c r="N94" s="329">
        <v>30</v>
      </c>
      <c r="O94" s="329">
        <v>36</v>
      </c>
      <c r="P94" s="320">
        <f t="shared" si="15"/>
        <v>1</v>
      </c>
      <c r="Q94" s="329">
        <v>37</v>
      </c>
      <c r="R94" s="329">
        <v>12</v>
      </c>
      <c r="S94" s="320">
        <f t="shared" si="16"/>
        <v>1</v>
      </c>
      <c r="T94" s="329">
        <v>32</v>
      </c>
      <c r="U94" s="327">
        <v>0</v>
      </c>
      <c r="V94" s="320">
        <f t="shared" si="17"/>
        <v>1</v>
      </c>
      <c r="W94" s="329">
        <v>24</v>
      </c>
      <c r="X94" s="327">
        <v>0</v>
      </c>
      <c r="Y94" s="320">
        <f t="shared" si="18"/>
        <v>1</v>
      </c>
      <c r="Z94" s="329">
        <v>16</v>
      </c>
      <c r="AA94" s="327">
        <v>0</v>
      </c>
      <c r="AB94" s="320">
        <f t="shared" si="19"/>
        <v>1</v>
      </c>
      <c r="AC94" s="329">
        <v>5</v>
      </c>
      <c r="AD94" s="327">
        <v>0</v>
      </c>
      <c r="AE94" s="320">
        <f t="shared" si="20"/>
        <v>1</v>
      </c>
      <c r="AF94" s="329">
        <v>2</v>
      </c>
      <c r="AG94" s="329">
        <v>48</v>
      </c>
      <c r="AH94" s="320">
        <f t="shared" si="21"/>
        <v>1</v>
      </c>
      <c r="AI94" s="329">
        <v>47</v>
      </c>
      <c r="AJ94" s="327">
        <v>0</v>
      </c>
      <c r="AK94" s="320">
        <f t="shared" si="22"/>
        <v>1</v>
      </c>
      <c r="AL94" s="329">
        <v>48</v>
      </c>
      <c r="AM94" s="327">
        <v>0</v>
      </c>
      <c r="AN94" s="320">
        <f t="shared" si="23"/>
        <v>1</v>
      </c>
    </row>
    <row r="95" spans="1:40" ht="45">
      <c r="A95" s="316">
        <v>32</v>
      </c>
      <c r="B95" s="317" t="s">
        <v>621</v>
      </c>
      <c r="C95" s="325" t="s">
        <v>586</v>
      </c>
      <c r="D95" s="318">
        <v>10</v>
      </c>
      <c r="E95" s="327">
        <v>110</v>
      </c>
      <c r="F95" s="327">
        <v>0</v>
      </c>
      <c r="G95" s="320">
        <f t="shared" si="13"/>
        <v>1</v>
      </c>
      <c r="H95" s="329">
        <v>205</v>
      </c>
      <c r="I95" s="327">
        <v>0</v>
      </c>
      <c r="J95" s="320">
        <f t="shared" si="25"/>
        <v>1</v>
      </c>
      <c r="K95" s="329">
        <v>105</v>
      </c>
      <c r="L95" s="327">
        <v>0</v>
      </c>
      <c r="M95" s="320">
        <f t="shared" si="14"/>
        <v>1</v>
      </c>
      <c r="N95" s="329">
        <v>108</v>
      </c>
      <c r="O95" s="327">
        <v>0</v>
      </c>
      <c r="P95" s="320">
        <f t="shared" si="15"/>
        <v>1</v>
      </c>
      <c r="Q95" s="329">
        <v>98</v>
      </c>
      <c r="R95" s="327">
        <v>0</v>
      </c>
      <c r="S95" s="320">
        <f t="shared" si="16"/>
        <v>1</v>
      </c>
      <c r="T95" s="329">
        <v>98</v>
      </c>
      <c r="U95" s="327">
        <v>0</v>
      </c>
      <c r="V95" s="320">
        <f t="shared" si="17"/>
        <v>1</v>
      </c>
      <c r="W95" s="329">
        <v>95</v>
      </c>
      <c r="X95" s="327">
        <v>0</v>
      </c>
      <c r="Y95" s="320">
        <f t="shared" si="18"/>
        <v>1</v>
      </c>
      <c r="Z95" s="329">
        <v>93</v>
      </c>
      <c r="AA95" s="327">
        <v>0</v>
      </c>
      <c r="AB95" s="320">
        <f t="shared" si="19"/>
        <v>1</v>
      </c>
      <c r="AC95" s="329">
        <v>93</v>
      </c>
      <c r="AD95" s="327">
        <v>0</v>
      </c>
      <c r="AE95" s="320">
        <f t="shared" si="20"/>
        <v>1</v>
      </c>
      <c r="AF95" s="329">
        <v>93</v>
      </c>
      <c r="AG95" s="327">
        <v>0</v>
      </c>
      <c r="AH95" s="320">
        <f t="shared" si="21"/>
        <v>1</v>
      </c>
      <c r="AI95" s="329">
        <v>93</v>
      </c>
      <c r="AJ95" s="327">
        <v>0</v>
      </c>
      <c r="AK95" s="320">
        <f t="shared" si="22"/>
        <v>1</v>
      </c>
      <c r="AL95" s="329">
        <v>93</v>
      </c>
      <c r="AM95" s="327">
        <v>0</v>
      </c>
      <c r="AN95" s="320">
        <f t="shared" si="23"/>
        <v>1</v>
      </c>
    </row>
    <row r="96" spans="1:40" ht="75">
      <c r="A96" s="316">
        <v>33</v>
      </c>
      <c r="B96" s="317" t="s">
        <v>622</v>
      </c>
      <c r="C96" s="323" t="s">
        <v>588</v>
      </c>
      <c r="D96" s="318">
        <v>50</v>
      </c>
      <c r="E96" s="327">
        <v>664</v>
      </c>
      <c r="F96" s="327">
        <v>0</v>
      </c>
      <c r="G96" s="320">
        <f t="shared" si="13"/>
        <v>1</v>
      </c>
      <c r="H96" s="328">
        <v>634</v>
      </c>
      <c r="I96" s="327">
        <v>0</v>
      </c>
      <c r="J96" s="320">
        <f t="shared" si="25"/>
        <v>1</v>
      </c>
      <c r="K96" s="328">
        <v>514</v>
      </c>
      <c r="L96" s="327">
        <v>0</v>
      </c>
      <c r="M96" s="320">
        <f t="shared" si="14"/>
        <v>1</v>
      </c>
      <c r="N96" s="329">
        <v>544</v>
      </c>
      <c r="O96" s="327">
        <v>0</v>
      </c>
      <c r="P96" s="320">
        <f t="shared" si="15"/>
        <v>1</v>
      </c>
      <c r="Q96" s="329">
        <v>544</v>
      </c>
      <c r="R96" s="327">
        <v>0</v>
      </c>
      <c r="S96" s="320">
        <f t="shared" si="16"/>
        <v>1</v>
      </c>
      <c r="T96" s="329">
        <v>544</v>
      </c>
      <c r="U96" s="327">
        <v>0</v>
      </c>
      <c r="V96" s="320">
        <f t="shared" si="17"/>
        <v>1</v>
      </c>
      <c r="W96" s="329">
        <v>544</v>
      </c>
      <c r="X96" s="327">
        <v>0</v>
      </c>
      <c r="Y96" s="320">
        <f t="shared" si="18"/>
        <v>1</v>
      </c>
      <c r="Z96" s="329">
        <v>644</v>
      </c>
      <c r="AA96" s="327">
        <v>0</v>
      </c>
      <c r="AB96" s="320">
        <f t="shared" si="19"/>
        <v>1</v>
      </c>
      <c r="AC96" s="329">
        <v>544</v>
      </c>
      <c r="AD96" s="327">
        <v>0</v>
      </c>
      <c r="AE96" s="320">
        <f t="shared" si="20"/>
        <v>1</v>
      </c>
      <c r="AF96" s="329">
        <v>444</v>
      </c>
      <c r="AG96" s="327">
        <v>0</v>
      </c>
      <c r="AH96" s="320">
        <f t="shared" si="21"/>
        <v>1</v>
      </c>
      <c r="AI96" s="329">
        <v>444</v>
      </c>
      <c r="AJ96" s="327">
        <v>0</v>
      </c>
      <c r="AK96" s="320">
        <f t="shared" si="22"/>
        <v>1</v>
      </c>
      <c r="AL96" s="329">
        <v>444</v>
      </c>
      <c r="AM96" s="327">
        <v>0</v>
      </c>
      <c r="AN96" s="320">
        <f t="shared" si="23"/>
        <v>1</v>
      </c>
    </row>
    <row r="97" spans="1:40" ht="75">
      <c r="A97" s="316">
        <v>34</v>
      </c>
      <c r="B97" s="317" t="s">
        <v>623</v>
      </c>
      <c r="C97" s="323" t="s">
        <v>588</v>
      </c>
      <c r="D97" s="318">
        <v>50</v>
      </c>
      <c r="E97" s="327">
        <v>1338</v>
      </c>
      <c r="F97" s="327">
        <v>0</v>
      </c>
      <c r="G97" s="320">
        <f t="shared" si="13"/>
        <v>1</v>
      </c>
      <c r="H97" s="329">
        <v>1288</v>
      </c>
      <c r="I97" s="327">
        <v>0</v>
      </c>
      <c r="J97" s="320">
        <f t="shared" si="25"/>
        <v>1</v>
      </c>
      <c r="K97" s="330">
        <v>1058</v>
      </c>
      <c r="L97" s="327">
        <v>0</v>
      </c>
      <c r="M97" s="320">
        <f t="shared" si="14"/>
        <v>1</v>
      </c>
      <c r="N97" s="329">
        <v>1108</v>
      </c>
      <c r="O97" s="327">
        <v>0</v>
      </c>
      <c r="P97" s="320">
        <f t="shared" si="15"/>
        <v>1</v>
      </c>
      <c r="Q97" s="329">
        <v>1108</v>
      </c>
      <c r="R97" s="327">
        <v>0</v>
      </c>
      <c r="S97" s="320">
        <f t="shared" si="16"/>
        <v>1</v>
      </c>
      <c r="T97" s="329">
        <v>1108</v>
      </c>
      <c r="U97" s="327">
        <v>0</v>
      </c>
      <c r="V97" s="320">
        <f t="shared" si="17"/>
        <v>1</v>
      </c>
      <c r="W97" s="329">
        <v>108</v>
      </c>
      <c r="X97" s="327">
        <v>0</v>
      </c>
      <c r="Y97" s="320">
        <f t="shared" si="18"/>
        <v>1</v>
      </c>
      <c r="Z97" s="329">
        <v>1208</v>
      </c>
      <c r="AA97" s="327">
        <v>0</v>
      </c>
      <c r="AB97" s="320">
        <f t="shared" si="19"/>
        <v>1</v>
      </c>
      <c r="AC97" s="329">
        <v>1108</v>
      </c>
      <c r="AD97" s="327">
        <v>0</v>
      </c>
      <c r="AE97" s="320">
        <f t="shared" si="20"/>
        <v>1</v>
      </c>
      <c r="AF97" s="329">
        <v>1058</v>
      </c>
      <c r="AG97" s="327">
        <v>0</v>
      </c>
      <c r="AH97" s="320">
        <f t="shared" si="21"/>
        <v>1</v>
      </c>
      <c r="AI97" s="329">
        <v>1058</v>
      </c>
      <c r="AJ97" s="327">
        <v>0</v>
      </c>
      <c r="AK97" s="320">
        <f t="shared" si="22"/>
        <v>1</v>
      </c>
      <c r="AL97" s="329">
        <v>1059</v>
      </c>
      <c r="AM97" s="327">
        <v>0</v>
      </c>
      <c r="AN97" s="320">
        <f t="shared" si="23"/>
        <v>1</v>
      </c>
    </row>
    <row r="98" spans="1:40" ht="120">
      <c r="A98" s="316">
        <v>35</v>
      </c>
      <c r="B98" s="317" t="s">
        <v>624</v>
      </c>
      <c r="C98" s="325" t="s">
        <v>625</v>
      </c>
      <c r="D98" s="318">
        <v>10</v>
      </c>
      <c r="E98" s="327">
        <v>75</v>
      </c>
      <c r="F98" s="327">
        <v>20</v>
      </c>
      <c r="G98" s="320">
        <f t="shared" si="13"/>
        <v>1</v>
      </c>
      <c r="H98" s="328">
        <v>75</v>
      </c>
      <c r="I98" s="327">
        <v>0</v>
      </c>
      <c r="J98" s="320">
        <f t="shared" si="25"/>
        <v>1</v>
      </c>
      <c r="K98" s="328">
        <v>54</v>
      </c>
      <c r="L98" s="327">
        <v>0</v>
      </c>
      <c r="M98" s="320">
        <f t="shared" si="14"/>
        <v>1</v>
      </c>
      <c r="N98" s="329">
        <v>42</v>
      </c>
      <c r="O98" s="329">
        <v>20</v>
      </c>
      <c r="P98" s="320">
        <f t="shared" si="15"/>
        <v>1</v>
      </c>
      <c r="Q98" s="329">
        <v>50</v>
      </c>
      <c r="R98" s="327">
        <v>0</v>
      </c>
      <c r="S98" s="320">
        <f t="shared" si="16"/>
        <v>1</v>
      </c>
      <c r="T98" s="329">
        <v>6</v>
      </c>
      <c r="U98" s="327">
        <v>0</v>
      </c>
      <c r="V98" s="320">
        <f t="shared" si="17"/>
        <v>0</v>
      </c>
      <c r="W98" s="329">
        <v>55</v>
      </c>
      <c r="X98" s="327">
        <v>0</v>
      </c>
      <c r="Y98" s="320">
        <f t="shared" si="18"/>
        <v>1</v>
      </c>
      <c r="Z98" s="329">
        <v>46</v>
      </c>
      <c r="AA98" s="327">
        <v>0</v>
      </c>
      <c r="AB98" s="320">
        <f t="shared" si="19"/>
        <v>1</v>
      </c>
      <c r="AC98" s="329">
        <v>29</v>
      </c>
      <c r="AD98" s="327">
        <v>0</v>
      </c>
      <c r="AE98" s="320">
        <f t="shared" si="20"/>
        <v>1</v>
      </c>
      <c r="AF98" s="329">
        <v>21</v>
      </c>
      <c r="AG98" s="327">
        <v>0</v>
      </c>
      <c r="AH98" s="320">
        <f t="shared" si="21"/>
        <v>1</v>
      </c>
      <c r="AI98" s="329">
        <v>50</v>
      </c>
      <c r="AJ98" s="327">
        <v>0</v>
      </c>
      <c r="AK98" s="320">
        <f t="shared" si="22"/>
        <v>1</v>
      </c>
      <c r="AL98" s="329">
        <v>26</v>
      </c>
      <c r="AM98" s="327">
        <v>0</v>
      </c>
      <c r="AN98" s="320">
        <f t="shared" si="23"/>
        <v>1</v>
      </c>
    </row>
    <row r="99" spans="1:40" ht="30">
      <c r="A99" s="316">
        <v>36</v>
      </c>
      <c r="B99" s="317" t="s">
        <v>626</v>
      </c>
      <c r="C99" s="323" t="s">
        <v>586</v>
      </c>
      <c r="D99" s="318">
        <v>50</v>
      </c>
      <c r="E99" s="327">
        <v>2030</v>
      </c>
      <c r="F99" s="327">
        <v>0</v>
      </c>
      <c r="G99" s="320">
        <f t="shared" si="13"/>
        <v>1</v>
      </c>
      <c r="H99" s="328">
        <v>2030</v>
      </c>
      <c r="I99" s="327">
        <v>0</v>
      </c>
      <c r="J99" s="320">
        <f t="shared" si="25"/>
        <v>1</v>
      </c>
      <c r="K99" s="328">
        <v>1980</v>
      </c>
      <c r="L99" s="327">
        <v>0</v>
      </c>
      <c r="M99" s="320">
        <f t="shared" si="14"/>
        <v>1</v>
      </c>
      <c r="N99" s="329">
        <v>2040</v>
      </c>
      <c r="O99" s="327">
        <v>0</v>
      </c>
      <c r="P99" s="320">
        <f t="shared" si="15"/>
        <v>1</v>
      </c>
      <c r="Q99" s="329">
        <v>1740</v>
      </c>
      <c r="R99" s="327">
        <v>0</v>
      </c>
      <c r="S99" s="320">
        <f t="shared" si="16"/>
        <v>1</v>
      </c>
      <c r="T99" s="329">
        <v>1720</v>
      </c>
      <c r="U99" s="327">
        <v>0</v>
      </c>
      <c r="V99" s="320">
        <f t="shared" si="17"/>
        <v>1</v>
      </c>
      <c r="W99" s="329">
        <v>1700</v>
      </c>
      <c r="X99" s="327">
        <v>0</v>
      </c>
      <c r="Y99" s="320">
        <f t="shared" si="18"/>
        <v>1</v>
      </c>
      <c r="Z99" s="329">
        <v>1670</v>
      </c>
      <c r="AA99" s="327">
        <v>0</v>
      </c>
      <c r="AB99" s="320">
        <f t="shared" si="19"/>
        <v>1</v>
      </c>
      <c r="AC99" s="329">
        <v>1630</v>
      </c>
      <c r="AD99" s="327">
        <v>0</v>
      </c>
      <c r="AE99" s="320">
        <f t="shared" si="20"/>
        <v>1</v>
      </c>
      <c r="AF99" s="329">
        <v>1610</v>
      </c>
      <c r="AG99" s="327">
        <v>0</v>
      </c>
      <c r="AH99" s="320">
        <f t="shared" si="21"/>
        <v>1</v>
      </c>
      <c r="AI99" s="329">
        <v>1610</v>
      </c>
      <c r="AJ99" s="327">
        <v>0</v>
      </c>
      <c r="AK99" s="320">
        <f t="shared" si="22"/>
        <v>1</v>
      </c>
      <c r="AL99" s="329">
        <v>1520</v>
      </c>
      <c r="AM99" s="327">
        <v>0</v>
      </c>
      <c r="AN99" s="320">
        <f t="shared" si="23"/>
        <v>1</v>
      </c>
    </row>
    <row r="100" spans="1:40" ht="105">
      <c r="A100" s="316">
        <v>37</v>
      </c>
      <c r="B100" s="317" t="s">
        <v>627</v>
      </c>
      <c r="C100" s="325" t="s">
        <v>625</v>
      </c>
      <c r="D100" s="318">
        <v>10</v>
      </c>
      <c r="E100" s="327">
        <v>71</v>
      </c>
      <c r="F100" s="327">
        <v>40</v>
      </c>
      <c r="G100" s="320">
        <f t="shared" si="13"/>
        <v>1</v>
      </c>
      <c r="H100" s="328">
        <v>94</v>
      </c>
      <c r="I100" s="327">
        <v>0</v>
      </c>
      <c r="J100" s="320">
        <f t="shared" si="25"/>
        <v>1</v>
      </c>
      <c r="K100" s="328">
        <v>81</v>
      </c>
      <c r="L100" s="327">
        <v>0</v>
      </c>
      <c r="M100" s="320">
        <f t="shared" si="14"/>
        <v>1</v>
      </c>
      <c r="N100" s="329">
        <v>53</v>
      </c>
      <c r="O100" s="327">
        <v>0</v>
      </c>
      <c r="P100" s="320">
        <f t="shared" si="15"/>
        <v>1</v>
      </c>
      <c r="Q100" s="329">
        <v>50</v>
      </c>
      <c r="R100" s="327">
        <v>0</v>
      </c>
      <c r="S100" s="320">
        <f t="shared" si="16"/>
        <v>1</v>
      </c>
      <c r="T100" s="329">
        <v>39</v>
      </c>
      <c r="U100" s="327">
        <v>0</v>
      </c>
      <c r="V100" s="320">
        <f t="shared" si="17"/>
        <v>1</v>
      </c>
      <c r="W100" s="329">
        <v>32</v>
      </c>
      <c r="X100" s="327">
        <v>0</v>
      </c>
      <c r="Y100" s="320">
        <f t="shared" si="18"/>
        <v>1</v>
      </c>
      <c r="Z100" s="329">
        <v>26</v>
      </c>
      <c r="AA100" s="327">
        <v>0</v>
      </c>
      <c r="AB100" s="320">
        <f t="shared" si="19"/>
        <v>1</v>
      </c>
      <c r="AC100" s="329">
        <v>18</v>
      </c>
      <c r="AD100" s="327">
        <v>0</v>
      </c>
      <c r="AE100" s="320">
        <f t="shared" si="20"/>
        <v>1</v>
      </c>
      <c r="AF100" s="329">
        <v>17</v>
      </c>
      <c r="AG100" s="327">
        <v>0</v>
      </c>
      <c r="AH100" s="320">
        <f t="shared" si="21"/>
        <v>1</v>
      </c>
      <c r="AI100" s="329">
        <v>20</v>
      </c>
      <c r="AJ100" s="327">
        <v>0</v>
      </c>
      <c r="AK100" s="320">
        <f t="shared" si="22"/>
        <v>1</v>
      </c>
      <c r="AL100" s="329">
        <v>5</v>
      </c>
      <c r="AM100" s="327">
        <v>0</v>
      </c>
      <c r="AN100" s="320">
        <f t="shared" si="23"/>
        <v>0</v>
      </c>
    </row>
    <row r="101" spans="1:40" ht="30">
      <c r="A101" s="316">
        <v>38</v>
      </c>
      <c r="B101" s="324" t="s">
        <v>628</v>
      </c>
      <c r="C101" s="325" t="s">
        <v>629</v>
      </c>
      <c r="D101" s="318">
        <v>30</v>
      </c>
      <c r="E101" s="327">
        <v>73</v>
      </c>
      <c r="F101" s="327">
        <v>100</v>
      </c>
      <c r="G101" s="320">
        <f t="shared" si="13"/>
        <v>1</v>
      </c>
      <c r="H101" s="334">
        <v>118</v>
      </c>
      <c r="I101" s="327">
        <v>0</v>
      </c>
      <c r="J101" s="320">
        <f t="shared" si="25"/>
        <v>0</v>
      </c>
      <c r="K101" s="329">
        <v>107</v>
      </c>
      <c r="L101" s="329">
        <v>100</v>
      </c>
      <c r="M101" s="320">
        <f t="shared" si="14"/>
        <v>1</v>
      </c>
      <c r="N101" s="329">
        <v>122</v>
      </c>
      <c r="O101" s="329">
        <v>100</v>
      </c>
      <c r="P101" s="320">
        <f t="shared" si="15"/>
        <v>1</v>
      </c>
      <c r="Q101" s="329">
        <v>192</v>
      </c>
      <c r="R101" s="327">
        <v>0</v>
      </c>
      <c r="S101" s="320">
        <f t="shared" si="16"/>
        <v>1</v>
      </c>
      <c r="T101" s="329">
        <v>150</v>
      </c>
      <c r="U101" s="327">
        <v>0</v>
      </c>
      <c r="V101" s="320">
        <f t="shared" si="17"/>
        <v>1</v>
      </c>
      <c r="W101" s="329">
        <v>120</v>
      </c>
      <c r="X101" s="327">
        <v>0</v>
      </c>
      <c r="Y101" s="320">
        <f t="shared" si="18"/>
        <v>1</v>
      </c>
      <c r="Z101" s="329">
        <v>104</v>
      </c>
      <c r="AA101" s="329">
        <v>200</v>
      </c>
      <c r="AB101" s="320">
        <f t="shared" si="19"/>
        <v>1</v>
      </c>
      <c r="AC101" s="329">
        <v>269</v>
      </c>
      <c r="AD101" s="327">
        <v>0</v>
      </c>
      <c r="AE101" s="320">
        <f t="shared" si="20"/>
        <v>1</v>
      </c>
      <c r="AF101" s="329">
        <v>249</v>
      </c>
      <c r="AG101" s="327">
        <v>0</v>
      </c>
      <c r="AH101" s="320">
        <f t="shared" si="21"/>
        <v>1</v>
      </c>
      <c r="AI101" s="329">
        <v>228</v>
      </c>
      <c r="AJ101" s="327">
        <v>0</v>
      </c>
      <c r="AK101" s="320">
        <f t="shared" si="22"/>
        <v>1</v>
      </c>
      <c r="AL101" s="329">
        <v>208</v>
      </c>
      <c r="AM101" s="327">
        <v>0</v>
      </c>
      <c r="AN101" s="320">
        <f t="shared" si="23"/>
        <v>1</v>
      </c>
    </row>
    <row r="102" spans="1:40" ht="60">
      <c r="A102" s="316">
        <v>39</v>
      </c>
      <c r="B102" s="324" t="s">
        <v>630</v>
      </c>
      <c r="C102" s="325" t="s">
        <v>607</v>
      </c>
      <c r="D102" s="318">
        <v>3</v>
      </c>
      <c r="E102" s="327">
        <v>50</v>
      </c>
      <c r="F102" s="327">
        <v>0</v>
      </c>
      <c r="G102" s="320">
        <f t="shared" si="13"/>
        <v>1</v>
      </c>
      <c r="H102" s="329">
        <v>50</v>
      </c>
      <c r="I102" s="327">
        <v>0</v>
      </c>
      <c r="J102" s="320">
        <f t="shared" si="25"/>
        <v>1</v>
      </c>
      <c r="K102" s="329">
        <v>48</v>
      </c>
      <c r="L102" s="327">
        <v>0</v>
      </c>
      <c r="M102" s="320">
        <f t="shared" si="14"/>
        <v>1</v>
      </c>
      <c r="N102" s="329">
        <v>45</v>
      </c>
      <c r="O102" s="327">
        <v>0</v>
      </c>
      <c r="P102" s="320">
        <f t="shared" si="15"/>
        <v>1</v>
      </c>
      <c r="Q102" s="329">
        <v>40</v>
      </c>
      <c r="R102" s="327">
        <v>0</v>
      </c>
      <c r="S102" s="320">
        <f t="shared" si="16"/>
        <v>1</v>
      </c>
      <c r="T102" s="329">
        <v>35</v>
      </c>
      <c r="U102" s="327">
        <v>0</v>
      </c>
      <c r="V102" s="320">
        <f t="shared" si="17"/>
        <v>1</v>
      </c>
      <c r="W102" s="329">
        <v>34</v>
      </c>
      <c r="X102" s="327">
        <v>0</v>
      </c>
      <c r="Y102" s="320">
        <f t="shared" si="18"/>
        <v>1</v>
      </c>
      <c r="Z102" s="329">
        <v>30</v>
      </c>
      <c r="AA102" s="327">
        <v>0</v>
      </c>
      <c r="AB102" s="320">
        <f t="shared" si="19"/>
        <v>1</v>
      </c>
      <c r="AC102" s="329">
        <v>29</v>
      </c>
      <c r="AD102" s="327">
        <v>0</v>
      </c>
      <c r="AE102" s="320">
        <f t="shared" si="20"/>
        <v>1</v>
      </c>
      <c r="AF102" s="329">
        <v>29</v>
      </c>
      <c r="AG102" s="327">
        <v>0</v>
      </c>
      <c r="AH102" s="320">
        <f t="shared" si="21"/>
        <v>1</v>
      </c>
      <c r="AI102" s="329">
        <v>27</v>
      </c>
      <c r="AJ102" s="327">
        <v>0</v>
      </c>
      <c r="AK102" s="320">
        <f t="shared" si="22"/>
        <v>1</v>
      </c>
      <c r="AL102" s="329">
        <v>23</v>
      </c>
      <c r="AM102" s="327">
        <v>0</v>
      </c>
      <c r="AN102" s="320">
        <f t="shared" si="23"/>
        <v>1</v>
      </c>
    </row>
    <row r="103" spans="1:40" ht="90">
      <c r="A103" s="316">
        <v>40</v>
      </c>
      <c r="B103" s="324" t="s">
        <v>631</v>
      </c>
      <c r="C103" s="323" t="s">
        <v>586</v>
      </c>
      <c r="D103" s="318">
        <v>40</v>
      </c>
      <c r="E103" s="327">
        <v>3610</v>
      </c>
      <c r="F103" s="327">
        <v>2000</v>
      </c>
      <c r="G103" s="320">
        <f t="shared" si="13"/>
        <v>1</v>
      </c>
      <c r="H103" s="328">
        <v>5360</v>
      </c>
      <c r="I103" s="327">
        <v>0</v>
      </c>
      <c r="J103" s="320">
        <f t="shared" si="25"/>
        <v>1</v>
      </c>
      <c r="K103" s="328">
        <v>5070</v>
      </c>
      <c r="L103" s="327">
        <v>0</v>
      </c>
      <c r="M103" s="320">
        <f t="shared" si="14"/>
        <v>1</v>
      </c>
      <c r="N103" s="329">
        <v>2610</v>
      </c>
      <c r="O103" s="329">
        <v>1000</v>
      </c>
      <c r="P103" s="320">
        <f t="shared" si="15"/>
        <v>1</v>
      </c>
      <c r="Q103" s="329">
        <v>3290</v>
      </c>
      <c r="R103" s="327">
        <v>0</v>
      </c>
      <c r="S103" s="320">
        <f t="shared" si="16"/>
        <v>1</v>
      </c>
      <c r="T103" s="329">
        <v>2990</v>
      </c>
      <c r="U103" s="327">
        <v>0</v>
      </c>
      <c r="V103" s="320">
        <f t="shared" si="17"/>
        <v>1</v>
      </c>
      <c r="W103" s="329">
        <v>2470</v>
      </c>
      <c r="X103" s="327">
        <v>0</v>
      </c>
      <c r="Y103" s="320">
        <f t="shared" si="18"/>
        <v>1</v>
      </c>
      <c r="Z103" s="329">
        <v>2070</v>
      </c>
      <c r="AA103" s="327">
        <v>0</v>
      </c>
      <c r="AB103" s="320">
        <f t="shared" si="19"/>
        <v>1</v>
      </c>
      <c r="AC103" s="329">
        <v>7170</v>
      </c>
      <c r="AD103" s="327">
        <v>0</v>
      </c>
      <c r="AE103" s="320">
        <f t="shared" si="20"/>
        <v>1</v>
      </c>
      <c r="AF103" s="329">
        <v>1390</v>
      </c>
      <c r="AG103" s="327">
        <v>0</v>
      </c>
      <c r="AH103" s="320">
        <f t="shared" si="21"/>
        <v>1</v>
      </c>
      <c r="AI103" s="329">
        <v>2670</v>
      </c>
      <c r="AJ103" s="327">
        <v>0</v>
      </c>
      <c r="AK103" s="320">
        <f t="shared" si="22"/>
        <v>1</v>
      </c>
      <c r="AL103" s="329">
        <v>2370</v>
      </c>
      <c r="AM103" s="327">
        <v>0</v>
      </c>
      <c r="AN103" s="320">
        <f t="shared" si="23"/>
        <v>1</v>
      </c>
    </row>
    <row r="104" spans="1:40" ht="30">
      <c r="A104" s="316">
        <v>41</v>
      </c>
      <c r="B104" s="324" t="s">
        <v>632</v>
      </c>
      <c r="C104" s="323" t="s">
        <v>586</v>
      </c>
      <c r="D104" s="318">
        <v>30</v>
      </c>
      <c r="E104" s="327">
        <v>200</v>
      </c>
      <c r="F104" s="327">
        <v>100</v>
      </c>
      <c r="G104" s="320">
        <f t="shared" si="13"/>
        <v>1</v>
      </c>
      <c r="H104" s="329">
        <v>210</v>
      </c>
      <c r="I104" s="327">
        <v>0</v>
      </c>
      <c r="J104" s="320">
        <f t="shared" si="25"/>
        <v>1</v>
      </c>
      <c r="K104" s="329">
        <v>180</v>
      </c>
      <c r="L104" s="327">
        <v>0</v>
      </c>
      <c r="M104" s="320">
        <f t="shared" si="14"/>
        <v>1</v>
      </c>
      <c r="N104" s="329">
        <v>110</v>
      </c>
      <c r="O104" s="329">
        <v>100</v>
      </c>
      <c r="P104" s="320">
        <f t="shared" si="15"/>
        <v>1</v>
      </c>
      <c r="Q104" s="329">
        <v>210</v>
      </c>
      <c r="R104" s="327">
        <v>0</v>
      </c>
      <c r="S104" s="320">
        <f t="shared" si="16"/>
        <v>1</v>
      </c>
      <c r="T104" s="329">
        <v>120</v>
      </c>
      <c r="U104" s="327">
        <v>0</v>
      </c>
      <c r="V104" s="320">
        <f t="shared" si="17"/>
        <v>1</v>
      </c>
      <c r="W104" s="329">
        <v>120</v>
      </c>
      <c r="X104" s="327">
        <v>0</v>
      </c>
      <c r="Y104" s="320">
        <f t="shared" si="18"/>
        <v>1</v>
      </c>
      <c r="Z104" s="329">
        <v>60</v>
      </c>
      <c r="AA104" s="327">
        <v>0</v>
      </c>
      <c r="AB104" s="320">
        <f t="shared" si="19"/>
        <v>1</v>
      </c>
      <c r="AC104" s="329">
        <v>0</v>
      </c>
      <c r="AD104" s="327">
        <v>0</v>
      </c>
      <c r="AE104" s="320">
        <f t="shared" si="20"/>
        <v>0</v>
      </c>
      <c r="AF104" s="329">
        <v>0</v>
      </c>
      <c r="AG104" s="327">
        <v>0</v>
      </c>
      <c r="AH104" s="320">
        <f t="shared" si="21"/>
        <v>0</v>
      </c>
      <c r="AI104" s="329">
        <v>100</v>
      </c>
      <c r="AJ104" s="327">
        <v>0</v>
      </c>
      <c r="AK104" s="320">
        <f t="shared" si="22"/>
        <v>1</v>
      </c>
      <c r="AL104" s="329">
        <v>70</v>
      </c>
      <c r="AM104" s="327">
        <v>0</v>
      </c>
      <c r="AN104" s="320">
        <f t="shared" si="23"/>
        <v>1</v>
      </c>
    </row>
    <row r="105" spans="1:40" ht="30">
      <c r="A105" s="316">
        <v>42</v>
      </c>
      <c r="B105" s="324" t="s">
        <v>633</v>
      </c>
      <c r="C105" s="323" t="s">
        <v>634</v>
      </c>
      <c r="D105" s="318">
        <v>10</v>
      </c>
      <c r="E105" s="327">
        <v>18</v>
      </c>
      <c r="F105" s="327">
        <v>0</v>
      </c>
      <c r="G105" s="320">
        <f t="shared" si="13"/>
        <v>1</v>
      </c>
      <c r="H105" s="329">
        <v>18</v>
      </c>
      <c r="I105" s="327">
        <v>0</v>
      </c>
      <c r="J105" s="320">
        <f t="shared" si="25"/>
        <v>1</v>
      </c>
      <c r="K105" s="329">
        <v>17</v>
      </c>
      <c r="L105" s="327">
        <v>0</v>
      </c>
      <c r="M105" s="320">
        <f t="shared" si="14"/>
        <v>1</v>
      </c>
      <c r="N105" s="329">
        <v>17</v>
      </c>
      <c r="O105" s="327">
        <v>0</v>
      </c>
      <c r="P105" s="320">
        <f t="shared" si="15"/>
        <v>1</v>
      </c>
      <c r="Q105" s="329">
        <v>17</v>
      </c>
      <c r="R105" s="327">
        <v>0</v>
      </c>
      <c r="S105" s="320">
        <f t="shared" si="16"/>
        <v>1</v>
      </c>
      <c r="T105" s="329">
        <v>17</v>
      </c>
      <c r="U105" s="327">
        <v>0</v>
      </c>
      <c r="V105" s="320">
        <f t="shared" si="17"/>
        <v>1</v>
      </c>
      <c r="W105" s="329">
        <v>14</v>
      </c>
      <c r="X105" s="327">
        <v>0</v>
      </c>
      <c r="Y105" s="320">
        <f t="shared" si="18"/>
        <v>1</v>
      </c>
      <c r="Z105" s="329">
        <v>14</v>
      </c>
      <c r="AA105" s="327">
        <v>0</v>
      </c>
      <c r="AB105" s="320">
        <f t="shared" si="19"/>
        <v>1</v>
      </c>
      <c r="AC105" s="329">
        <v>14</v>
      </c>
      <c r="AD105" s="327">
        <v>0</v>
      </c>
      <c r="AE105" s="320">
        <f t="shared" si="20"/>
        <v>1</v>
      </c>
      <c r="AF105" s="329">
        <v>14</v>
      </c>
      <c r="AG105" s="327">
        <v>0</v>
      </c>
      <c r="AH105" s="320">
        <f t="shared" si="21"/>
        <v>1</v>
      </c>
      <c r="AI105" s="329">
        <v>14</v>
      </c>
      <c r="AJ105" s="327">
        <v>0</v>
      </c>
      <c r="AK105" s="320">
        <f t="shared" si="22"/>
        <v>1</v>
      </c>
      <c r="AL105" s="329">
        <v>14</v>
      </c>
      <c r="AM105" s="327">
        <v>0</v>
      </c>
      <c r="AN105" s="320">
        <f t="shared" si="23"/>
        <v>1</v>
      </c>
    </row>
    <row r="106" spans="1:40" ht="17">
      <c r="A106" s="316">
        <v>43</v>
      </c>
      <c r="B106" s="324" t="s">
        <v>635</v>
      </c>
      <c r="C106" s="325" t="s">
        <v>636</v>
      </c>
      <c r="D106" s="318">
        <v>10</v>
      </c>
      <c r="E106" s="327">
        <v>206</v>
      </c>
      <c r="F106" s="327">
        <v>144</v>
      </c>
      <c r="G106" s="320">
        <f t="shared" si="13"/>
        <v>1</v>
      </c>
      <c r="H106" s="328">
        <v>290</v>
      </c>
      <c r="I106" s="327">
        <v>0</v>
      </c>
      <c r="J106" s="320">
        <f t="shared" si="25"/>
        <v>1</v>
      </c>
      <c r="K106" s="328">
        <v>280</v>
      </c>
      <c r="L106" s="327">
        <v>0</v>
      </c>
      <c r="M106" s="320">
        <f t="shared" si="14"/>
        <v>1</v>
      </c>
      <c r="N106" s="329">
        <v>166</v>
      </c>
      <c r="O106" s="329">
        <v>144</v>
      </c>
      <c r="P106" s="320">
        <f t="shared" si="15"/>
        <v>1</v>
      </c>
      <c r="Q106" s="329">
        <v>250</v>
      </c>
      <c r="R106" s="327">
        <v>0</v>
      </c>
      <c r="S106" s="320">
        <f t="shared" si="16"/>
        <v>1</v>
      </c>
      <c r="T106" s="329">
        <v>220</v>
      </c>
      <c r="U106" s="327">
        <v>0</v>
      </c>
      <c r="V106" s="320">
        <f t="shared" si="17"/>
        <v>1</v>
      </c>
      <c r="W106" s="329">
        <v>190</v>
      </c>
      <c r="X106" s="327">
        <v>0</v>
      </c>
      <c r="Y106" s="320">
        <f t="shared" si="18"/>
        <v>1</v>
      </c>
      <c r="Z106" s="329">
        <v>277</v>
      </c>
      <c r="AA106" s="327">
        <v>0</v>
      </c>
      <c r="AB106" s="320">
        <f t="shared" si="19"/>
        <v>1</v>
      </c>
      <c r="AC106" s="329">
        <v>362</v>
      </c>
      <c r="AD106" s="327">
        <v>0</v>
      </c>
      <c r="AE106" s="320">
        <f t="shared" si="20"/>
        <v>1</v>
      </c>
      <c r="AF106" s="329">
        <v>332</v>
      </c>
      <c r="AG106" s="327">
        <v>0</v>
      </c>
      <c r="AH106" s="320">
        <f t="shared" si="21"/>
        <v>1</v>
      </c>
      <c r="AI106" s="329">
        <v>302</v>
      </c>
      <c r="AJ106" s="327">
        <v>0</v>
      </c>
      <c r="AK106" s="320">
        <f t="shared" si="22"/>
        <v>1</v>
      </c>
      <c r="AL106" s="329">
        <v>212</v>
      </c>
      <c r="AM106" s="327">
        <v>0</v>
      </c>
      <c r="AN106" s="320">
        <f t="shared" si="23"/>
        <v>1</v>
      </c>
    </row>
    <row r="107" spans="1:40" ht="60">
      <c r="A107" s="316">
        <v>44</v>
      </c>
      <c r="B107" s="324" t="s">
        <v>637</v>
      </c>
      <c r="C107" s="325" t="s">
        <v>638</v>
      </c>
      <c r="D107" s="318">
        <v>10</v>
      </c>
      <c r="E107" s="327">
        <v>42</v>
      </c>
      <c r="F107" s="327">
        <v>25</v>
      </c>
      <c r="G107" s="320">
        <f t="shared" si="13"/>
        <v>1</v>
      </c>
      <c r="H107" s="328">
        <v>62</v>
      </c>
      <c r="I107" s="327">
        <v>0</v>
      </c>
      <c r="J107" s="320">
        <f t="shared" si="25"/>
        <v>1</v>
      </c>
      <c r="K107" s="328">
        <v>60</v>
      </c>
      <c r="L107" s="327">
        <v>0</v>
      </c>
      <c r="M107" s="320">
        <f t="shared" si="14"/>
        <v>1</v>
      </c>
      <c r="N107" s="329">
        <v>38</v>
      </c>
      <c r="O107" s="329">
        <v>50</v>
      </c>
      <c r="P107" s="320">
        <f t="shared" si="15"/>
        <v>1</v>
      </c>
      <c r="Q107" s="329">
        <v>83</v>
      </c>
      <c r="R107" s="327">
        <v>0</v>
      </c>
      <c r="S107" s="320">
        <f t="shared" si="16"/>
        <v>1</v>
      </c>
      <c r="T107" s="329">
        <v>80</v>
      </c>
      <c r="U107" s="327">
        <v>0</v>
      </c>
      <c r="V107" s="320">
        <f t="shared" si="17"/>
        <v>1</v>
      </c>
      <c r="W107" s="329">
        <v>77</v>
      </c>
      <c r="X107" s="327">
        <v>0</v>
      </c>
      <c r="Y107" s="320">
        <f t="shared" si="18"/>
        <v>1</v>
      </c>
      <c r="Z107" s="329">
        <v>74</v>
      </c>
      <c r="AA107" s="327">
        <v>0</v>
      </c>
      <c r="AB107" s="320">
        <f t="shared" si="19"/>
        <v>1</v>
      </c>
      <c r="AC107" s="329">
        <v>74</v>
      </c>
      <c r="AD107" s="327">
        <v>0</v>
      </c>
      <c r="AE107" s="320">
        <f t="shared" si="20"/>
        <v>1</v>
      </c>
      <c r="AF107" s="329">
        <v>74</v>
      </c>
      <c r="AG107" s="327">
        <v>0</v>
      </c>
      <c r="AH107" s="320">
        <f t="shared" si="21"/>
        <v>1</v>
      </c>
      <c r="AI107" s="329">
        <v>74</v>
      </c>
      <c r="AJ107" s="327">
        <v>0</v>
      </c>
      <c r="AK107" s="320">
        <f t="shared" si="22"/>
        <v>1</v>
      </c>
      <c r="AL107" s="329">
        <v>74</v>
      </c>
      <c r="AM107" s="327">
        <v>0</v>
      </c>
      <c r="AN107" s="320">
        <f t="shared" si="23"/>
        <v>1</v>
      </c>
    </row>
    <row r="108" spans="1:40" ht="30">
      <c r="A108" s="316">
        <v>45</v>
      </c>
      <c r="B108" s="324" t="s">
        <v>639</v>
      </c>
      <c r="C108" s="325" t="s">
        <v>640</v>
      </c>
      <c r="D108" s="318">
        <v>5</v>
      </c>
      <c r="E108" s="327">
        <v>48</v>
      </c>
      <c r="F108" s="327">
        <v>20</v>
      </c>
      <c r="G108" s="320">
        <f t="shared" si="13"/>
        <v>1</v>
      </c>
      <c r="H108" s="329">
        <v>58</v>
      </c>
      <c r="I108" s="327">
        <v>0</v>
      </c>
      <c r="J108" s="320">
        <f t="shared" si="25"/>
        <v>1</v>
      </c>
      <c r="K108" s="329">
        <v>45</v>
      </c>
      <c r="L108" s="327">
        <v>0</v>
      </c>
      <c r="M108" s="320">
        <f t="shared" si="14"/>
        <v>1</v>
      </c>
      <c r="N108" s="329">
        <v>25</v>
      </c>
      <c r="O108" s="327">
        <v>0</v>
      </c>
      <c r="P108" s="320">
        <f t="shared" si="15"/>
        <v>1</v>
      </c>
      <c r="Q108" s="332">
        <v>0</v>
      </c>
      <c r="R108" s="327">
        <v>0</v>
      </c>
      <c r="S108" s="320">
        <f t="shared" si="16"/>
        <v>0</v>
      </c>
      <c r="T108" s="329">
        <v>0</v>
      </c>
      <c r="U108" s="327">
        <v>0</v>
      </c>
      <c r="V108" s="320">
        <f t="shared" si="17"/>
        <v>0</v>
      </c>
      <c r="W108" s="329">
        <v>20</v>
      </c>
      <c r="X108" s="327">
        <v>0</v>
      </c>
      <c r="Y108" s="320">
        <f t="shared" si="18"/>
        <v>1</v>
      </c>
      <c r="Z108" s="329">
        <v>37</v>
      </c>
      <c r="AA108" s="327">
        <v>0</v>
      </c>
      <c r="AB108" s="320">
        <f t="shared" si="19"/>
        <v>1</v>
      </c>
      <c r="AC108" s="329">
        <v>57</v>
      </c>
      <c r="AD108" s="327">
        <v>0</v>
      </c>
      <c r="AE108" s="320">
        <f t="shared" si="20"/>
        <v>1</v>
      </c>
      <c r="AF108" s="329">
        <v>47</v>
      </c>
      <c r="AG108" s="327">
        <v>0</v>
      </c>
      <c r="AH108" s="320">
        <f t="shared" si="21"/>
        <v>1</v>
      </c>
      <c r="AI108" s="329">
        <v>37</v>
      </c>
      <c r="AJ108" s="327">
        <v>0</v>
      </c>
      <c r="AK108" s="320">
        <f t="shared" si="22"/>
        <v>1</v>
      </c>
      <c r="AL108" s="329">
        <v>17</v>
      </c>
      <c r="AM108" s="327">
        <v>0</v>
      </c>
      <c r="AN108" s="320">
        <f t="shared" si="23"/>
        <v>1</v>
      </c>
    </row>
    <row r="109" spans="1:40" ht="75">
      <c r="A109" s="316">
        <v>46</v>
      </c>
      <c r="B109" s="324" t="s">
        <v>641</v>
      </c>
      <c r="C109" s="323" t="s">
        <v>586</v>
      </c>
      <c r="D109" s="318">
        <v>30</v>
      </c>
      <c r="E109" s="327">
        <v>1435</v>
      </c>
      <c r="F109" s="327">
        <v>0</v>
      </c>
      <c r="G109" s="320">
        <f t="shared" si="13"/>
        <v>1</v>
      </c>
      <c r="H109" s="328">
        <v>1425</v>
      </c>
      <c r="I109" s="327">
        <v>0</v>
      </c>
      <c r="J109" s="320">
        <f t="shared" si="25"/>
        <v>1</v>
      </c>
      <c r="K109" s="328">
        <v>1411</v>
      </c>
      <c r="L109" s="327">
        <v>0</v>
      </c>
      <c r="M109" s="320">
        <f t="shared" si="14"/>
        <v>1</v>
      </c>
      <c r="N109" s="332">
        <v>1417</v>
      </c>
      <c r="O109" s="329">
        <v>108</v>
      </c>
      <c r="P109" s="320">
        <f t="shared" si="15"/>
        <v>1</v>
      </c>
      <c r="Q109" s="332">
        <v>1518</v>
      </c>
      <c r="R109" s="327">
        <v>0</v>
      </c>
      <c r="S109" s="320">
        <f t="shared" si="16"/>
        <v>1</v>
      </c>
      <c r="T109" s="329">
        <v>1514</v>
      </c>
      <c r="U109" s="327">
        <v>0</v>
      </c>
      <c r="V109" s="320">
        <f t="shared" si="17"/>
        <v>1</v>
      </c>
      <c r="W109" s="329">
        <v>1497</v>
      </c>
      <c r="X109" s="327">
        <v>0</v>
      </c>
      <c r="Y109" s="320">
        <f t="shared" si="18"/>
        <v>1</v>
      </c>
      <c r="Z109" s="329">
        <v>1543</v>
      </c>
      <c r="AA109" s="327">
        <v>0</v>
      </c>
      <c r="AB109" s="320">
        <f t="shared" si="19"/>
        <v>1</v>
      </c>
      <c r="AC109" s="329">
        <v>1615</v>
      </c>
      <c r="AD109" s="327">
        <v>0</v>
      </c>
      <c r="AE109" s="320">
        <f t="shared" si="20"/>
        <v>1</v>
      </c>
      <c r="AF109" s="329">
        <v>1590</v>
      </c>
      <c r="AG109" s="327">
        <v>0</v>
      </c>
      <c r="AH109" s="320">
        <f t="shared" si="21"/>
        <v>1</v>
      </c>
      <c r="AI109" s="329">
        <v>1684</v>
      </c>
      <c r="AJ109" s="327">
        <v>0</v>
      </c>
      <c r="AK109" s="320">
        <f t="shared" si="22"/>
        <v>1</v>
      </c>
      <c r="AL109" s="329">
        <v>1670</v>
      </c>
      <c r="AM109" s="327">
        <v>0</v>
      </c>
      <c r="AN109" s="320">
        <f t="shared" si="23"/>
        <v>1</v>
      </c>
    </row>
    <row r="110" spans="1:40" ht="135">
      <c r="A110" s="316">
        <v>47</v>
      </c>
      <c r="B110" s="324" t="s">
        <v>642</v>
      </c>
      <c r="C110" s="316" t="s">
        <v>586</v>
      </c>
      <c r="D110" s="318">
        <v>30</v>
      </c>
      <c r="E110" s="327">
        <v>938</v>
      </c>
      <c r="F110" s="327">
        <v>210</v>
      </c>
      <c r="G110" s="320">
        <f t="shared" si="13"/>
        <v>1</v>
      </c>
      <c r="H110" s="328">
        <v>1075</v>
      </c>
      <c r="I110" s="327">
        <v>0</v>
      </c>
      <c r="J110" s="320">
        <f t="shared" si="25"/>
        <v>1</v>
      </c>
      <c r="K110" s="328">
        <v>984</v>
      </c>
      <c r="L110" s="327">
        <v>0</v>
      </c>
      <c r="M110" s="320">
        <f t="shared" si="14"/>
        <v>1</v>
      </c>
      <c r="N110" s="332">
        <v>765</v>
      </c>
      <c r="O110" s="329">
        <v>84</v>
      </c>
      <c r="P110" s="320">
        <f t="shared" si="15"/>
        <v>1</v>
      </c>
      <c r="Q110" s="332">
        <v>777</v>
      </c>
      <c r="R110" s="327">
        <v>0</v>
      </c>
      <c r="S110" s="320">
        <f t="shared" si="16"/>
        <v>1</v>
      </c>
      <c r="T110" s="329">
        <v>716</v>
      </c>
      <c r="U110" s="327">
        <v>0</v>
      </c>
      <c r="V110" s="320">
        <f t="shared" si="17"/>
        <v>1</v>
      </c>
      <c r="W110" s="329">
        <v>670</v>
      </c>
      <c r="X110" s="327">
        <v>0</v>
      </c>
      <c r="Y110" s="320">
        <f t="shared" si="18"/>
        <v>1</v>
      </c>
      <c r="Z110" s="329">
        <v>745</v>
      </c>
      <c r="AA110" s="327">
        <v>0</v>
      </c>
      <c r="AB110" s="320">
        <f t="shared" si="19"/>
        <v>1</v>
      </c>
      <c r="AC110" s="329">
        <v>796</v>
      </c>
      <c r="AD110" s="327">
        <v>0</v>
      </c>
      <c r="AE110" s="320">
        <f t="shared" si="20"/>
        <v>1</v>
      </c>
      <c r="AF110" s="329">
        <v>749</v>
      </c>
      <c r="AG110" s="327">
        <v>0</v>
      </c>
      <c r="AH110" s="320">
        <f t="shared" si="21"/>
        <v>1</v>
      </c>
      <c r="AI110" s="329">
        <v>834</v>
      </c>
      <c r="AJ110" s="327">
        <v>0</v>
      </c>
      <c r="AK110" s="320">
        <f t="shared" si="22"/>
        <v>1</v>
      </c>
      <c r="AL110" s="329">
        <v>792</v>
      </c>
      <c r="AM110" s="327">
        <v>0</v>
      </c>
      <c r="AN110" s="320">
        <f t="shared" si="23"/>
        <v>1</v>
      </c>
    </row>
    <row r="111" spans="1:40" ht="105">
      <c r="A111" s="316">
        <v>48</v>
      </c>
      <c r="B111" s="324" t="s">
        <v>643</v>
      </c>
      <c r="C111" s="325" t="s">
        <v>607</v>
      </c>
      <c r="D111" s="318">
        <v>5</v>
      </c>
      <c r="E111" s="327">
        <v>140</v>
      </c>
      <c r="F111" s="327">
        <v>25</v>
      </c>
      <c r="G111" s="320">
        <f t="shared" si="13"/>
        <v>1</v>
      </c>
      <c r="H111" s="328">
        <v>157</v>
      </c>
      <c r="I111" s="327">
        <v>0</v>
      </c>
      <c r="J111" s="320">
        <f t="shared" si="25"/>
        <v>1</v>
      </c>
      <c r="K111" s="328">
        <v>134</v>
      </c>
      <c r="L111" s="327">
        <v>0</v>
      </c>
      <c r="M111" s="320">
        <f t="shared" si="14"/>
        <v>1</v>
      </c>
      <c r="N111" s="332">
        <v>107</v>
      </c>
      <c r="O111" s="327">
        <v>0</v>
      </c>
      <c r="P111" s="320">
        <f t="shared" si="15"/>
        <v>1</v>
      </c>
      <c r="Q111" s="332">
        <v>82</v>
      </c>
      <c r="R111" s="327">
        <v>0</v>
      </c>
      <c r="S111" s="320">
        <f t="shared" si="16"/>
        <v>1</v>
      </c>
      <c r="T111" s="329">
        <v>61</v>
      </c>
      <c r="U111" s="327">
        <v>0</v>
      </c>
      <c r="V111" s="320">
        <f>IF((T111+U111) &gt;=D111* 0.85,1,0)</f>
        <v>1</v>
      </c>
      <c r="W111" s="329">
        <v>39</v>
      </c>
      <c r="X111" s="327">
        <v>0</v>
      </c>
      <c r="Y111" s="320">
        <f t="shared" si="18"/>
        <v>1</v>
      </c>
      <c r="Z111" s="329">
        <v>69</v>
      </c>
      <c r="AA111" s="327">
        <v>0</v>
      </c>
      <c r="AB111" s="320">
        <f t="shared" si="19"/>
        <v>1</v>
      </c>
      <c r="AC111" s="329">
        <v>89</v>
      </c>
      <c r="AD111" s="327">
        <v>0</v>
      </c>
      <c r="AE111" s="320">
        <f t="shared" si="20"/>
        <v>1</v>
      </c>
      <c r="AF111" s="329">
        <v>69</v>
      </c>
      <c r="AG111" s="327">
        <v>0</v>
      </c>
      <c r="AH111" s="320">
        <f t="shared" si="21"/>
        <v>1</v>
      </c>
      <c r="AI111" s="329">
        <v>123</v>
      </c>
      <c r="AJ111" s="327">
        <v>0</v>
      </c>
      <c r="AK111" s="320">
        <f t="shared" si="22"/>
        <v>1</v>
      </c>
      <c r="AL111" s="329">
        <v>106</v>
      </c>
      <c r="AM111" s="327">
        <v>0</v>
      </c>
      <c r="AN111" s="320">
        <f t="shared" si="23"/>
        <v>1</v>
      </c>
    </row>
    <row r="112" spans="1:40">
      <c r="A112" s="304"/>
      <c r="B112" s="304"/>
      <c r="C112" s="304"/>
      <c r="D112" s="304"/>
      <c r="E112" s="304"/>
      <c r="F112" s="304"/>
      <c r="G112" s="326">
        <f>SUM(G64:G111)/48</f>
        <v>0.97916666666666663</v>
      </c>
      <c r="H112" s="304"/>
      <c r="I112" s="304"/>
      <c r="J112" s="326">
        <f>SUM(J64:J111)/48</f>
        <v>0.9375</v>
      </c>
      <c r="K112" s="304"/>
      <c r="L112" s="304"/>
      <c r="M112" s="326">
        <f>SUM(M64:M111)/48</f>
        <v>0.97916666666666663</v>
      </c>
      <c r="N112" s="304"/>
      <c r="O112" s="304"/>
      <c r="P112" s="326">
        <f>SUM(P64:P111)/48</f>
        <v>0.97916666666666663</v>
      </c>
      <c r="Q112" s="304"/>
      <c r="R112" s="304"/>
      <c r="S112" s="326">
        <f>SUM(S64:S111)/48</f>
        <v>0.97916666666666663</v>
      </c>
      <c r="T112" s="304"/>
      <c r="U112" s="304"/>
      <c r="V112" s="326">
        <f>SUM(V64:V111)/48</f>
        <v>0.9375</v>
      </c>
      <c r="W112" s="304"/>
      <c r="X112" s="304"/>
      <c r="Y112" s="326">
        <f>SUM(Y64:Y111)/48</f>
        <v>0.9375</v>
      </c>
      <c r="Z112" s="304"/>
      <c r="AA112" s="304"/>
      <c r="AB112" s="326">
        <f>SUM(AB64:AB111)/48</f>
        <v>1</v>
      </c>
      <c r="AC112" s="304"/>
      <c r="AD112" s="304"/>
      <c r="AE112" s="326">
        <f>SUM(AE64:AE111)/48</f>
        <v>0.97916666666666663</v>
      </c>
      <c r="AF112" s="304"/>
      <c r="AG112" s="304"/>
      <c r="AH112" s="326">
        <f>SUM(AH64:AH111)/48</f>
        <v>0.91666666666666663</v>
      </c>
      <c r="AI112" s="304"/>
      <c r="AJ112" s="304"/>
      <c r="AK112" s="326">
        <f>SUM(AK64:AK111)/48</f>
        <v>1</v>
      </c>
      <c r="AL112" s="304"/>
      <c r="AM112" s="304"/>
      <c r="AN112" s="326">
        <f>SUM(AN64:AN111)/48</f>
        <v>0.97916666666666663</v>
      </c>
    </row>
    <row r="114" spans="1:40" ht="20">
      <c r="A114" s="303" t="s">
        <v>569</v>
      </c>
    </row>
    <row r="115" spans="1:40" ht="20">
      <c r="A115" s="303" t="s">
        <v>646</v>
      </c>
    </row>
    <row r="116" spans="1:40" ht="21" thickBot="1">
      <c r="A116" s="305" t="s">
        <v>647</v>
      </c>
    </row>
    <row r="117" spans="1:40" ht="46" thickBot="1">
      <c r="B117" s="317" t="s">
        <v>583</v>
      </c>
      <c r="C117" s="316" t="s">
        <v>584</v>
      </c>
      <c r="D117" s="318">
        <v>500</v>
      </c>
      <c r="E117" s="335">
        <v>500</v>
      </c>
      <c r="F117" s="335">
        <v>0</v>
      </c>
      <c r="G117" s="320">
        <f>IF((E117+F117) &gt;= D117*0.85,1,0)</f>
        <v>1</v>
      </c>
      <c r="H117" s="336">
        <v>500</v>
      </c>
      <c r="I117" s="336">
        <v>5000</v>
      </c>
      <c r="J117" s="320">
        <f>IF((H117+I117) &gt;=D117* 0.85,1,0)</f>
        <v>1</v>
      </c>
      <c r="K117" s="337">
        <v>5500</v>
      </c>
      <c r="L117" s="335">
        <v>0</v>
      </c>
      <c r="M117" s="320">
        <f>IF((K117+L117) &gt;=D117* 0.85,1,0)</f>
        <v>1</v>
      </c>
      <c r="N117" s="338">
        <v>5500</v>
      </c>
      <c r="O117" s="335">
        <v>0</v>
      </c>
      <c r="P117" s="320">
        <f>IF((N117+O117) &gt;=D117* 0.85,1,0)</f>
        <v>1</v>
      </c>
      <c r="Q117" s="335">
        <v>5500</v>
      </c>
      <c r="R117" s="335">
        <v>0</v>
      </c>
      <c r="S117" s="320">
        <f>IF((Q117+R117) &gt;=D117* 0.85,1,0)</f>
        <v>1</v>
      </c>
      <c r="T117" s="339">
        <v>5500</v>
      </c>
      <c r="U117" s="335">
        <v>0</v>
      </c>
      <c r="V117" s="320">
        <f>IF((T117+U117) &gt;=D117* 0.85,1,0)</f>
        <v>1</v>
      </c>
      <c r="W117" s="339">
        <v>5500</v>
      </c>
      <c r="X117" s="335">
        <v>0</v>
      </c>
      <c r="Y117" s="320">
        <f>IF((W117+X117) &gt;=D117* 0.85,1,0)</f>
        <v>1</v>
      </c>
      <c r="Z117" s="338">
        <v>5500</v>
      </c>
      <c r="AA117" s="335">
        <v>0</v>
      </c>
      <c r="AB117" s="320">
        <f>IF((Z117+AA117) &gt;=D117* 0.85,1,0)</f>
        <v>1</v>
      </c>
      <c r="AC117" s="339">
        <v>5500</v>
      </c>
      <c r="AD117" s="335">
        <v>0</v>
      </c>
      <c r="AE117" s="320">
        <f>IF((AC117+AD117) &gt;=D117* 0.85,1,0)</f>
        <v>1</v>
      </c>
      <c r="AF117" s="338">
        <v>5500</v>
      </c>
      <c r="AG117" s="335">
        <v>0</v>
      </c>
      <c r="AH117" s="320">
        <f>IF((AF117+AG117) &gt;=D117* 0.85,1,0)</f>
        <v>1</v>
      </c>
      <c r="AI117" s="338">
        <v>5500</v>
      </c>
      <c r="AJ117" s="335">
        <v>0</v>
      </c>
      <c r="AK117" s="320">
        <f>IF((AI117+AJ117) &gt;=D117* 0.85,1,0)</f>
        <v>1</v>
      </c>
      <c r="AL117" s="338">
        <v>5500</v>
      </c>
      <c r="AM117" s="335">
        <v>0</v>
      </c>
      <c r="AN117" s="320">
        <f>IF((AL117+AM117) &gt;=D117* 0.85,1,0)</f>
        <v>1</v>
      </c>
    </row>
    <row r="118" spans="1:40" ht="61" thickBot="1">
      <c r="B118" s="317" t="s">
        <v>585</v>
      </c>
      <c r="C118" s="323" t="s">
        <v>586</v>
      </c>
      <c r="D118" s="318">
        <v>100</v>
      </c>
      <c r="E118" s="335">
        <v>1390</v>
      </c>
      <c r="F118" s="335">
        <v>0</v>
      </c>
      <c r="G118" s="320">
        <f t="shared" ref="G118:G164" si="26">IF((E118+F118) &gt;= D118*0.85,1,0)</f>
        <v>1</v>
      </c>
      <c r="H118" s="336">
        <v>1270</v>
      </c>
      <c r="I118" s="335">
        <v>0</v>
      </c>
      <c r="J118" s="320">
        <f>IF((H118+I118) &gt;=D118* 0.85,1,0)</f>
        <v>1</v>
      </c>
      <c r="K118" s="337">
        <v>1140</v>
      </c>
      <c r="L118" s="335">
        <v>0</v>
      </c>
      <c r="M118" s="320">
        <f t="shared" ref="M118:M164" si="27">IF((K118+L118) &gt;=D118* 0.85,1,0)</f>
        <v>1</v>
      </c>
      <c r="N118" s="338">
        <v>1050</v>
      </c>
      <c r="O118" s="335">
        <v>0</v>
      </c>
      <c r="P118" s="320">
        <f t="shared" ref="P118:P164" si="28">IF((N118+O118) &gt;=D118* 0.85,1,0)</f>
        <v>1</v>
      </c>
      <c r="Q118" s="335">
        <v>1000</v>
      </c>
      <c r="R118" s="335">
        <v>60</v>
      </c>
      <c r="S118" s="320">
        <f t="shared" ref="S118:S164" si="29">IF((Q118+R118) &gt;=D118* 0.85,1,0)</f>
        <v>1</v>
      </c>
      <c r="T118" s="339">
        <v>990</v>
      </c>
      <c r="U118" s="335">
        <v>0</v>
      </c>
      <c r="V118" s="320">
        <f t="shared" ref="V118:V163" si="30">IF((T118+U118) &gt;=D118* 0.85,1,0)</f>
        <v>1</v>
      </c>
      <c r="W118" s="339">
        <v>920</v>
      </c>
      <c r="X118" s="335">
        <v>0</v>
      </c>
      <c r="Y118" s="320">
        <f t="shared" ref="Y118:Y164" si="31">IF((W118+X118) &gt;=D118* 0.85,1,0)</f>
        <v>1</v>
      </c>
      <c r="Z118" s="338">
        <v>770</v>
      </c>
      <c r="AA118" s="335">
        <v>0</v>
      </c>
      <c r="AB118" s="320">
        <f t="shared" ref="AB118:AB164" si="32">IF((Z118+AA118) &gt;=D118* 0.85,1,0)</f>
        <v>1</v>
      </c>
      <c r="AC118" s="339">
        <v>720</v>
      </c>
      <c r="AD118" s="335">
        <v>0</v>
      </c>
      <c r="AE118" s="320">
        <f t="shared" ref="AE118:AE164" si="33">IF((AC118+AD118) &gt;=D118* 0.85,1,0)</f>
        <v>1</v>
      </c>
      <c r="AF118" s="338">
        <v>630</v>
      </c>
      <c r="AG118" s="335">
        <v>0</v>
      </c>
      <c r="AH118" s="320">
        <f t="shared" ref="AH118:AH164" si="34">IF((AF118+AG118) &gt;=D118* 0.85,1,0)</f>
        <v>1</v>
      </c>
      <c r="AI118" s="338">
        <v>600</v>
      </c>
      <c r="AJ118" s="335">
        <v>0</v>
      </c>
      <c r="AK118" s="320">
        <f t="shared" ref="AK118:AK164" si="35">IF((AI118+AJ118) &gt;=D118* 0.85,1,0)</f>
        <v>1</v>
      </c>
      <c r="AL118" s="338">
        <v>550</v>
      </c>
      <c r="AM118" s="335">
        <v>0</v>
      </c>
      <c r="AN118" s="320">
        <f t="shared" ref="AN118:AN164" si="36">IF((AL118+AM118) &gt;=D118* 0.85,1,0)</f>
        <v>1</v>
      </c>
    </row>
    <row r="119" spans="1:40" ht="91" thickBot="1">
      <c r="B119" s="324" t="s">
        <v>587</v>
      </c>
      <c r="C119" s="316" t="s">
        <v>588</v>
      </c>
      <c r="D119" s="318">
        <v>293</v>
      </c>
      <c r="E119" s="335">
        <v>500</v>
      </c>
      <c r="F119" s="335">
        <v>0</v>
      </c>
      <c r="G119" s="320">
        <f t="shared" si="26"/>
        <v>1</v>
      </c>
      <c r="H119" s="336">
        <v>140</v>
      </c>
      <c r="I119" s="336">
        <v>1020</v>
      </c>
      <c r="J119" s="320">
        <f t="shared" ref="J119:J125" si="37">IF((H119+I119) &gt;=D119* 0.85,1,0)</f>
        <v>1</v>
      </c>
      <c r="K119" s="337">
        <v>1000</v>
      </c>
      <c r="L119" s="335">
        <v>0</v>
      </c>
      <c r="M119" s="320">
        <f t="shared" si="27"/>
        <v>1</v>
      </c>
      <c r="N119" s="338">
        <v>850</v>
      </c>
      <c r="O119" s="338">
        <v>500</v>
      </c>
      <c r="P119" s="320">
        <f t="shared" si="28"/>
        <v>1</v>
      </c>
      <c r="Q119" s="335">
        <v>1070</v>
      </c>
      <c r="R119" s="335">
        <v>0</v>
      </c>
      <c r="S119" s="320">
        <f t="shared" si="29"/>
        <v>1</v>
      </c>
      <c r="T119" s="339">
        <v>530</v>
      </c>
      <c r="U119" s="339">
        <v>500</v>
      </c>
      <c r="V119" s="320">
        <f t="shared" si="30"/>
        <v>1</v>
      </c>
      <c r="W119" s="339">
        <v>700</v>
      </c>
      <c r="X119" s="339">
        <v>150</v>
      </c>
      <c r="Y119" s="320">
        <f t="shared" si="31"/>
        <v>1</v>
      </c>
      <c r="Z119" s="338">
        <v>200</v>
      </c>
      <c r="AA119" s="338">
        <v>1000</v>
      </c>
      <c r="AB119" s="320">
        <f t="shared" si="32"/>
        <v>1</v>
      </c>
      <c r="AC119" s="339">
        <v>840</v>
      </c>
      <c r="AD119" s="335">
        <v>0</v>
      </c>
      <c r="AE119" s="320">
        <f t="shared" si="33"/>
        <v>1</v>
      </c>
      <c r="AF119" s="338">
        <v>660</v>
      </c>
      <c r="AG119" s="335">
        <v>0</v>
      </c>
      <c r="AH119" s="320">
        <f t="shared" si="34"/>
        <v>1</v>
      </c>
      <c r="AI119" s="338">
        <v>280</v>
      </c>
      <c r="AJ119" s="338">
        <v>500</v>
      </c>
      <c r="AK119" s="320">
        <f t="shared" si="35"/>
        <v>1</v>
      </c>
      <c r="AL119" s="338">
        <v>510</v>
      </c>
      <c r="AM119" s="338">
        <v>1000</v>
      </c>
      <c r="AN119" s="320">
        <f t="shared" si="36"/>
        <v>1</v>
      </c>
    </row>
    <row r="120" spans="1:40" ht="61" thickBot="1">
      <c r="B120" s="317" t="s">
        <v>589</v>
      </c>
      <c r="C120" s="323" t="s">
        <v>590</v>
      </c>
      <c r="D120" s="318">
        <v>12</v>
      </c>
      <c r="E120" s="335">
        <v>56</v>
      </c>
      <c r="F120" s="335">
        <v>24</v>
      </c>
      <c r="G120" s="320">
        <f t="shared" si="26"/>
        <v>1</v>
      </c>
      <c r="H120" s="336">
        <v>61</v>
      </c>
      <c r="I120" s="336">
        <v>52</v>
      </c>
      <c r="J120" s="320">
        <f t="shared" si="37"/>
        <v>1</v>
      </c>
      <c r="K120" s="337">
        <v>81</v>
      </c>
      <c r="L120" s="335">
        <v>0</v>
      </c>
      <c r="M120" s="320">
        <f t="shared" si="27"/>
        <v>1</v>
      </c>
      <c r="N120" s="338">
        <v>25</v>
      </c>
      <c r="O120" s="338">
        <v>90</v>
      </c>
      <c r="P120" s="320">
        <f t="shared" si="28"/>
        <v>1</v>
      </c>
      <c r="Q120" s="335">
        <v>23</v>
      </c>
      <c r="R120" s="335">
        <v>78</v>
      </c>
      <c r="S120" s="320">
        <f t="shared" si="29"/>
        <v>1</v>
      </c>
      <c r="T120" s="339">
        <v>66</v>
      </c>
      <c r="U120" s="339">
        <v>36</v>
      </c>
      <c r="V120" s="320">
        <f t="shared" si="30"/>
        <v>1</v>
      </c>
      <c r="W120" s="339">
        <v>67</v>
      </c>
      <c r="X120" s="339">
        <v>8</v>
      </c>
      <c r="Y120" s="320">
        <f t="shared" si="31"/>
        <v>1</v>
      </c>
      <c r="Z120" s="338">
        <v>21</v>
      </c>
      <c r="AA120" s="338">
        <v>14</v>
      </c>
      <c r="AB120" s="320">
        <f t="shared" si="32"/>
        <v>1</v>
      </c>
      <c r="AC120" s="339">
        <v>10</v>
      </c>
      <c r="AD120" s="339">
        <v>24</v>
      </c>
      <c r="AE120" s="320">
        <f t="shared" si="33"/>
        <v>1</v>
      </c>
      <c r="AF120" s="338">
        <v>17</v>
      </c>
      <c r="AG120" s="338">
        <v>46</v>
      </c>
      <c r="AH120" s="320">
        <f t="shared" si="34"/>
        <v>1</v>
      </c>
      <c r="AI120" s="338">
        <v>25</v>
      </c>
      <c r="AJ120" s="338">
        <v>24</v>
      </c>
      <c r="AK120" s="320">
        <f t="shared" si="35"/>
        <v>1</v>
      </c>
      <c r="AL120" s="338">
        <v>25</v>
      </c>
      <c r="AM120" s="338">
        <v>96</v>
      </c>
      <c r="AN120" s="320">
        <f t="shared" si="36"/>
        <v>1</v>
      </c>
    </row>
    <row r="121" spans="1:40" ht="61" thickBot="1">
      <c r="B121" s="324" t="s">
        <v>591</v>
      </c>
      <c r="C121" s="316" t="s">
        <v>588</v>
      </c>
      <c r="D121" s="318">
        <v>200</v>
      </c>
      <c r="E121" s="335">
        <v>960</v>
      </c>
      <c r="F121" s="335">
        <v>670</v>
      </c>
      <c r="G121" s="320">
        <f t="shared" si="26"/>
        <v>1</v>
      </c>
      <c r="H121" s="336">
        <v>1220</v>
      </c>
      <c r="I121" s="336">
        <v>500</v>
      </c>
      <c r="J121" s="320">
        <f t="shared" si="37"/>
        <v>1</v>
      </c>
      <c r="K121" s="337">
        <v>1495</v>
      </c>
      <c r="L121" s="335">
        <v>0</v>
      </c>
      <c r="M121" s="320">
        <f t="shared" si="27"/>
        <v>1</v>
      </c>
      <c r="N121" s="338">
        <v>1360</v>
      </c>
      <c r="O121" s="335">
        <v>0</v>
      </c>
      <c r="P121" s="320">
        <f t="shared" si="28"/>
        <v>1</v>
      </c>
      <c r="Q121" s="335">
        <v>1240</v>
      </c>
      <c r="R121" s="335">
        <v>0</v>
      </c>
      <c r="S121" s="320">
        <f t="shared" si="29"/>
        <v>1</v>
      </c>
      <c r="T121" s="339">
        <v>905</v>
      </c>
      <c r="U121" s="335">
        <v>0</v>
      </c>
      <c r="V121" s="320">
        <f t="shared" si="30"/>
        <v>1</v>
      </c>
      <c r="W121" s="339">
        <v>825</v>
      </c>
      <c r="X121" s="335">
        <v>0</v>
      </c>
      <c r="Y121" s="320">
        <f t="shared" si="31"/>
        <v>1</v>
      </c>
      <c r="Z121" s="338">
        <v>265</v>
      </c>
      <c r="AA121" s="338">
        <v>2000</v>
      </c>
      <c r="AB121" s="320">
        <f t="shared" si="32"/>
        <v>1</v>
      </c>
      <c r="AC121" s="339">
        <v>2040</v>
      </c>
      <c r="AD121" s="335">
        <v>0</v>
      </c>
      <c r="AE121" s="320">
        <f t="shared" si="33"/>
        <v>1</v>
      </c>
      <c r="AF121" s="338">
        <v>1810</v>
      </c>
      <c r="AG121" s="335">
        <v>0</v>
      </c>
      <c r="AH121" s="320">
        <f t="shared" si="34"/>
        <v>1</v>
      </c>
      <c r="AI121" s="338">
        <v>1730</v>
      </c>
      <c r="AJ121" s="335">
        <v>0</v>
      </c>
      <c r="AK121" s="320">
        <f t="shared" si="35"/>
        <v>1</v>
      </c>
      <c r="AL121" s="338">
        <v>1460</v>
      </c>
      <c r="AM121" s="338">
        <v>500</v>
      </c>
      <c r="AN121" s="320">
        <f t="shared" si="36"/>
        <v>1</v>
      </c>
    </row>
    <row r="122" spans="1:40" ht="61" thickBot="1">
      <c r="B122" s="317" t="s">
        <v>592</v>
      </c>
      <c r="C122" s="316" t="s">
        <v>590</v>
      </c>
      <c r="D122" s="318">
        <v>5</v>
      </c>
      <c r="E122" s="335">
        <v>7</v>
      </c>
      <c r="F122" s="335">
        <v>0</v>
      </c>
      <c r="G122" s="320">
        <f t="shared" si="26"/>
        <v>1</v>
      </c>
      <c r="H122" s="336">
        <v>7</v>
      </c>
      <c r="I122" s="336">
        <v>6</v>
      </c>
      <c r="J122" s="320">
        <f t="shared" si="37"/>
        <v>1</v>
      </c>
      <c r="K122" s="337">
        <v>6</v>
      </c>
      <c r="L122" s="335">
        <v>0</v>
      </c>
      <c r="M122" s="320">
        <f t="shared" si="27"/>
        <v>1</v>
      </c>
      <c r="N122" s="338">
        <v>6</v>
      </c>
      <c r="O122" s="335">
        <v>0</v>
      </c>
      <c r="P122" s="320">
        <f t="shared" si="28"/>
        <v>1</v>
      </c>
      <c r="Q122" s="335">
        <v>6</v>
      </c>
      <c r="R122" s="335">
        <v>6</v>
      </c>
      <c r="S122" s="320">
        <f t="shared" si="29"/>
        <v>1</v>
      </c>
      <c r="T122" s="339">
        <v>12</v>
      </c>
      <c r="U122" s="335">
        <v>0</v>
      </c>
      <c r="V122" s="320">
        <f t="shared" si="30"/>
        <v>1</v>
      </c>
      <c r="W122" s="339">
        <v>7</v>
      </c>
      <c r="X122" s="335">
        <v>0</v>
      </c>
      <c r="Y122" s="320">
        <f t="shared" si="31"/>
        <v>1</v>
      </c>
      <c r="Z122" s="338">
        <v>6</v>
      </c>
      <c r="AA122" s="335">
        <v>0</v>
      </c>
      <c r="AB122" s="320">
        <f t="shared" si="32"/>
        <v>1</v>
      </c>
      <c r="AC122" s="339">
        <v>6</v>
      </c>
      <c r="AD122" s="339">
        <v>24</v>
      </c>
      <c r="AE122" s="320">
        <f t="shared" si="33"/>
        <v>1</v>
      </c>
      <c r="AF122" s="338">
        <v>23</v>
      </c>
      <c r="AG122" s="338">
        <v>11</v>
      </c>
      <c r="AH122" s="320">
        <f t="shared" si="34"/>
        <v>1</v>
      </c>
      <c r="AI122" s="338">
        <v>10</v>
      </c>
      <c r="AJ122" s="338">
        <v>15</v>
      </c>
      <c r="AK122" s="320">
        <f t="shared" si="35"/>
        <v>1</v>
      </c>
      <c r="AL122" s="338">
        <v>5</v>
      </c>
      <c r="AM122" s="338">
        <v>24</v>
      </c>
      <c r="AN122" s="320">
        <f t="shared" si="36"/>
        <v>1</v>
      </c>
    </row>
    <row r="123" spans="1:40" ht="91" thickBot="1">
      <c r="B123" s="317" t="s">
        <v>593</v>
      </c>
      <c r="C123" s="323" t="s">
        <v>586</v>
      </c>
      <c r="D123" s="318">
        <v>1</v>
      </c>
      <c r="E123" s="335">
        <v>8</v>
      </c>
      <c r="F123" s="335">
        <v>0</v>
      </c>
      <c r="G123" s="320">
        <f t="shared" si="26"/>
        <v>1</v>
      </c>
      <c r="H123" s="336">
        <v>8</v>
      </c>
      <c r="I123" s="335">
        <v>0</v>
      </c>
      <c r="J123" s="320">
        <f t="shared" si="37"/>
        <v>1</v>
      </c>
      <c r="K123" s="337">
        <v>8</v>
      </c>
      <c r="L123" s="335">
        <v>0</v>
      </c>
      <c r="M123" s="320">
        <f t="shared" si="27"/>
        <v>1</v>
      </c>
      <c r="N123" s="338">
        <v>8</v>
      </c>
      <c r="O123" s="335">
        <v>0</v>
      </c>
      <c r="P123" s="320">
        <f t="shared" si="28"/>
        <v>1</v>
      </c>
      <c r="Q123" s="335">
        <v>8</v>
      </c>
      <c r="R123" s="335">
        <v>0</v>
      </c>
      <c r="S123" s="320">
        <f t="shared" si="29"/>
        <v>1</v>
      </c>
      <c r="T123" s="339">
        <v>8</v>
      </c>
      <c r="U123" s="335">
        <v>0</v>
      </c>
      <c r="V123" s="320">
        <f t="shared" si="30"/>
        <v>1</v>
      </c>
      <c r="W123" s="339">
        <v>8</v>
      </c>
      <c r="X123" s="335">
        <v>0</v>
      </c>
      <c r="Y123" s="320">
        <f t="shared" si="31"/>
        <v>1</v>
      </c>
      <c r="Z123" s="338">
        <v>8</v>
      </c>
      <c r="AA123" s="335">
        <v>0</v>
      </c>
      <c r="AB123" s="320">
        <f t="shared" si="32"/>
        <v>1</v>
      </c>
      <c r="AC123" s="339">
        <v>8</v>
      </c>
      <c r="AD123" s="335">
        <v>0</v>
      </c>
      <c r="AE123" s="320">
        <f t="shared" si="33"/>
        <v>1</v>
      </c>
      <c r="AF123" s="338">
        <v>8</v>
      </c>
      <c r="AG123" s="335">
        <v>0</v>
      </c>
      <c r="AH123" s="320">
        <f t="shared" si="34"/>
        <v>1</v>
      </c>
      <c r="AI123" s="338">
        <v>8</v>
      </c>
      <c r="AJ123" s="335">
        <v>0</v>
      </c>
      <c r="AK123" s="320">
        <f t="shared" si="35"/>
        <v>1</v>
      </c>
      <c r="AL123" s="338">
        <v>8</v>
      </c>
      <c r="AM123" s="335">
        <v>0</v>
      </c>
      <c r="AN123" s="320">
        <f t="shared" si="36"/>
        <v>1</v>
      </c>
    </row>
    <row r="124" spans="1:40" ht="91" thickBot="1">
      <c r="B124" s="317" t="s">
        <v>594</v>
      </c>
      <c r="C124" s="316" t="s">
        <v>586</v>
      </c>
      <c r="D124" s="318">
        <v>200</v>
      </c>
      <c r="E124" s="335">
        <v>1880</v>
      </c>
      <c r="F124" s="335">
        <v>0</v>
      </c>
      <c r="G124" s="320">
        <f t="shared" si="26"/>
        <v>1</v>
      </c>
      <c r="H124" s="336">
        <v>1360</v>
      </c>
      <c r="I124" s="335">
        <v>0</v>
      </c>
      <c r="J124" s="320">
        <f t="shared" si="37"/>
        <v>1</v>
      </c>
      <c r="K124" s="337">
        <v>820</v>
      </c>
      <c r="L124" s="335">
        <v>0</v>
      </c>
      <c r="M124" s="320">
        <f t="shared" si="27"/>
        <v>1</v>
      </c>
      <c r="N124" s="338">
        <v>260</v>
      </c>
      <c r="O124" s="338">
        <v>1000</v>
      </c>
      <c r="P124" s="320">
        <f t="shared" si="28"/>
        <v>1</v>
      </c>
      <c r="Q124" s="335">
        <v>970</v>
      </c>
      <c r="R124" s="335">
        <v>2000</v>
      </c>
      <c r="S124" s="320">
        <f t="shared" si="29"/>
        <v>1</v>
      </c>
      <c r="T124" s="339">
        <v>2510</v>
      </c>
      <c r="U124" s="335">
        <v>0</v>
      </c>
      <c r="V124" s="320">
        <f t="shared" si="30"/>
        <v>1</v>
      </c>
      <c r="W124" s="339">
        <v>2240</v>
      </c>
      <c r="X124" s="335">
        <v>0</v>
      </c>
      <c r="Y124" s="320">
        <f t="shared" si="31"/>
        <v>1</v>
      </c>
      <c r="Z124" s="338">
        <v>1500</v>
      </c>
      <c r="AA124" s="335">
        <v>0</v>
      </c>
      <c r="AB124" s="320">
        <f t="shared" si="32"/>
        <v>1</v>
      </c>
      <c r="AC124" s="339">
        <v>1260</v>
      </c>
      <c r="AD124" s="335">
        <v>0</v>
      </c>
      <c r="AE124" s="320">
        <f t="shared" si="33"/>
        <v>1</v>
      </c>
      <c r="AF124" s="338">
        <v>770</v>
      </c>
      <c r="AG124" s="335">
        <v>0</v>
      </c>
      <c r="AH124" s="320">
        <f t="shared" si="34"/>
        <v>1</v>
      </c>
      <c r="AI124" s="338">
        <v>470</v>
      </c>
      <c r="AJ124" s="338">
        <v>1000</v>
      </c>
      <c r="AK124" s="320">
        <f t="shared" si="35"/>
        <v>1</v>
      </c>
      <c r="AL124" s="338">
        <v>1260</v>
      </c>
      <c r="AM124" s="335">
        <v>0</v>
      </c>
      <c r="AN124" s="320">
        <f t="shared" si="36"/>
        <v>1</v>
      </c>
    </row>
    <row r="125" spans="1:40" ht="31" thickBot="1">
      <c r="B125" s="317" t="s">
        <v>595</v>
      </c>
      <c r="C125" s="325" t="s">
        <v>596</v>
      </c>
      <c r="D125" s="318">
        <v>10</v>
      </c>
      <c r="E125" s="335">
        <v>60</v>
      </c>
      <c r="F125" s="335">
        <v>20</v>
      </c>
      <c r="G125" s="320">
        <f t="shared" si="26"/>
        <v>1</v>
      </c>
      <c r="H125" s="336">
        <v>80</v>
      </c>
      <c r="I125" s="335">
        <v>0</v>
      </c>
      <c r="J125" s="320">
        <f t="shared" si="37"/>
        <v>1</v>
      </c>
      <c r="K125" s="337">
        <v>60</v>
      </c>
      <c r="L125" s="337">
        <v>80</v>
      </c>
      <c r="M125" s="320">
        <f t="shared" si="27"/>
        <v>1</v>
      </c>
      <c r="N125" s="338">
        <v>120</v>
      </c>
      <c r="O125" s="335">
        <v>0</v>
      </c>
      <c r="P125" s="320">
        <f t="shared" si="28"/>
        <v>1</v>
      </c>
      <c r="Q125" s="335">
        <v>60</v>
      </c>
      <c r="R125" s="335">
        <v>40</v>
      </c>
      <c r="S125" s="320">
        <f t="shared" si="29"/>
        <v>1</v>
      </c>
      <c r="T125" s="339">
        <v>80</v>
      </c>
      <c r="U125" s="335">
        <v>0</v>
      </c>
      <c r="V125" s="320">
        <f t="shared" si="30"/>
        <v>1</v>
      </c>
      <c r="W125" s="339">
        <v>60</v>
      </c>
      <c r="X125" s="339">
        <v>40</v>
      </c>
      <c r="Y125" s="320">
        <f t="shared" si="31"/>
        <v>1</v>
      </c>
      <c r="Z125" s="338">
        <v>40</v>
      </c>
      <c r="AA125" s="338">
        <v>20</v>
      </c>
      <c r="AB125" s="320">
        <f t="shared" si="32"/>
        <v>1</v>
      </c>
      <c r="AC125" s="339">
        <v>40</v>
      </c>
      <c r="AD125" s="339">
        <v>60</v>
      </c>
      <c r="AE125" s="320">
        <f t="shared" si="33"/>
        <v>1</v>
      </c>
      <c r="AF125" s="338">
        <v>80</v>
      </c>
      <c r="AG125" s="335">
        <v>0</v>
      </c>
      <c r="AH125" s="320">
        <f t="shared" si="34"/>
        <v>1</v>
      </c>
      <c r="AI125" s="338">
        <v>60</v>
      </c>
      <c r="AJ125" s="338">
        <v>20</v>
      </c>
      <c r="AK125" s="320">
        <f t="shared" si="35"/>
        <v>1</v>
      </c>
      <c r="AL125" s="338">
        <v>60</v>
      </c>
      <c r="AM125" s="335">
        <v>0</v>
      </c>
      <c r="AN125" s="320">
        <f t="shared" si="36"/>
        <v>1</v>
      </c>
    </row>
    <row r="126" spans="1:40" ht="46" thickBot="1">
      <c r="B126" s="317" t="s">
        <v>597</v>
      </c>
      <c r="C126" s="316" t="s">
        <v>590</v>
      </c>
      <c r="D126" s="318">
        <v>5</v>
      </c>
      <c r="E126" s="335">
        <v>11</v>
      </c>
      <c r="F126" s="335">
        <v>0</v>
      </c>
      <c r="G126" s="320">
        <f t="shared" si="26"/>
        <v>1</v>
      </c>
      <c r="H126" s="336">
        <v>9</v>
      </c>
      <c r="I126" s="335">
        <v>0</v>
      </c>
      <c r="J126" s="320">
        <f t="shared" ref="J126:J164" si="38">IF((H126+I126) &gt;=D166* 0.85,1,0)</f>
        <v>1</v>
      </c>
      <c r="K126" s="337">
        <v>9</v>
      </c>
      <c r="L126" s="335">
        <v>0</v>
      </c>
      <c r="M126" s="320">
        <f t="shared" si="27"/>
        <v>1</v>
      </c>
      <c r="N126" s="338">
        <v>9</v>
      </c>
      <c r="O126" s="335">
        <v>0</v>
      </c>
      <c r="P126" s="320">
        <f t="shared" si="28"/>
        <v>1</v>
      </c>
      <c r="Q126" s="335">
        <v>8</v>
      </c>
      <c r="R126" s="335">
        <v>12</v>
      </c>
      <c r="S126" s="320">
        <f t="shared" si="29"/>
        <v>1</v>
      </c>
      <c r="T126" s="339">
        <v>18</v>
      </c>
      <c r="U126" s="335">
        <v>0</v>
      </c>
      <c r="V126" s="320">
        <f t="shared" si="30"/>
        <v>1</v>
      </c>
      <c r="W126" s="339">
        <v>17</v>
      </c>
      <c r="X126" s="335">
        <v>0</v>
      </c>
      <c r="Y126" s="320">
        <f t="shared" si="31"/>
        <v>1</v>
      </c>
      <c r="Z126" s="338">
        <v>16</v>
      </c>
      <c r="AA126" s="335">
        <v>0</v>
      </c>
      <c r="AB126" s="320">
        <f t="shared" si="32"/>
        <v>1</v>
      </c>
      <c r="AC126" s="339">
        <v>15</v>
      </c>
      <c r="AD126" s="335">
        <v>0</v>
      </c>
      <c r="AE126" s="320">
        <f t="shared" si="33"/>
        <v>1</v>
      </c>
      <c r="AF126" s="338">
        <v>13</v>
      </c>
      <c r="AG126" s="335">
        <v>0</v>
      </c>
      <c r="AH126" s="320">
        <f t="shared" si="34"/>
        <v>1</v>
      </c>
      <c r="AI126" s="338">
        <v>12</v>
      </c>
      <c r="AJ126" s="335">
        <v>0</v>
      </c>
      <c r="AK126" s="320">
        <f t="shared" si="35"/>
        <v>1</v>
      </c>
      <c r="AL126" s="338">
        <v>11</v>
      </c>
      <c r="AM126" s="335">
        <v>0</v>
      </c>
      <c r="AN126" s="320">
        <f t="shared" si="36"/>
        <v>1</v>
      </c>
    </row>
    <row r="127" spans="1:40" ht="61" thickBot="1">
      <c r="B127" s="317" t="s">
        <v>598</v>
      </c>
      <c r="C127" s="316" t="s">
        <v>590</v>
      </c>
      <c r="D127" s="318">
        <v>5</v>
      </c>
      <c r="E127" s="335">
        <v>27</v>
      </c>
      <c r="F127" s="335">
        <v>0</v>
      </c>
      <c r="G127" s="320">
        <f t="shared" si="26"/>
        <v>1</v>
      </c>
      <c r="H127" s="336">
        <v>15</v>
      </c>
      <c r="I127" s="336">
        <v>24</v>
      </c>
      <c r="J127" s="320">
        <f t="shared" si="38"/>
        <v>1</v>
      </c>
      <c r="K127" s="337">
        <v>31</v>
      </c>
      <c r="L127" s="335">
        <v>0</v>
      </c>
      <c r="M127" s="320">
        <f t="shared" si="27"/>
        <v>1</v>
      </c>
      <c r="N127" s="338">
        <v>16</v>
      </c>
      <c r="O127" s="338">
        <v>24</v>
      </c>
      <c r="P127" s="320">
        <f t="shared" si="28"/>
        <v>1</v>
      </c>
      <c r="Q127" s="335">
        <v>18</v>
      </c>
      <c r="R127" s="335">
        <v>19</v>
      </c>
      <c r="S127" s="320">
        <f t="shared" si="29"/>
        <v>1</v>
      </c>
      <c r="T127" s="339">
        <v>10</v>
      </c>
      <c r="U127" s="339">
        <v>31</v>
      </c>
      <c r="V127" s="320">
        <f t="shared" si="30"/>
        <v>1</v>
      </c>
      <c r="W127" s="339">
        <v>32</v>
      </c>
      <c r="X127" s="335">
        <v>0</v>
      </c>
      <c r="Y127" s="320">
        <f t="shared" si="31"/>
        <v>1</v>
      </c>
      <c r="Z127" s="338">
        <v>17</v>
      </c>
      <c r="AA127" s="335">
        <v>0</v>
      </c>
      <c r="AB127" s="320">
        <f t="shared" si="32"/>
        <v>1</v>
      </c>
      <c r="AC127" s="339">
        <v>9</v>
      </c>
      <c r="AD127" s="339">
        <v>24</v>
      </c>
      <c r="AE127" s="320">
        <f t="shared" si="33"/>
        <v>1</v>
      </c>
      <c r="AF127" s="338">
        <v>27</v>
      </c>
      <c r="AG127" s="338">
        <v>12</v>
      </c>
      <c r="AH127" s="320">
        <f t="shared" si="34"/>
        <v>1</v>
      </c>
      <c r="AI127" s="338">
        <v>27</v>
      </c>
      <c r="AJ127" s="338">
        <v>12</v>
      </c>
      <c r="AK127" s="320">
        <f t="shared" si="35"/>
        <v>1</v>
      </c>
      <c r="AL127" s="338">
        <v>30</v>
      </c>
      <c r="AM127" s="338">
        <v>12</v>
      </c>
      <c r="AN127" s="320">
        <f t="shared" si="36"/>
        <v>1</v>
      </c>
    </row>
    <row r="128" spans="1:40" ht="46" thickBot="1">
      <c r="B128" s="317" t="s">
        <v>599</v>
      </c>
      <c r="C128" s="323" t="s">
        <v>586</v>
      </c>
      <c r="D128" s="318">
        <v>183</v>
      </c>
      <c r="E128" s="335">
        <v>1061</v>
      </c>
      <c r="F128" s="335">
        <v>0</v>
      </c>
      <c r="G128" s="320">
        <f t="shared" si="26"/>
        <v>1</v>
      </c>
      <c r="H128" s="336">
        <v>590</v>
      </c>
      <c r="I128" s="336">
        <v>1000</v>
      </c>
      <c r="J128" s="320">
        <f t="shared" si="38"/>
        <v>1</v>
      </c>
      <c r="K128" s="337">
        <v>1420</v>
      </c>
      <c r="L128" s="335">
        <v>0</v>
      </c>
      <c r="M128" s="320">
        <f t="shared" si="27"/>
        <v>1</v>
      </c>
      <c r="N128" s="338">
        <v>1240</v>
      </c>
      <c r="O128" s="335">
        <v>0</v>
      </c>
      <c r="P128" s="320">
        <f t="shared" si="28"/>
        <v>1</v>
      </c>
      <c r="Q128" s="335">
        <v>1049</v>
      </c>
      <c r="R128" s="335">
        <v>591</v>
      </c>
      <c r="S128" s="320">
        <f t="shared" si="29"/>
        <v>1</v>
      </c>
      <c r="T128" s="339">
        <v>1315</v>
      </c>
      <c r="U128" s="335">
        <v>0</v>
      </c>
      <c r="V128" s="320">
        <f t="shared" si="30"/>
        <v>1</v>
      </c>
      <c r="W128" s="339">
        <v>1175</v>
      </c>
      <c r="X128" s="335">
        <v>0</v>
      </c>
      <c r="Y128" s="320">
        <f t="shared" si="31"/>
        <v>1</v>
      </c>
      <c r="Z128" s="338">
        <v>720</v>
      </c>
      <c r="AA128" s="335">
        <v>0</v>
      </c>
      <c r="AB128" s="320">
        <f t="shared" si="32"/>
        <v>1</v>
      </c>
      <c r="AC128" s="339">
        <v>530</v>
      </c>
      <c r="AD128" s="335">
        <v>0</v>
      </c>
      <c r="AE128" s="320">
        <f t="shared" si="33"/>
        <v>1</v>
      </c>
      <c r="AF128" s="338">
        <v>270</v>
      </c>
      <c r="AG128" s="338">
        <v>1000</v>
      </c>
      <c r="AH128" s="320">
        <f t="shared" si="34"/>
        <v>1</v>
      </c>
      <c r="AI128" s="338">
        <v>1110</v>
      </c>
      <c r="AJ128" s="335">
        <v>0</v>
      </c>
      <c r="AK128" s="320">
        <f t="shared" si="35"/>
        <v>1</v>
      </c>
      <c r="AL128" s="338">
        <v>939</v>
      </c>
      <c r="AM128" s="335">
        <v>0</v>
      </c>
      <c r="AN128" s="320">
        <f t="shared" si="36"/>
        <v>1</v>
      </c>
    </row>
    <row r="129" spans="2:40" ht="61" thickBot="1">
      <c r="B129" s="317" t="s">
        <v>600</v>
      </c>
      <c r="C129" s="316" t="s">
        <v>586</v>
      </c>
      <c r="D129" s="318">
        <v>60</v>
      </c>
      <c r="E129" s="335">
        <v>655</v>
      </c>
      <c r="F129" s="335">
        <v>0</v>
      </c>
      <c r="G129" s="320">
        <f t="shared" si="26"/>
        <v>1</v>
      </c>
      <c r="H129" s="336">
        <v>585</v>
      </c>
      <c r="I129" s="335">
        <v>0</v>
      </c>
      <c r="J129" s="320">
        <f t="shared" si="38"/>
        <v>1</v>
      </c>
      <c r="K129" s="337">
        <v>510</v>
      </c>
      <c r="L129" s="337">
        <v>10</v>
      </c>
      <c r="M129" s="320">
        <f t="shared" si="27"/>
        <v>1</v>
      </c>
      <c r="N129" s="338">
        <v>510</v>
      </c>
      <c r="O129" s="335">
        <v>0</v>
      </c>
      <c r="P129" s="320">
        <f t="shared" si="28"/>
        <v>1</v>
      </c>
      <c r="Q129" s="335">
        <v>490</v>
      </c>
      <c r="R129" s="335">
        <v>0</v>
      </c>
      <c r="S129" s="320">
        <f t="shared" si="29"/>
        <v>1</v>
      </c>
      <c r="T129" s="339">
        <v>450</v>
      </c>
      <c r="U129" s="335">
        <v>0</v>
      </c>
      <c r="V129" s="320">
        <f t="shared" si="30"/>
        <v>1</v>
      </c>
      <c r="W129" s="339">
        <v>440</v>
      </c>
      <c r="X129" s="335">
        <v>0</v>
      </c>
      <c r="Y129" s="320">
        <f t="shared" si="31"/>
        <v>1</v>
      </c>
      <c r="Z129" s="338">
        <v>420</v>
      </c>
      <c r="AA129" s="335">
        <v>0</v>
      </c>
      <c r="AB129" s="320">
        <f t="shared" si="32"/>
        <v>1</v>
      </c>
      <c r="AC129" s="339">
        <v>390</v>
      </c>
      <c r="AD129" s="339">
        <v>480</v>
      </c>
      <c r="AE129" s="320">
        <f t="shared" si="33"/>
        <v>1</v>
      </c>
      <c r="AF129" s="338">
        <v>840</v>
      </c>
      <c r="AG129" s="335">
        <v>0</v>
      </c>
      <c r="AH129" s="320">
        <f t="shared" si="34"/>
        <v>1</v>
      </c>
      <c r="AI129" s="338">
        <v>770</v>
      </c>
      <c r="AJ129" s="335">
        <v>0</v>
      </c>
      <c r="AK129" s="320">
        <f t="shared" si="35"/>
        <v>1</v>
      </c>
      <c r="AL129" s="338">
        <v>770</v>
      </c>
      <c r="AM129" s="335">
        <v>0</v>
      </c>
      <c r="AN129" s="320">
        <f t="shared" si="36"/>
        <v>1</v>
      </c>
    </row>
    <row r="130" spans="2:40" ht="151" thickBot="1">
      <c r="B130" s="317" t="s">
        <v>601</v>
      </c>
      <c r="C130" s="325" t="s">
        <v>584</v>
      </c>
      <c r="D130" s="318">
        <v>5</v>
      </c>
      <c r="E130" s="335">
        <v>18</v>
      </c>
      <c r="F130" s="335">
        <v>0</v>
      </c>
      <c r="G130" s="320">
        <f t="shared" si="26"/>
        <v>1</v>
      </c>
      <c r="H130" s="336">
        <v>1</v>
      </c>
      <c r="I130" s="336">
        <v>24</v>
      </c>
      <c r="J130" s="320">
        <f t="shared" si="38"/>
        <v>0</v>
      </c>
      <c r="K130" s="337">
        <v>25</v>
      </c>
      <c r="L130" s="335">
        <v>0</v>
      </c>
      <c r="M130" s="320">
        <f t="shared" si="27"/>
        <v>1</v>
      </c>
      <c r="N130" s="338">
        <v>10</v>
      </c>
      <c r="O130" s="338">
        <v>24</v>
      </c>
      <c r="P130" s="320">
        <f t="shared" si="28"/>
        <v>1</v>
      </c>
      <c r="Q130" s="335">
        <v>29</v>
      </c>
      <c r="R130" s="335">
        <v>24</v>
      </c>
      <c r="S130" s="320">
        <f t="shared" si="29"/>
        <v>1</v>
      </c>
      <c r="T130" s="339">
        <v>50</v>
      </c>
      <c r="U130" s="339">
        <v>12</v>
      </c>
      <c r="V130" s="320">
        <f t="shared" si="30"/>
        <v>1</v>
      </c>
      <c r="W130" s="339">
        <v>54</v>
      </c>
      <c r="X130" s="335">
        <v>0</v>
      </c>
      <c r="Y130" s="320">
        <f t="shared" si="31"/>
        <v>1</v>
      </c>
      <c r="Z130" s="338">
        <v>45</v>
      </c>
      <c r="AA130" s="335">
        <v>0</v>
      </c>
      <c r="AB130" s="320">
        <f t="shared" si="32"/>
        <v>1</v>
      </c>
      <c r="AC130" s="339">
        <v>40</v>
      </c>
      <c r="AD130" s="335">
        <v>0</v>
      </c>
      <c r="AE130" s="320">
        <f t="shared" si="33"/>
        <v>1</v>
      </c>
      <c r="AF130" s="338">
        <v>30</v>
      </c>
      <c r="AG130" s="338">
        <v>12</v>
      </c>
      <c r="AH130" s="320">
        <f t="shared" si="34"/>
        <v>1</v>
      </c>
      <c r="AI130" s="338">
        <v>22</v>
      </c>
      <c r="AJ130" s="338">
        <v>12</v>
      </c>
      <c r="AK130" s="320">
        <f t="shared" si="35"/>
        <v>1</v>
      </c>
      <c r="AL130" s="338">
        <v>22</v>
      </c>
      <c r="AM130" s="338">
        <v>12</v>
      </c>
      <c r="AN130" s="320">
        <f t="shared" si="36"/>
        <v>1</v>
      </c>
    </row>
    <row r="131" spans="2:40" ht="136" thickBot="1">
      <c r="B131" s="317" t="s">
        <v>602</v>
      </c>
      <c r="C131" s="316" t="s">
        <v>586</v>
      </c>
      <c r="D131" s="318">
        <v>80</v>
      </c>
      <c r="E131" s="335">
        <v>340</v>
      </c>
      <c r="F131" s="335">
        <v>500</v>
      </c>
      <c r="G131" s="320">
        <f t="shared" si="26"/>
        <v>1</v>
      </c>
      <c r="H131" s="336">
        <v>580</v>
      </c>
      <c r="I131" s="335">
        <v>0</v>
      </c>
      <c r="J131" s="320">
        <f t="shared" si="38"/>
        <v>1</v>
      </c>
      <c r="K131" s="337">
        <v>340</v>
      </c>
      <c r="L131" s="335">
        <v>0</v>
      </c>
      <c r="M131" s="320">
        <f t="shared" si="27"/>
        <v>1</v>
      </c>
      <c r="N131" s="338">
        <v>250</v>
      </c>
      <c r="O131" s="335">
        <v>0</v>
      </c>
      <c r="P131" s="320">
        <f t="shared" si="28"/>
        <v>1</v>
      </c>
      <c r="Q131" s="335">
        <v>180</v>
      </c>
      <c r="R131" s="335">
        <v>0</v>
      </c>
      <c r="S131" s="320">
        <f t="shared" si="29"/>
        <v>1</v>
      </c>
      <c r="T131" s="339">
        <v>100</v>
      </c>
      <c r="U131" s="339">
        <v>1000</v>
      </c>
      <c r="V131" s="320">
        <f t="shared" si="30"/>
        <v>1</v>
      </c>
      <c r="W131" s="339">
        <v>1050</v>
      </c>
      <c r="X131" s="335">
        <v>0</v>
      </c>
      <c r="Y131" s="320">
        <f t="shared" si="31"/>
        <v>1</v>
      </c>
      <c r="Z131" s="338">
        <v>930</v>
      </c>
      <c r="AA131" s="335">
        <v>0</v>
      </c>
      <c r="AB131" s="320">
        <f t="shared" si="32"/>
        <v>1</v>
      </c>
      <c r="AC131" s="339">
        <v>880</v>
      </c>
      <c r="AD131" s="335">
        <v>0</v>
      </c>
      <c r="AE131" s="320">
        <f t="shared" si="33"/>
        <v>1</v>
      </c>
      <c r="AF131" s="338">
        <v>820</v>
      </c>
      <c r="AG131" s="335">
        <v>0</v>
      </c>
      <c r="AH131" s="320">
        <f t="shared" si="34"/>
        <v>1</v>
      </c>
      <c r="AI131" s="338">
        <v>700</v>
      </c>
      <c r="AJ131" s="335">
        <v>0</v>
      </c>
      <c r="AK131" s="320">
        <f t="shared" si="35"/>
        <v>1</v>
      </c>
      <c r="AL131" s="338">
        <v>460</v>
      </c>
      <c r="AM131" s="338">
        <v>500</v>
      </c>
      <c r="AN131" s="320">
        <f t="shared" si="36"/>
        <v>1</v>
      </c>
    </row>
    <row r="132" spans="2:40" ht="46" thickBot="1">
      <c r="B132" s="317" t="s">
        <v>603</v>
      </c>
      <c r="C132" s="323" t="s">
        <v>586</v>
      </c>
      <c r="D132" s="318">
        <v>230</v>
      </c>
      <c r="E132" s="335">
        <v>970</v>
      </c>
      <c r="F132" s="335">
        <v>0</v>
      </c>
      <c r="G132" s="320">
        <f t="shared" si="26"/>
        <v>1</v>
      </c>
      <c r="H132" s="336">
        <v>780</v>
      </c>
      <c r="I132" s="335">
        <v>0</v>
      </c>
      <c r="J132" s="320">
        <f t="shared" si="38"/>
        <v>1</v>
      </c>
      <c r="K132" s="337">
        <v>600</v>
      </c>
      <c r="L132" s="335">
        <v>0</v>
      </c>
      <c r="M132" s="320">
        <f t="shared" si="27"/>
        <v>1</v>
      </c>
      <c r="N132" s="338">
        <v>510</v>
      </c>
      <c r="O132" s="335">
        <v>0</v>
      </c>
      <c r="P132" s="320">
        <f t="shared" si="28"/>
        <v>1</v>
      </c>
      <c r="Q132" s="335">
        <v>410</v>
      </c>
      <c r="R132" s="335">
        <v>500</v>
      </c>
      <c r="S132" s="320">
        <f t="shared" si="29"/>
        <v>1</v>
      </c>
      <c r="T132" s="339">
        <v>690</v>
      </c>
      <c r="U132" s="335">
        <v>0</v>
      </c>
      <c r="V132" s="320">
        <f t="shared" si="30"/>
        <v>1</v>
      </c>
      <c r="W132" s="339">
        <v>510</v>
      </c>
      <c r="X132" s="335">
        <v>0</v>
      </c>
      <c r="Y132" s="320">
        <f t="shared" si="31"/>
        <v>1</v>
      </c>
      <c r="Z132" s="338">
        <v>340</v>
      </c>
      <c r="AA132" s="335">
        <v>0</v>
      </c>
      <c r="AB132" s="320">
        <f t="shared" si="32"/>
        <v>1</v>
      </c>
      <c r="AC132" s="339">
        <v>280</v>
      </c>
      <c r="AD132" s="339">
        <v>500</v>
      </c>
      <c r="AE132" s="320">
        <f t="shared" si="33"/>
        <v>1</v>
      </c>
      <c r="AF132" s="338">
        <v>720</v>
      </c>
      <c r="AG132" s="335">
        <v>0</v>
      </c>
      <c r="AH132" s="320">
        <f t="shared" si="34"/>
        <v>1</v>
      </c>
      <c r="AI132" s="338">
        <v>670</v>
      </c>
      <c r="AJ132" s="335">
        <v>0</v>
      </c>
      <c r="AK132" s="320">
        <f t="shared" si="35"/>
        <v>1</v>
      </c>
      <c r="AL132" s="338">
        <v>579</v>
      </c>
      <c r="AM132" s="335">
        <v>0</v>
      </c>
      <c r="AN132" s="320">
        <f t="shared" si="36"/>
        <v>1</v>
      </c>
    </row>
    <row r="133" spans="2:40" ht="46" thickBot="1">
      <c r="B133" s="317" t="s">
        <v>604</v>
      </c>
      <c r="C133" s="323" t="s">
        <v>586</v>
      </c>
      <c r="D133" s="318">
        <v>30</v>
      </c>
      <c r="E133" s="335">
        <v>250</v>
      </c>
      <c r="F133" s="335">
        <v>50</v>
      </c>
      <c r="G133" s="320">
        <f t="shared" si="26"/>
        <v>1</v>
      </c>
      <c r="H133" s="336">
        <v>170</v>
      </c>
      <c r="I133" s="335">
        <v>0</v>
      </c>
      <c r="J133" s="320">
        <f t="shared" si="38"/>
        <v>1</v>
      </c>
      <c r="K133" s="337">
        <v>170</v>
      </c>
      <c r="L133" s="335">
        <v>0</v>
      </c>
      <c r="M133" s="320">
        <f t="shared" si="27"/>
        <v>1</v>
      </c>
      <c r="N133" s="338">
        <v>150</v>
      </c>
      <c r="O133" s="335">
        <v>0</v>
      </c>
      <c r="P133" s="320">
        <f t="shared" si="28"/>
        <v>1</v>
      </c>
      <c r="Q133" s="335">
        <v>150</v>
      </c>
      <c r="R133" s="335">
        <v>100</v>
      </c>
      <c r="S133" s="320">
        <f t="shared" si="29"/>
        <v>1</v>
      </c>
      <c r="T133" s="339">
        <v>210</v>
      </c>
      <c r="U133" s="335">
        <v>0</v>
      </c>
      <c r="V133" s="320">
        <f t="shared" si="30"/>
        <v>1</v>
      </c>
      <c r="W133" s="339">
        <v>150</v>
      </c>
      <c r="X133" s="335">
        <v>0</v>
      </c>
      <c r="Y133" s="320">
        <f t="shared" si="31"/>
        <v>1</v>
      </c>
      <c r="Z133" s="338">
        <v>130</v>
      </c>
      <c r="AA133" s="335">
        <v>0</v>
      </c>
      <c r="AB133" s="320">
        <f t="shared" si="32"/>
        <v>1</v>
      </c>
      <c r="AC133" s="339">
        <v>130</v>
      </c>
      <c r="AD133" s="339">
        <v>200</v>
      </c>
      <c r="AE133" s="320">
        <f t="shared" si="33"/>
        <v>1</v>
      </c>
      <c r="AF133" s="338">
        <v>300</v>
      </c>
      <c r="AG133" s="335">
        <v>0</v>
      </c>
      <c r="AH133" s="320">
        <f t="shared" si="34"/>
        <v>1</v>
      </c>
      <c r="AI133" s="338">
        <v>260</v>
      </c>
      <c r="AJ133" s="335">
        <v>0</v>
      </c>
      <c r="AK133" s="320">
        <f t="shared" si="35"/>
        <v>1</v>
      </c>
      <c r="AL133" s="338">
        <v>260</v>
      </c>
      <c r="AM133" s="335">
        <v>0</v>
      </c>
      <c r="AN133" s="320">
        <f t="shared" si="36"/>
        <v>1</v>
      </c>
    </row>
    <row r="134" spans="2:40" ht="91" thickBot="1">
      <c r="B134" s="317" t="s">
        <v>605</v>
      </c>
      <c r="C134" s="316" t="s">
        <v>586</v>
      </c>
      <c r="D134" s="318">
        <v>60</v>
      </c>
      <c r="E134" s="335">
        <v>150</v>
      </c>
      <c r="F134" s="335">
        <v>0</v>
      </c>
      <c r="G134" s="320">
        <f t="shared" si="26"/>
        <v>1</v>
      </c>
      <c r="H134" s="336">
        <v>150</v>
      </c>
      <c r="I134" s="336">
        <v>2000</v>
      </c>
      <c r="J134" s="320">
        <f t="shared" si="38"/>
        <v>1</v>
      </c>
      <c r="K134" s="337">
        <v>1820</v>
      </c>
      <c r="L134" s="335">
        <v>0</v>
      </c>
      <c r="M134" s="320">
        <f t="shared" si="27"/>
        <v>1</v>
      </c>
      <c r="N134" s="338">
        <v>1820</v>
      </c>
      <c r="O134" s="335">
        <v>0</v>
      </c>
      <c r="P134" s="320">
        <f t="shared" si="28"/>
        <v>1</v>
      </c>
      <c r="Q134" s="335">
        <v>1820</v>
      </c>
      <c r="R134" s="335">
        <v>0</v>
      </c>
      <c r="S134" s="320">
        <f t="shared" si="29"/>
        <v>1</v>
      </c>
      <c r="T134" s="339">
        <v>1820</v>
      </c>
      <c r="U134" s="335">
        <v>0</v>
      </c>
      <c r="V134" s="320">
        <f t="shared" si="30"/>
        <v>1</v>
      </c>
      <c r="W134" s="339">
        <v>1820</v>
      </c>
      <c r="X134" s="335">
        <v>0</v>
      </c>
      <c r="Y134" s="320">
        <f t="shared" si="31"/>
        <v>1</v>
      </c>
      <c r="Z134" s="338">
        <v>1820</v>
      </c>
      <c r="AA134" s="335">
        <v>0</v>
      </c>
      <c r="AB134" s="320">
        <f t="shared" si="32"/>
        <v>1</v>
      </c>
      <c r="AC134" s="339">
        <v>1820</v>
      </c>
      <c r="AD134" s="335">
        <v>0</v>
      </c>
      <c r="AE134" s="320">
        <f t="shared" si="33"/>
        <v>1</v>
      </c>
      <c r="AF134" s="338">
        <v>1820</v>
      </c>
      <c r="AG134" s="335">
        <v>0</v>
      </c>
      <c r="AH134" s="320">
        <f t="shared" si="34"/>
        <v>1</v>
      </c>
      <c r="AI134" s="338">
        <v>1820</v>
      </c>
      <c r="AJ134" s="335">
        <v>0</v>
      </c>
      <c r="AK134" s="320">
        <f t="shared" si="35"/>
        <v>1</v>
      </c>
      <c r="AL134" s="338">
        <v>1820</v>
      </c>
      <c r="AM134" s="335">
        <v>0</v>
      </c>
      <c r="AN134" s="320">
        <f t="shared" si="36"/>
        <v>1</v>
      </c>
    </row>
    <row r="135" spans="2:40" ht="76" thickBot="1">
      <c r="B135" s="317" t="s">
        <v>606</v>
      </c>
      <c r="C135" s="325" t="s">
        <v>607</v>
      </c>
      <c r="D135" s="318">
        <v>5</v>
      </c>
      <c r="E135" s="335">
        <v>37</v>
      </c>
      <c r="F135" s="335">
        <v>0</v>
      </c>
      <c r="G135" s="320">
        <f t="shared" si="26"/>
        <v>1</v>
      </c>
      <c r="H135" s="336">
        <v>32</v>
      </c>
      <c r="I135" s="335">
        <v>0</v>
      </c>
      <c r="J135" s="320">
        <f t="shared" si="38"/>
        <v>1</v>
      </c>
      <c r="K135" s="337">
        <v>32</v>
      </c>
      <c r="L135" s="337">
        <v>2</v>
      </c>
      <c r="M135" s="320">
        <f t="shared" si="27"/>
        <v>1</v>
      </c>
      <c r="N135" s="338">
        <v>34</v>
      </c>
      <c r="O135" s="335">
        <v>0</v>
      </c>
      <c r="P135" s="320">
        <f t="shared" si="28"/>
        <v>1</v>
      </c>
      <c r="Q135" s="335">
        <v>34</v>
      </c>
      <c r="R135" s="335">
        <v>0</v>
      </c>
      <c r="S135" s="320">
        <f t="shared" si="29"/>
        <v>1</v>
      </c>
      <c r="T135" s="339">
        <v>31</v>
      </c>
      <c r="U135" s="335">
        <v>0</v>
      </c>
      <c r="V135" s="320">
        <f t="shared" si="30"/>
        <v>1</v>
      </c>
      <c r="W135" s="339">
        <v>29</v>
      </c>
      <c r="X135" s="335">
        <v>0</v>
      </c>
      <c r="Y135" s="320">
        <f t="shared" si="31"/>
        <v>1</v>
      </c>
      <c r="Z135" s="338">
        <v>25</v>
      </c>
      <c r="AA135" s="335">
        <v>0</v>
      </c>
      <c r="AB135" s="320">
        <f t="shared" si="32"/>
        <v>1</v>
      </c>
      <c r="AC135" s="339">
        <v>23</v>
      </c>
      <c r="AD135" s="335">
        <v>0</v>
      </c>
      <c r="AE135" s="320">
        <f t="shared" si="33"/>
        <v>1</v>
      </c>
      <c r="AF135" s="338">
        <v>20</v>
      </c>
      <c r="AG135" s="335">
        <v>0</v>
      </c>
      <c r="AH135" s="320">
        <f t="shared" si="34"/>
        <v>1</v>
      </c>
      <c r="AI135" s="338">
        <v>18</v>
      </c>
      <c r="AJ135" s="335">
        <v>0</v>
      </c>
      <c r="AK135" s="320">
        <f t="shared" si="35"/>
        <v>1</v>
      </c>
      <c r="AL135" s="338">
        <v>14</v>
      </c>
      <c r="AM135" s="335">
        <v>0</v>
      </c>
      <c r="AN135" s="320">
        <f t="shared" si="36"/>
        <v>1</v>
      </c>
    </row>
    <row r="136" spans="2:40" ht="61" thickBot="1">
      <c r="B136" s="317" t="s">
        <v>608</v>
      </c>
      <c r="C136" s="316" t="s">
        <v>586</v>
      </c>
      <c r="D136" s="318">
        <v>65</v>
      </c>
      <c r="E136" s="335">
        <v>530</v>
      </c>
      <c r="F136" s="335">
        <v>0</v>
      </c>
      <c r="G136" s="320">
        <f t="shared" si="26"/>
        <v>1</v>
      </c>
      <c r="H136" s="336">
        <v>430</v>
      </c>
      <c r="I136" s="335">
        <v>0</v>
      </c>
      <c r="J136" s="320">
        <f t="shared" si="38"/>
        <v>1</v>
      </c>
      <c r="K136" s="337">
        <v>330</v>
      </c>
      <c r="L136" s="335">
        <v>0</v>
      </c>
      <c r="M136" s="320">
        <f t="shared" si="27"/>
        <v>1</v>
      </c>
      <c r="N136" s="338">
        <v>260</v>
      </c>
      <c r="O136" s="335">
        <v>0</v>
      </c>
      <c r="P136" s="320">
        <f t="shared" si="28"/>
        <v>1</v>
      </c>
      <c r="Q136" s="335">
        <v>190</v>
      </c>
      <c r="R136" s="335">
        <v>250</v>
      </c>
      <c r="S136" s="320">
        <f t="shared" si="29"/>
        <v>1</v>
      </c>
      <c r="T136" s="339">
        <v>330</v>
      </c>
      <c r="U136" s="335">
        <v>0</v>
      </c>
      <c r="V136" s="320">
        <f t="shared" si="30"/>
        <v>1</v>
      </c>
      <c r="W136" s="339">
        <v>300</v>
      </c>
      <c r="X136" s="335">
        <v>0</v>
      </c>
      <c r="Y136" s="320">
        <f t="shared" si="31"/>
        <v>1</v>
      </c>
      <c r="Z136" s="338">
        <v>280</v>
      </c>
      <c r="AA136" s="335">
        <v>0</v>
      </c>
      <c r="AB136" s="320">
        <f t="shared" si="32"/>
        <v>1</v>
      </c>
      <c r="AC136" s="339">
        <v>240</v>
      </c>
      <c r="AD136" s="339">
        <v>10</v>
      </c>
      <c r="AE136" s="320">
        <f t="shared" si="33"/>
        <v>1</v>
      </c>
      <c r="AF136" s="338">
        <v>200</v>
      </c>
      <c r="AG136" s="338">
        <v>100</v>
      </c>
      <c r="AH136" s="320">
        <f t="shared" si="34"/>
        <v>1</v>
      </c>
      <c r="AI136" s="338">
        <v>100</v>
      </c>
      <c r="AJ136" s="338">
        <v>30</v>
      </c>
      <c r="AK136" s="320">
        <f t="shared" si="35"/>
        <v>1</v>
      </c>
      <c r="AL136" s="338">
        <v>110</v>
      </c>
      <c r="AM136" s="335">
        <v>0</v>
      </c>
      <c r="AN136" s="320">
        <f t="shared" si="36"/>
        <v>1</v>
      </c>
    </row>
    <row r="137" spans="2:40" ht="46" thickBot="1">
      <c r="B137" s="317" t="s">
        <v>609</v>
      </c>
      <c r="C137" s="323" t="s">
        <v>586</v>
      </c>
      <c r="D137" s="318">
        <v>56</v>
      </c>
      <c r="E137" s="335">
        <v>81</v>
      </c>
      <c r="F137" s="335">
        <v>0</v>
      </c>
      <c r="G137" s="320">
        <f t="shared" si="26"/>
        <v>1</v>
      </c>
      <c r="H137" s="336">
        <v>81</v>
      </c>
      <c r="I137" s="335">
        <v>0</v>
      </c>
      <c r="J137" s="320">
        <f t="shared" si="38"/>
        <v>0</v>
      </c>
      <c r="K137" s="337">
        <v>25</v>
      </c>
      <c r="L137" s="335">
        <v>0</v>
      </c>
      <c r="M137" s="320">
        <f t="shared" si="27"/>
        <v>0</v>
      </c>
      <c r="N137" s="338">
        <v>25</v>
      </c>
      <c r="O137" s="338">
        <v>50</v>
      </c>
      <c r="P137" s="320">
        <f t="shared" si="28"/>
        <v>1</v>
      </c>
      <c r="Q137" s="335">
        <v>63</v>
      </c>
      <c r="R137" s="335">
        <v>0</v>
      </c>
      <c r="S137" s="320">
        <f t="shared" si="29"/>
        <v>1</v>
      </c>
      <c r="T137" s="339">
        <v>63</v>
      </c>
      <c r="U137" s="335">
        <v>0</v>
      </c>
      <c r="V137" s="320">
        <f t="shared" si="30"/>
        <v>1</v>
      </c>
      <c r="W137" s="339">
        <v>56</v>
      </c>
      <c r="X137" s="335">
        <v>0</v>
      </c>
      <c r="Y137" s="320">
        <f t="shared" si="31"/>
        <v>1</v>
      </c>
      <c r="Z137" s="338">
        <v>56</v>
      </c>
      <c r="AA137" s="335">
        <v>0</v>
      </c>
      <c r="AB137" s="320">
        <f t="shared" si="32"/>
        <v>1</v>
      </c>
      <c r="AC137" s="339">
        <v>56</v>
      </c>
      <c r="AD137" s="335">
        <v>0</v>
      </c>
      <c r="AE137" s="320">
        <f t="shared" si="33"/>
        <v>1</v>
      </c>
      <c r="AF137" s="338">
        <v>56</v>
      </c>
      <c r="AG137" s="335">
        <v>0</v>
      </c>
      <c r="AH137" s="320">
        <f t="shared" si="34"/>
        <v>1</v>
      </c>
      <c r="AI137" s="338">
        <v>56</v>
      </c>
      <c r="AJ137" s="335">
        <v>0</v>
      </c>
      <c r="AK137" s="320">
        <f t="shared" si="35"/>
        <v>1</v>
      </c>
      <c r="AL137" s="338">
        <v>56</v>
      </c>
      <c r="AM137" s="338">
        <v>50</v>
      </c>
      <c r="AN137" s="320">
        <f t="shared" si="36"/>
        <v>1</v>
      </c>
    </row>
    <row r="138" spans="2:40" ht="61" thickBot="1">
      <c r="B138" s="317" t="s">
        <v>610</v>
      </c>
      <c r="C138" s="316" t="s">
        <v>586</v>
      </c>
      <c r="D138" s="318">
        <v>14</v>
      </c>
      <c r="E138" s="335">
        <v>110</v>
      </c>
      <c r="F138" s="335">
        <v>0</v>
      </c>
      <c r="G138" s="320">
        <f t="shared" si="26"/>
        <v>1</v>
      </c>
      <c r="H138" s="336">
        <v>18</v>
      </c>
      <c r="I138" s="336">
        <v>282</v>
      </c>
      <c r="J138" s="320">
        <f t="shared" si="38"/>
        <v>1</v>
      </c>
      <c r="K138" s="337">
        <v>280</v>
      </c>
      <c r="L138" s="337">
        <v>18</v>
      </c>
      <c r="M138" s="320">
        <f t="shared" si="27"/>
        <v>1</v>
      </c>
      <c r="N138" s="338">
        <v>264</v>
      </c>
      <c r="O138" s="335">
        <v>0</v>
      </c>
      <c r="P138" s="320">
        <f t="shared" si="28"/>
        <v>1</v>
      </c>
      <c r="Q138" s="335">
        <v>214</v>
      </c>
      <c r="R138" s="335">
        <v>26</v>
      </c>
      <c r="S138" s="320">
        <f t="shared" si="29"/>
        <v>1</v>
      </c>
      <c r="T138" s="339">
        <v>160</v>
      </c>
      <c r="U138" s="339">
        <v>140</v>
      </c>
      <c r="V138" s="320">
        <f t="shared" si="30"/>
        <v>1</v>
      </c>
      <c r="W138" s="339">
        <v>280</v>
      </c>
      <c r="X138" s="335">
        <v>0</v>
      </c>
      <c r="Y138" s="320">
        <f t="shared" si="31"/>
        <v>1</v>
      </c>
      <c r="Z138" s="338">
        <v>260</v>
      </c>
      <c r="AA138" s="335">
        <v>0</v>
      </c>
      <c r="AB138" s="320">
        <f t="shared" si="32"/>
        <v>1</v>
      </c>
      <c r="AC138" s="339">
        <v>250</v>
      </c>
      <c r="AD138" s="339">
        <v>210</v>
      </c>
      <c r="AE138" s="320">
        <f t="shared" si="33"/>
        <v>1</v>
      </c>
      <c r="AF138" s="338">
        <v>370</v>
      </c>
      <c r="AG138" s="335">
        <v>0</v>
      </c>
      <c r="AH138" s="320">
        <f t="shared" si="34"/>
        <v>1</v>
      </c>
      <c r="AI138" s="338">
        <v>244</v>
      </c>
      <c r="AJ138" s="335">
        <v>0</v>
      </c>
      <c r="AK138" s="320">
        <f t="shared" si="35"/>
        <v>1</v>
      </c>
      <c r="AL138" s="338">
        <v>200</v>
      </c>
      <c r="AM138" s="335">
        <v>0</v>
      </c>
      <c r="AN138" s="320">
        <f t="shared" si="36"/>
        <v>1</v>
      </c>
    </row>
    <row r="139" spans="2:40" ht="61" thickBot="1">
      <c r="B139" s="317" t="s">
        <v>611</v>
      </c>
      <c r="C139" s="325" t="s">
        <v>612</v>
      </c>
      <c r="D139" s="318">
        <v>30</v>
      </c>
      <c r="E139" s="335">
        <v>389</v>
      </c>
      <c r="F139" s="335">
        <v>0</v>
      </c>
      <c r="G139" s="320">
        <f t="shared" si="26"/>
        <v>1</v>
      </c>
      <c r="H139" s="336">
        <v>122</v>
      </c>
      <c r="I139" s="335">
        <v>0</v>
      </c>
      <c r="J139" s="320">
        <f t="shared" si="38"/>
        <v>1</v>
      </c>
      <c r="K139" s="337">
        <v>80</v>
      </c>
      <c r="L139" s="335">
        <v>0</v>
      </c>
      <c r="M139" s="320">
        <f t="shared" si="27"/>
        <v>1</v>
      </c>
      <c r="N139" s="338">
        <v>48</v>
      </c>
      <c r="O139" s="335">
        <v>0</v>
      </c>
      <c r="P139" s="320">
        <f t="shared" si="28"/>
        <v>1</v>
      </c>
      <c r="Q139" s="335">
        <v>32</v>
      </c>
      <c r="R139" s="335">
        <v>94</v>
      </c>
      <c r="S139" s="320">
        <f t="shared" si="29"/>
        <v>1</v>
      </c>
      <c r="T139" s="339">
        <v>117</v>
      </c>
      <c r="U139" s="335">
        <v>0</v>
      </c>
      <c r="V139" s="320">
        <f t="shared" si="30"/>
        <v>1</v>
      </c>
      <c r="W139" s="339">
        <v>100</v>
      </c>
      <c r="X139" s="335">
        <v>0</v>
      </c>
      <c r="Y139" s="320">
        <f t="shared" si="31"/>
        <v>1</v>
      </c>
      <c r="Z139" s="338">
        <v>52</v>
      </c>
      <c r="AA139" s="338">
        <v>4</v>
      </c>
      <c r="AB139" s="320">
        <f t="shared" si="32"/>
        <v>1</v>
      </c>
      <c r="AC139" s="339">
        <v>32</v>
      </c>
      <c r="AD139" s="339">
        <v>60</v>
      </c>
      <c r="AE139" s="320">
        <f t="shared" si="33"/>
        <v>1</v>
      </c>
      <c r="AF139" s="338">
        <v>61</v>
      </c>
      <c r="AG139" s="338">
        <v>60</v>
      </c>
      <c r="AH139" s="320">
        <f t="shared" si="34"/>
        <v>1</v>
      </c>
      <c r="AI139" s="338">
        <v>60</v>
      </c>
      <c r="AJ139" s="338">
        <v>30</v>
      </c>
      <c r="AK139" s="320">
        <f t="shared" si="35"/>
        <v>1</v>
      </c>
      <c r="AL139" s="338">
        <v>30</v>
      </c>
      <c r="AM139" s="338">
        <v>60</v>
      </c>
      <c r="AN139" s="320">
        <f t="shared" si="36"/>
        <v>1</v>
      </c>
    </row>
    <row r="140" spans="2:40" ht="61" thickBot="1">
      <c r="B140" s="317" t="s">
        <v>613</v>
      </c>
      <c r="C140" s="325" t="s">
        <v>607</v>
      </c>
      <c r="D140" s="318">
        <v>3</v>
      </c>
      <c r="E140" s="335">
        <v>9</v>
      </c>
      <c r="F140" s="335">
        <v>0</v>
      </c>
      <c r="G140" s="320">
        <f t="shared" si="26"/>
        <v>1</v>
      </c>
      <c r="H140" s="336">
        <v>7</v>
      </c>
      <c r="I140" s="336">
        <v>20</v>
      </c>
      <c r="J140" s="320">
        <f t="shared" si="38"/>
        <v>1</v>
      </c>
      <c r="K140" s="337">
        <v>23</v>
      </c>
      <c r="L140" s="335">
        <v>0</v>
      </c>
      <c r="M140" s="320">
        <f t="shared" si="27"/>
        <v>1</v>
      </c>
      <c r="N140" s="338">
        <v>21</v>
      </c>
      <c r="O140" s="335">
        <v>0</v>
      </c>
      <c r="P140" s="320">
        <f t="shared" si="28"/>
        <v>1</v>
      </c>
      <c r="Q140" s="335">
        <v>20</v>
      </c>
      <c r="R140" s="335">
        <v>0</v>
      </c>
      <c r="S140" s="320">
        <f t="shared" si="29"/>
        <v>1</v>
      </c>
      <c r="T140" s="339">
        <v>19</v>
      </c>
      <c r="U140" s="335">
        <v>0</v>
      </c>
      <c r="V140" s="320">
        <f t="shared" si="30"/>
        <v>1</v>
      </c>
      <c r="W140" s="339">
        <v>15</v>
      </c>
      <c r="X140" s="335">
        <v>0</v>
      </c>
      <c r="Y140" s="320">
        <f t="shared" si="31"/>
        <v>1</v>
      </c>
      <c r="Z140" s="338">
        <v>14</v>
      </c>
      <c r="AA140" s="335">
        <v>0</v>
      </c>
      <c r="AB140" s="320">
        <f t="shared" si="32"/>
        <v>1</v>
      </c>
      <c r="AC140" s="339">
        <v>11</v>
      </c>
      <c r="AD140" s="335">
        <v>0</v>
      </c>
      <c r="AE140" s="320">
        <f t="shared" si="33"/>
        <v>1</v>
      </c>
      <c r="AF140" s="338">
        <v>8</v>
      </c>
      <c r="AG140" s="335">
        <v>0</v>
      </c>
      <c r="AH140" s="320">
        <f t="shared" si="34"/>
        <v>1</v>
      </c>
      <c r="AI140" s="338">
        <v>7</v>
      </c>
      <c r="AJ140" s="335">
        <v>0</v>
      </c>
      <c r="AK140" s="320">
        <f t="shared" si="35"/>
        <v>1</v>
      </c>
      <c r="AL140" s="338">
        <v>6</v>
      </c>
      <c r="AM140" s="335">
        <v>0</v>
      </c>
      <c r="AN140" s="320">
        <f t="shared" si="36"/>
        <v>1</v>
      </c>
    </row>
    <row r="141" spans="2:40" ht="46" thickBot="1">
      <c r="B141" s="317" t="s">
        <v>614</v>
      </c>
      <c r="C141" s="316" t="s">
        <v>586</v>
      </c>
      <c r="D141" s="318">
        <v>500</v>
      </c>
      <c r="E141" s="335">
        <v>1420</v>
      </c>
      <c r="F141" s="335">
        <v>0</v>
      </c>
      <c r="G141" s="320">
        <f t="shared" si="26"/>
        <v>1</v>
      </c>
      <c r="H141" s="336">
        <v>410</v>
      </c>
      <c r="I141" s="336">
        <v>2000</v>
      </c>
      <c r="J141" s="320">
        <f t="shared" si="38"/>
        <v>1</v>
      </c>
      <c r="K141" s="337">
        <v>1950</v>
      </c>
      <c r="L141" s="335">
        <v>0</v>
      </c>
      <c r="M141" s="320">
        <f t="shared" si="27"/>
        <v>1</v>
      </c>
      <c r="N141" s="338">
        <v>1490</v>
      </c>
      <c r="O141" s="335">
        <v>0</v>
      </c>
      <c r="P141" s="320">
        <f t="shared" si="28"/>
        <v>1</v>
      </c>
      <c r="Q141" s="335">
        <v>810</v>
      </c>
      <c r="R141" s="335">
        <v>0</v>
      </c>
      <c r="S141" s="320">
        <f t="shared" si="29"/>
        <v>1</v>
      </c>
      <c r="T141" s="339">
        <v>340</v>
      </c>
      <c r="U141" s="339">
        <v>2600</v>
      </c>
      <c r="V141" s="320">
        <f t="shared" si="30"/>
        <v>1</v>
      </c>
      <c r="W141" s="339">
        <v>2410</v>
      </c>
      <c r="X141" s="335">
        <v>0</v>
      </c>
      <c r="Y141" s="320">
        <f t="shared" si="31"/>
        <v>1</v>
      </c>
      <c r="Z141" s="338">
        <v>1120</v>
      </c>
      <c r="AA141" s="338">
        <v>1000</v>
      </c>
      <c r="AB141" s="320">
        <f t="shared" si="32"/>
        <v>1</v>
      </c>
      <c r="AC141" s="339">
        <v>1540</v>
      </c>
      <c r="AD141" s="335">
        <v>0</v>
      </c>
      <c r="AE141" s="320">
        <f t="shared" si="33"/>
        <v>1</v>
      </c>
      <c r="AF141" s="338">
        <v>970</v>
      </c>
      <c r="AG141" s="338">
        <v>3000</v>
      </c>
      <c r="AH141" s="320">
        <f t="shared" si="34"/>
        <v>1</v>
      </c>
      <c r="AI141" s="338">
        <v>3450</v>
      </c>
      <c r="AJ141" s="335">
        <v>0</v>
      </c>
      <c r="AK141" s="320">
        <f t="shared" si="35"/>
        <v>1</v>
      </c>
      <c r="AL141" s="338">
        <v>2710</v>
      </c>
      <c r="AM141" s="335">
        <v>0</v>
      </c>
      <c r="AN141" s="320">
        <f t="shared" si="36"/>
        <v>1</v>
      </c>
    </row>
    <row r="142" spans="2:40" ht="46" thickBot="1">
      <c r="B142" s="317" t="s">
        <v>615</v>
      </c>
      <c r="C142" s="325" t="s">
        <v>607</v>
      </c>
      <c r="D142" s="318">
        <v>20</v>
      </c>
      <c r="E142" s="335">
        <v>394</v>
      </c>
      <c r="F142" s="335">
        <v>0</v>
      </c>
      <c r="G142" s="320">
        <f t="shared" si="26"/>
        <v>1</v>
      </c>
      <c r="H142" s="336">
        <v>361</v>
      </c>
      <c r="I142" s="335">
        <v>0</v>
      </c>
      <c r="J142" s="320">
        <f t="shared" si="38"/>
        <v>1</v>
      </c>
      <c r="K142" s="337">
        <v>343</v>
      </c>
      <c r="L142" s="335">
        <v>0</v>
      </c>
      <c r="M142" s="320">
        <f t="shared" si="27"/>
        <v>1</v>
      </c>
      <c r="N142" s="338">
        <v>304</v>
      </c>
      <c r="O142" s="335">
        <v>0</v>
      </c>
      <c r="P142" s="320">
        <f t="shared" si="28"/>
        <v>1</v>
      </c>
      <c r="Q142" s="335">
        <v>264</v>
      </c>
      <c r="R142" s="335">
        <v>0</v>
      </c>
      <c r="S142" s="320">
        <f t="shared" si="29"/>
        <v>1</v>
      </c>
      <c r="T142" s="339">
        <v>175</v>
      </c>
      <c r="U142" s="335">
        <v>0</v>
      </c>
      <c r="V142" s="320">
        <f t="shared" si="30"/>
        <v>1</v>
      </c>
      <c r="W142" s="339">
        <v>147</v>
      </c>
      <c r="X142" s="339">
        <v>13</v>
      </c>
      <c r="Y142" s="320">
        <f t="shared" si="31"/>
        <v>1</v>
      </c>
      <c r="Z142" s="338">
        <v>116</v>
      </c>
      <c r="AA142" s="335">
        <v>0</v>
      </c>
      <c r="AB142" s="320">
        <f t="shared" si="32"/>
        <v>1</v>
      </c>
      <c r="AC142" s="339">
        <v>97</v>
      </c>
      <c r="AD142" s="335">
        <v>0</v>
      </c>
      <c r="AE142" s="320">
        <f t="shared" si="33"/>
        <v>1</v>
      </c>
      <c r="AF142" s="338">
        <v>81</v>
      </c>
      <c r="AG142" s="335">
        <v>0</v>
      </c>
      <c r="AH142" s="320">
        <f t="shared" si="34"/>
        <v>1</v>
      </c>
      <c r="AI142" s="338">
        <v>67</v>
      </c>
      <c r="AJ142" s="338">
        <v>50</v>
      </c>
      <c r="AK142" s="320">
        <f t="shared" si="35"/>
        <v>1</v>
      </c>
      <c r="AL142" s="338">
        <v>90</v>
      </c>
      <c r="AM142" s="335">
        <v>0</v>
      </c>
      <c r="AN142" s="320">
        <f t="shared" si="36"/>
        <v>1</v>
      </c>
    </row>
    <row r="143" spans="2:40" ht="46" thickBot="1">
      <c r="B143" s="317" t="s">
        <v>616</v>
      </c>
      <c r="C143" s="316" t="s">
        <v>590</v>
      </c>
      <c r="D143" s="318">
        <v>12</v>
      </c>
      <c r="E143" s="335">
        <v>40</v>
      </c>
      <c r="F143" s="335">
        <v>36</v>
      </c>
      <c r="G143" s="320">
        <f t="shared" si="26"/>
        <v>1</v>
      </c>
      <c r="H143" s="336">
        <v>31</v>
      </c>
      <c r="I143" s="336">
        <v>61</v>
      </c>
      <c r="J143" s="320">
        <f t="shared" si="38"/>
        <v>1</v>
      </c>
      <c r="K143" s="337">
        <v>60</v>
      </c>
      <c r="L143" s="337">
        <v>18</v>
      </c>
      <c r="M143" s="320">
        <f t="shared" si="27"/>
        <v>1</v>
      </c>
      <c r="N143" s="338">
        <v>12</v>
      </c>
      <c r="O143" s="338">
        <v>74</v>
      </c>
      <c r="P143" s="320">
        <f t="shared" si="28"/>
        <v>1</v>
      </c>
      <c r="Q143" s="335">
        <v>18</v>
      </c>
      <c r="R143" s="335">
        <v>120</v>
      </c>
      <c r="S143" s="320">
        <f t="shared" si="29"/>
        <v>1</v>
      </c>
      <c r="T143" s="339">
        <v>111</v>
      </c>
      <c r="U143" s="335">
        <v>0</v>
      </c>
      <c r="V143" s="320">
        <f t="shared" si="30"/>
        <v>1</v>
      </c>
      <c r="W143" s="339">
        <v>68</v>
      </c>
      <c r="X143" s="339">
        <v>17</v>
      </c>
      <c r="Y143" s="320">
        <f t="shared" si="31"/>
        <v>1</v>
      </c>
      <c r="Z143" s="338">
        <v>45</v>
      </c>
      <c r="AA143" s="338">
        <v>12</v>
      </c>
      <c r="AB143" s="320">
        <f t="shared" si="32"/>
        <v>1</v>
      </c>
      <c r="AC143" s="339">
        <v>18</v>
      </c>
      <c r="AD143" s="339">
        <v>48</v>
      </c>
      <c r="AE143" s="320">
        <f t="shared" si="33"/>
        <v>1</v>
      </c>
      <c r="AF143" s="338">
        <v>39</v>
      </c>
      <c r="AG143" s="338">
        <v>36</v>
      </c>
      <c r="AH143" s="320">
        <f t="shared" si="34"/>
        <v>1</v>
      </c>
      <c r="AI143" s="338">
        <v>15</v>
      </c>
      <c r="AJ143" s="338">
        <v>41</v>
      </c>
      <c r="AK143" s="320">
        <f t="shared" si="35"/>
        <v>1</v>
      </c>
      <c r="AL143" s="338">
        <v>33</v>
      </c>
      <c r="AM143" s="338">
        <v>24</v>
      </c>
      <c r="AN143" s="320">
        <f t="shared" si="36"/>
        <v>1</v>
      </c>
    </row>
    <row r="144" spans="2:40" ht="196" thickBot="1">
      <c r="B144" s="317" t="s">
        <v>617</v>
      </c>
      <c r="C144" s="325" t="s">
        <v>596</v>
      </c>
      <c r="D144" s="318">
        <v>10</v>
      </c>
      <c r="E144" s="335">
        <v>35</v>
      </c>
      <c r="F144" s="335">
        <v>0</v>
      </c>
      <c r="G144" s="320">
        <f t="shared" si="26"/>
        <v>1</v>
      </c>
      <c r="H144" s="336">
        <v>29</v>
      </c>
      <c r="I144" s="335">
        <v>0</v>
      </c>
      <c r="J144" s="320">
        <f t="shared" si="38"/>
        <v>1</v>
      </c>
      <c r="K144" s="337">
        <v>29</v>
      </c>
      <c r="L144" s="337">
        <v>12</v>
      </c>
      <c r="M144" s="320">
        <f t="shared" si="27"/>
        <v>1</v>
      </c>
      <c r="N144" s="338">
        <v>24</v>
      </c>
      <c r="O144" s="338">
        <v>25</v>
      </c>
      <c r="P144" s="320">
        <f t="shared" si="28"/>
        <v>1</v>
      </c>
      <c r="Q144" s="335">
        <v>26</v>
      </c>
      <c r="R144" s="335">
        <v>30</v>
      </c>
      <c r="S144" s="320">
        <f t="shared" si="29"/>
        <v>1</v>
      </c>
      <c r="T144" s="339">
        <v>28</v>
      </c>
      <c r="U144" s="335">
        <v>0</v>
      </c>
      <c r="V144" s="320">
        <f t="shared" si="30"/>
        <v>1</v>
      </c>
      <c r="W144" s="339">
        <v>14</v>
      </c>
      <c r="X144" s="339">
        <v>16</v>
      </c>
      <c r="Y144" s="320">
        <f t="shared" si="31"/>
        <v>1</v>
      </c>
      <c r="Z144" s="338">
        <v>27</v>
      </c>
      <c r="AA144" s="335">
        <v>0</v>
      </c>
      <c r="AB144" s="320">
        <f t="shared" si="32"/>
        <v>1</v>
      </c>
      <c r="AC144" s="339">
        <v>13</v>
      </c>
      <c r="AD144" s="339">
        <v>30</v>
      </c>
      <c r="AE144" s="320">
        <f t="shared" si="33"/>
        <v>1</v>
      </c>
      <c r="AF144" s="338">
        <v>27</v>
      </c>
      <c r="AG144" s="335">
        <v>0</v>
      </c>
      <c r="AH144" s="320">
        <f t="shared" si="34"/>
        <v>1</v>
      </c>
      <c r="AI144" s="338">
        <v>27</v>
      </c>
      <c r="AJ144" s="338">
        <v>25</v>
      </c>
      <c r="AK144" s="320">
        <f t="shared" si="35"/>
        <v>1</v>
      </c>
      <c r="AL144" s="338">
        <v>32</v>
      </c>
      <c r="AM144" s="335">
        <v>0</v>
      </c>
      <c r="AN144" s="320">
        <f t="shared" si="36"/>
        <v>1</v>
      </c>
    </row>
    <row r="145" spans="2:40" ht="76" thickBot="1">
      <c r="B145" s="317" t="s">
        <v>618</v>
      </c>
      <c r="C145" s="316" t="s">
        <v>586</v>
      </c>
      <c r="D145" s="318">
        <v>20</v>
      </c>
      <c r="E145" s="335">
        <v>130</v>
      </c>
      <c r="F145" s="335">
        <v>0</v>
      </c>
      <c r="G145" s="320">
        <f t="shared" si="26"/>
        <v>1</v>
      </c>
      <c r="H145" s="336">
        <v>60</v>
      </c>
      <c r="I145" s="335">
        <v>0</v>
      </c>
      <c r="J145" s="320">
        <f t="shared" si="38"/>
        <v>0</v>
      </c>
      <c r="K145" s="337">
        <v>60</v>
      </c>
      <c r="L145" s="335">
        <v>0</v>
      </c>
      <c r="M145" s="320">
        <f t="shared" si="27"/>
        <v>1</v>
      </c>
      <c r="N145" s="338">
        <v>60</v>
      </c>
      <c r="O145" s="335">
        <v>0</v>
      </c>
      <c r="P145" s="320">
        <f t="shared" si="28"/>
        <v>1</v>
      </c>
      <c r="Q145" s="335">
        <v>40</v>
      </c>
      <c r="R145" s="335">
        <v>110</v>
      </c>
      <c r="S145" s="320">
        <f t="shared" si="29"/>
        <v>1</v>
      </c>
      <c r="T145" s="339">
        <v>120</v>
      </c>
      <c r="U145" s="335">
        <v>0</v>
      </c>
      <c r="V145" s="320">
        <f t="shared" si="30"/>
        <v>1</v>
      </c>
      <c r="W145" s="339">
        <v>100</v>
      </c>
      <c r="X145" s="335">
        <v>0</v>
      </c>
      <c r="Y145" s="320">
        <f t="shared" si="31"/>
        <v>1</v>
      </c>
      <c r="Z145" s="338">
        <v>100</v>
      </c>
      <c r="AA145" s="335">
        <v>0</v>
      </c>
      <c r="AB145" s="320">
        <f t="shared" si="32"/>
        <v>1</v>
      </c>
      <c r="AC145" s="339">
        <v>50</v>
      </c>
      <c r="AD145" s="339">
        <v>200</v>
      </c>
      <c r="AE145" s="320">
        <f t="shared" si="33"/>
        <v>1</v>
      </c>
      <c r="AF145" s="338">
        <v>250</v>
      </c>
      <c r="AG145" s="335">
        <v>0</v>
      </c>
      <c r="AH145" s="320">
        <f t="shared" si="34"/>
        <v>1</v>
      </c>
      <c r="AI145" s="338">
        <v>250</v>
      </c>
      <c r="AJ145" s="335">
        <v>0</v>
      </c>
      <c r="AK145" s="320">
        <f t="shared" si="35"/>
        <v>1</v>
      </c>
      <c r="AL145" s="338">
        <v>220</v>
      </c>
      <c r="AM145" s="335">
        <v>0</v>
      </c>
      <c r="AN145" s="320">
        <f t="shared" si="36"/>
        <v>1</v>
      </c>
    </row>
    <row r="146" spans="2:40" ht="91" thickBot="1">
      <c r="B146" s="317" t="s">
        <v>619</v>
      </c>
      <c r="C146" s="325" t="s">
        <v>607</v>
      </c>
      <c r="D146" s="318">
        <v>2</v>
      </c>
      <c r="E146" s="335">
        <v>9</v>
      </c>
      <c r="F146" s="335">
        <v>0</v>
      </c>
      <c r="G146" s="320">
        <f t="shared" si="26"/>
        <v>1</v>
      </c>
      <c r="H146" s="336">
        <v>8</v>
      </c>
      <c r="I146" s="335">
        <v>0</v>
      </c>
      <c r="J146" s="320">
        <f t="shared" si="38"/>
        <v>0</v>
      </c>
      <c r="K146" s="337">
        <v>5</v>
      </c>
      <c r="L146" s="335">
        <v>0</v>
      </c>
      <c r="M146" s="320">
        <f t="shared" si="27"/>
        <v>1</v>
      </c>
      <c r="N146" s="338">
        <v>3</v>
      </c>
      <c r="O146" s="338">
        <v>10</v>
      </c>
      <c r="P146" s="320">
        <f t="shared" si="28"/>
        <v>1</v>
      </c>
      <c r="Q146" s="335">
        <v>12</v>
      </c>
      <c r="R146" s="335">
        <v>0</v>
      </c>
      <c r="S146" s="320">
        <f t="shared" si="29"/>
        <v>1</v>
      </c>
      <c r="T146" s="339">
        <v>12</v>
      </c>
      <c r="U146" s="335">
        <v>0</v>
      </c>
      <c r="V146" s="320">
        <f t="shared" si="30"/>
        <v>1</v>
      </c>
      <c r="W146" s="339">
        <v>10</v>
      </c>
      <c r="X146" s="335">
        <v>0</v>
      </c>
      <c r="Y146" s="320">
        <f t="shared" si="31"/>
        <v>1</v>
      </c>
      <c r="Z146" s="338">
        <v>9</v>
      </c>
      <c r="AA146" s="335">
        <v>0</v>
      </c>
      <c r="AB146" s="320">
        <f t="shared" si="32"/>
        <v>1</v>
      </c>
      <c r="AC146" s="339">
        <v>7</v>
      </c>
      <c r="AD146" s="339">
        <v>10</v>
      </c>
      <c r="AE146" s="320">
        <f t="shared" si="33"/>
        <v>1</v>
      </c>
      <c r="AF146" s="338">
        <v>14</v>
      </c>
      <c r="AG146" s="338">
        <v>10</v>
      </c>
      <c r="AH146" s="320">
        <f t="shared" si="34"/>
        <v>1</v>
      </c>
      <c r="AI146" s="338">
        <v>24</v>
      </c>
      <c r="AJ146" s="335">
        <v>0</v>
      </c>
      <c r="AK146" s="320">
        <f t="shared" si="35"/>
        <v>1</v>
      </c>
      <c r="AL146" s="338">
        <v>23</v>
      </c>
      <c r="AM146" s="335">
        <v>0</v>
      </c>
      <c r="AN146" s="320">
        <f t="shared" si="36"/>
        <v>1</v>
      </c>
    </row>
    <row r="147" spans="2:40" ht="61" thickBot="1">
      <c r="B147" s="317" t="s">
        <v>620</v>
      </c>
      <c r="C147" s="325" t="s">
        <v>584</v>
      </c>
      <c r="D147" s="318">
        <v>5</v>
      </c>
      <c r="E147" s="335">
        <v>42</v>
      </c>
      <c r="F147" s="335">
        <v>0</v>
      </c>
      <c r="G147" s="320">
        <f t="shared" si="26"/>
        <v>1</v>
      </c>
      <c r="H147" s="336">
        <v>30</v>
      </c>
      <c r="I147" s="335">
        <v>0</v>
      </c>
      <c r="J147" s="320">
        <f t="shared" si="38"/>
        <v>0</v>
      </c>
      <c r="K147" s="337">
        <v>22</v>
      </c>
      <c r="L147" s="335">
        <v>0</v>
      </c>
      <c r="M147" s="320">
        <f t="shared" si="27"/>
        <v>1</v>
      </c>
      <c r="N147" s="338">
        <v>13</v>
      </c>
      <c r="O147" s="335">
        <v>0</v>
      </c>
      <c r="P147" s="320">
        <f t="shared" si="28"/>
        <v>1</v>
      </c>
      <c r="Q147" s="335">
        <v>10</v>
      </c>
      <c r="R147" s="335">
        <v>24</v>
      </c>
      <c r="S147" s="320">
        <f t="shared" si="29"/>
        <v>1</v>
      </c>
      <c r="T147" s="339">
        <v>25</v>
      </c>
      <c r="U147" s="335">
        <v>0</v>
      </c>
      <c r="V147" s="320">
        <f t="shared" si="30"/>
        <v>1</v>
      </c>
      <c r="W147" s="339">
        <v>14</v>
      </c>
      <c r="X147" s="335">
        <v>0</v>
      </c>
      <c r="Y147" s="320">
        <f t="shared" si="31"/>
        <v>1</v>
      </c>
      <c r="Z147" s="338">
        <v>11</v>
      </c>
      <c r="AA147" s="335">
        <v>0</v>
      </c>
      <c r="AB147" s="320">
        <f t="shared" si="32"/>
        <v>1</v>
      </c>
      <c r="AC147" s="339">
        <v>7</v>
      </c>
      <c r="AD147" s="339">
        <v>24</v>
      </c>
      <c r="AE147" s="320">
        <f t="shared" si="33"/>
        <v>1</v>
      </c>
      <c r="AF147" s="338">
        <v>23</v>
      </c>
      <c r="AG147" s="335">
        <v>0</v>
      </c>
      <c r="AH147" s="320">
        <f t="shared" si="34"/>
        <v>1</v>
      </c>
      <c r="AI147" s="338">
        <v>20</v>
      </c>
      <c r="AJ147" s="335">
        <v>0</v>
      </c>
      <c r="AK147" s="320">
        <f t="shared" si="35"/>
        <v>1</v>
      </c>
      <c r="AL147" s="338">
        <v>15</v>
      </c>
      <c r="AM147" s="338">
        <v>16</v>
      </c>
      <c r="AN147" s="320">
        <f t="shared" si="36"/>
        <v>1</v>
      </c>
    </row>
    <row r="148" spans="2:40" ht="46" thickBot="1">
      <c r="B148" s="317" t="s">
        <v>621</v>
      </c>
      <c r="C148" s="325" t="s">
        <v>586</v>
      </c>
      <c r="D148" s="318">
        <v>10</v>
      </c>
      <c r="E148" s="335">
        <v>0</v>
      </c>
      <c r="F148" s="335">
        <v>10</v>
      </c>
      <c r="G148" s="320">
        <f t="shared" si="26"/>
        <v>1</v>
      </c>
      <c r="H148" s="336">
        <v>10</v>
      </c>
      <c r="I148" s="335">
        <v>0</v>
      </c>
      <c r="J148" s="320">
        <f t="shared" si="38"/>
        <v>1</v>
      </c>
      <c r="K148" s="337">
        <v>10</v>
      </c>
      <c r="L148" s="335">
        <v>0</v>
      </c>
      <c r="M148" s="320">
        <f t="shared" si="27"/>
        <v>1</v>
      </c>
      <c r="N148" s="338">
        <v>10</v>
      </c>
      <c r="O148" s="335">
        <v>0</v>
      </c>
      <c r="P148" s="320">
        <f t="shared" si="28"/>
        <v>1</v>
      </c>
      <c r="Q148" s="335">
        <v>10</v>
      </c>
      <c r="R148" s="335">
        <v>0</v>
      </c>
      <c r="S148" s="320">
        <f t="shared" si="29"/>
        <v>1</v>
      </c>
      <c r="T148" s="339">
        <v>10</v>
      </c>
      <c r="U148" s="335">
        <v>0</v>
      </c>
      <c r="V148" s="320">
        <f t="shared" si="30"/>
        <v>1</v>
      </c>
      <c r="W148" s="339">
        <v>10</v>
      </c>
      <c r="X148" s="335">
        <v>0</v>
      </c>
      <c r="Y148" s="320">
        <f t="shared" si="31"/>
        <v>1</v>
      </c>
      <c r="Z148" s="338">
        <v>10</v>
      </c>
      <c r="AA148" s="335">
        <v>0</v>
      </c>
      <c r="AB148" s="320">
        <f t="shared" si="32"/>
        <v>1</v>
      </c>
      <c r="AC148" s="339">
        <v>10</v>
      </c>
      <c r="AD148" s="335">
        <v>0</v>
      </c>
      <c r="AE148" s="320">
        <f t="shared" si="33"/>
        <v>1</v>
      </c>
      <c r="AF148" s="338">
        <v>10</v>
      </c>
      <c r="AG148" s="335">
        <v>0</v>
      </c>
      <c r="AH148" s="320">
        <f t="shared" si="34"/>
        <v>1</v>
      </c>
      <c r="AI148" s="338">
        <v>10</v>
      </c>
      <c r="AJ148" s="335">
        <v>0</v>
      </c>
      <c r="AK148" s="320">
        <f t="shared" si="35"/>
        <v>1</v>
      </c>
      <c r="AL148" s="338">
        <v>10</v>
      </c>
      <c r="AM148" s="335">
        <v>0</v>
      </c>
      <c r="AN148" s="320">
        <f t="shared" si="36"/>
        <v>1</v>
      </c>
    </row>
    <row r="149" spans="2:40" ht="76" thickBot="1">
      <c r="B149" s="317" t="s">
        <v>622</v>
      </c>
      <c r="C149" s="323" t="s">
        <v>588</v>
      </c>
      <c r="D149" s="318">
        <v>50</v>
      </c>
      <c r="E149" s="335">
        <v>80</v>
      </c>
      <c r="F149" s="335">
        <v>0</v>
      </c>
      <c r="G149" s="320">
        <f t="shared" si="26"/>
        <v>1</v>
      </c>
      <c r="H149" s="336">
        <v>80</v>
      </c>
      <c r="I149" s="335">
        <v>0</v>
      </c>
      <c r="J149" s="320">
        <f t="shared" si="38"/>
        <v>1</v>
      </c>
      <c r="K149" s="337">
        <v>80</v>
      </c>
      <c r="L149" s="335">
        <v>0</v>
      </c>
      <c r="M149" s="320">
        <f t="shared" si="27"/>
        <v>1</v>
      </c>
      <c r="N149" s="338">
        <v>80</v>
      </c>
      <c r="O149" s="335">
        <v>0</v>
      </c>
      <c r="P149" s="320">
        <f t="shared" si="28"/>
        <v>1</v>
      </c>
      <c r="Q149" s="335">
        <v>80</v>
      </c>
      <c r="R149" s="335">
        <v>0</v>
      </c>
      <c r="S149" s="320">
        <f t="shared" si="29"/>
        <v>1</v>
      </c>
      <c r="T149" s="339">
        <v>70</v>
      </c>
      <c r="U149" s="335">
        <v>0</v>
      </c>
      <c r="V149" s="320">
        <f t="shared" si="30"/>
        <v>1</v>
      </c>
      <c r="W149" s="339">
        <v>70</v>
      </c>
      <c r="X149" s="335">
        <v>0</v>
      </c>
      <c r="Y149" s="320">
        <f t="shared" si="31"/>
        <v>1</v>
      </c>
      <c r="Z149" s="338">
        <v>70</v>
      </c>
      <c r="AA149" s="335">
        <v>0</v>
      </c>
      <c r="AB149" s="320">
        <f t="shared" si="32"/>
        <v>1</v>
      </c>
      <c r="AC149" s="339">
        <v>70</v>
      </c>
      <c r="AD149" s="335">
        <v>0</v>
      </c>
      <c r="AE149" s="320">
        <f t="shared" si="33"/>
        <v>1</v>
      </c>
      <c r="AF149" s="338">
        <v>70</v>
      </c>
      <c r="AG149" s="335">
        <v>0</v>
      </c>
      <c r="AH149" s="320">
        <f t="shared" si="34"/>
        <v>1</v>
      </c>
      <c r="AI149" s="338">
        <v>70</v>
      </c>
      <c r="AJ149" s="335">
        <v>0</v>
      </c>
      <c r="AK149" s="320">
        <f t="shared" si="35"/>
        <v>1</v>
      </c>
      <c r="AL149" s="338">
        <v>70</v>
      </c>
      <c r="AM149" s="335">
        <v>0</v>
      </c>
      <c r="AN149" s="320">
        <f t="shared" si="36"/>
        <v>1</v>
      </c>
    </row>
    <row r="150" spans="2:40" ht="76" thickBot="1">
      <c r="B150" s="317" t="s">
        <v>623</v>
      </c>
      <c r="C150" s="323" t="s">
        <v>588</v>
      </c>
      <c r="D150" s="318">
        <v>50</v>
      </c>
      <c r="E150" s="335">
        <v>80</v>
      </c>
      <c r="F150" s="335">
        <v>0</v>
      </c>
      <c r="G150" s="320">
        <f t="shared" si="26"/>
        <v>1</v>
      </c>
      <c r="H150" s="336">
        <v>80</v>
      </c>
      <c r="I150" s="335">
        <v>0</v>
      </c>
      <c r="J150" s="320">
        <f t="shared" si="38"/>
        <v>1</v>
      </c>
      <c r="K150" s="337">
        <v>80</v>
      </c>
      <c r="L150" s="335">
        <v>0</v>
      </c>
      <c r="M150" s="320">
        <f t="shared" si="27"/>
        <v>1</v>
      </c>
      <c r="N150" s="338">
        <v>80</v>
      </c>
      <c r="O150" s="335">
        <v>0</v>
      </c>
      <c r="P150" s="320">
        <f t="shared" si="28"/>
        <v>1</v>
      </c>
      <c r="Q150" s="335">
        <v>80</v>
      </c>
      <c r="R150" s="335">
        <v>0</v>
      </c>
      <c r="S150" s="320">
        <f t="shared" si="29"/>
        <v>1</v>
      </c>
      <c r="T150" s="339">
        <v>80</v>
      </c>
      <c r="U150" s="335">
        <v>0</v>
      </c>
      <c r="V150" s="320">
        <f t="shared" si="30"/>
        <v>1</v>
      </c>
      <c r="W150" s="339">
        <v>80</v>
      </c>
      <c r="X150" s="335">
        <v>0</v>
      </c>
      <c r="Y150" s="320">
        <f t="shared" si="31"/>
        <v>1</v>
      </c>
      <c r="Z150" s="338">
        <v>80</v>
      </c>
      <c r="AA150" s="335">
        <v>0</v>
      </c>
      <c r="AB150" s="320">
        <f t="shared" si="32"/>
        <v>1</v>
      </c>
      <c r="AC150" s="339">
        <v>80</v>
      </c>
      <c r="AD150" s="335">
        <v>0</v>
      </c>
      <c r="AE150" s="320">
        <f t="shared" si="33"/>
        <v>1</v>
      </c>
      <c r="AF150" s="338">
        <v>80</v>
      </c>
      <c r="AG150" s="335">
        <v>0</v>
      </c>
      <c r="AH150" s="320">
        <f t="shared" si="34"/>
        <v>1</v>
      </c>
      <c r="AI150" s="338">
        <v>80</v>
      </c>
      <c r="AJ150" s="335">
        <v>0</v>
      </c>
      <c r="AK150" s="320">
        <f t="shared" si="35"/>
        <v>1</v>
      </c>
      <c r="AL150" s="338">
        <v>80</v>
      </c>
      <c r="AM150" s="335">
        <v>0</v>
      </c>
      <c r="AN150" s="320">
        <f t="shared" si="36"/>
        <v>1</v>
      </c>
    </row>
    <row r="151" spans="2:40" ht="121" thickBot="1">
      <c r="B151" s="317" t="s">
        <v>624</v>
      </c>
      <c r="C151" s="325" t="s">
        <v>625</v>
      </c>
      <c r="D151" s="318">
        <v>4</v>
      </c>
      <c r="E151" s="335">
        <v>50</v>
      </c>
      <c r="F151" s="335">
        <v>0</v>
      </c>
      <c r="G151" s="320">
        <f t="shared" si="26"/>
        <v>1</v>
      </c>
      <c r="H151" s="336">
        <v>29</v>
      </c>
      <c r="I151" s="335">
        <v>0</v>
      </c>
      <c r="J151" s="320">
        <f t="shared" si="38"/>
        <v>1</v>
      </c>
      <c r="K151" s="337">
        <v>19</v>
      </c>
      <c r="L151" s="337">
        <v>4</v>
      </c>
      <c r="M151" s="320">
        <f t="shared" si="27"/>
        <v>1</v>
      </c>
      <c r="N151" s="338">
        <v>17</v>
      </c>
      <c r="O151" s="335">
        <v>0</v>
      </c>
      <c r="P151" s="320">
        <f t="shared" si="28"/>
        <v>1</v>
      </c>
      <c r="Q151" s="335">
        <v>17</v>
      </c>
      <c r="R151" s="335">
        <v>20</v>
      </c>
      <c r="S151" s="320">
        <f t="shared" si="29"/>
        <v>1</v>
      </c>
      <c r="T151" s="339">
        <v>36</v>
      </c>
      <c r="U151" s="335">
        <v>0</v>
      </c>
      <c r="V151" s="320">
        <f t="shared" si="30"/>
        <v>1</v>
      </c>
      <c r="W151" s="339">
        <v>32</v>
      </c>
      <c r="X151" s="335">
        <v>0</v>
      </c>
      <c r="Y151" s="320">
        <f t="shared" si="31"/>
        <v>1</v>
      </c>
      <c r="Z151" s="338">
        <v>27</v>
      </c>
      <c r="AA151" s="338">
        <v>2</v>
      </c>
      <c r="AB151" s="320">
        <f t="shared" si="32"/>
        <v>1</v>
      </c>
      <c r="AC151" s="339">
        <v>24</v>
      </c>
      <c r="AD151" s="335">
        <v>0</v>
      </c>
      <c r="AE151" s="320">
        <f t="shared" si="33"/>
        <v>1</v>
      </c>
      <c r="AF151" s="338">
        <v>17</v>
      </c>
      <c r="AG151" s="338">
        <v>35</v>
      </c>
      <c r="AH151" s="320">
        <f t="shared" si="34"/>
        <v>1</v>
      </c>
      <c r="AI151" s="338">
        <v>21</v>
      </c>
      <c r="AJ151" s="335">
        <v>0</v>
      </c>
      <c r="AK151" s="320">
        <f t="shared" si="35"/>
        <v>1</v>
      </c>
      <c r="AL151" s="338">
        <v>14</v>
      </c>
      <c r="AM151" s="335">
        <v>0</v>
      </c>
      <c r="AN151" s="320">
        <f t="shared" si="36"/>
        <v>1</v>
      </c>
    </row>
    <row r="152" spans="2:40" ht="31" thickBot="1">
      <c r="B152" s="317" t="s">
        <v>626</v>
      </c>
      <c r="C152" s="323" t="s">
        <v>586</v>
      </c>
      <c r="D152" s="318">
        <v>50</v>
      </c>
      <c r="E152" s="335">
        <v>300</v>
      </c>
      <c r="F152" s="335">
        <v>0</v>
      </c>
      <c r="G152" s="320">
        <f t="shared" si="26"/>
        <v>1</v>
      </c>
      <c r="H152" s="336">
        <v>290</v>
      </c>
      <c r="I152" s="335">
        <v>0</v>
      </c>
      <c r="J152" s="320">
        <f t="shared" si="38"/>
        <v>1</v>
      </c>
      <c r="K152" s="337">
        <v>290</v>
      </c>
      <c r="L152" s="335">
        <v>0</v>
      </c>
      <c r="M152" s="320">
        <f t="shared" si="27"/>
        <v>1</v>
      </c>
      <c r="N152" s="338">
        <v>280</v>
      </c>
      <c r="O152" s="335">
        <v>0</v>
      </c>
      <c r="P152" s="320">
        <f t="shared" si="28"/>
        <v>1</v>
      </c>
      <c r="Q152" s="335">
        <v>270</v>
      </c>
      <c r="R152" s="335">
        <v>0</v>
      </c>
      <c r="S152" s="320">
        <f t="shared" si="29"/>
        <v>1</v>
      </c>
      <c r="T152" s="339">
        <v>220</v>
      </c>
      <c r="U152" s="335">
        <v>0</v>
      </c>
      <c r="V152" s="320">
        <f t="shared" si="30"/>
        <v>1</v>
      </c>
      <c r="W152" s="339">
        <v>170</v>
      </c>
      <c r="X152" s="335">
        <v>0</v>
      </c>
      <c r="Y152" s="320">
        <f t="shared" si="31"/>
        <v>1</v>
      </c>
      <c r="Z152" s="338">
        <v>110</v>
      </c>
      <c r="AA152" s="335">
        <v>0</v>
      </c>
      <c r="AB152" s="320">
        <f t="shared" si="32"/>
        <v>1</v>
      </c>
      <c r="AC152" s="339">
        <v>100</v>
      </c>
      <c r="AD152" s="339">
        <v>250</v>
      </c>
      <c r="AE152" s="320">
        <f t="shared" si="33"/>
        <v>1</v>
      </c>
      <c r="AF152" s="338">
        <v>320</v>
      </c>
      <c r="AG152" s="335">
        <v>0</v>
      </c>
      <c r="AH152" s="320">
        <f t="shared" si="34"/>
        <v>1</v>
      </c>
      <c r="AI152" s="338">
        <v>230</v>
      </c>
      <c r="AJ152" s="335">
        <v>0</v>
      </c>
      <c r="AK152" s="320">
        <f t="shared" si="35"/>
        <v>1</v>
      </c>
      <c r="AL152" s="338">
        <v>190</v>
      </c>
      <c r="AM152" s="338">
        <v>250</v>
      </c>
      <c r="AN152" s="320">
        <f t="shared" si="36"/>
        <v>1</v>
      </c>
    </row>
    <row r="153" spans="2:40" ht="106" thickBot="1">
      <c r="B153" s="317" t="s">
        <v>627</v>
      </c>
      <c r="C153" s="325" t="s">
        <v>625</v>
      </c>
      <c r="D153" s="318">
        <v>4</v>
      </c>
      <c r="E153" s="335">
        <v>12</v>
      </c>
      <c r="F153" s="335">
        <v>0</v>
      </c>
      <c r="G153" s="320">
        <f t="shared" si="26"/>
        <v>1</v>
      </c>
      <c r="H153" s="336">
        <v>12</v>
      </c>
      <c r="I153" s="335">
        <v>0</v>
      </c>
      <c r="J153" s="320">
        <f t="shared" si="38"/>
        <v>1</v>
      </c>
      <c r="K153" s="337">
        <v>12</v>
      </c>
      <c r="L153" s="335">
        <v>0</v>
      </c>
      <c r="M153" s="320">
        <f t="shared" si="27"/>
        <v>1</v>
      </c>
      <c r="N153" s="338">
        <v>12</v>
      </c>
      <c r="O153" s="335">
        <v>0</v>
      </c>
      <c r="P153" s="320">
        <f t="shared" si="28"/>
        <v>1</v>
      </c>
      <c r="Q153" s="335">
        <v>12</v>
      </c>
      <c r="R153" s="335">
        <v>0</v>
      </c>
      <c r="S153" s="320">
        <f t="shared" si="29"/>
        <v>1</v>
      </c>
      <c r="T153" s="339">
        <v>10</v>
      </c>
      <c r="U153" s="335">
        <v>0</v>
      </c>
      <c r="V153" s="320">
        <f t="shared" si="30"/>
        <v>1</v>
      </c>
      <c r="W153" s="339">
        <v>9</v>
      </c>
      <c r="X153" s="335">
        <v>0</v>
      </c>
      <c r="Y153" s="320">
        <f t="shared" si="31"/>
        <v>1</v>
      </c>
      <c r="Z153" s="338">
        <v>7</v>
      </c>
      <c r="AA153" s="335">
        <v>0</v>
      </c>
      <c r="AB153" s="320">
        <f t="shared" si="32"/>
        <v>1</v>
      </c>
      <c r="AC153" s="339">
        <v>5</v>
      </c>
      <c r="AD153" s="339">
        <v>4</v>
      </c>
      <c r="AE153" s="320">
        <f t="shared" si="33"/>
        <v>1</v>
      </c>
      <c r="AF153" s="338">
        <v>5</v>
      </c>
      <c r="AG153" s="338">
        <v>6</v>
      </c>
      <c r="AH153" s="320">
        <f t="shared" si="34"/>
        <v>1</v>
      </c>
      <c r="AI153" s="338">
        <v>11</v>
      </c>
      <c r="AJ153" s="335">
        <v>0</v>
      </c>
      <c r="AK153" s="320">
        <f t="shared" si="35"/>
        <v>1</v>
      </c>
      <c r="AL153" s="338">
        <v>11</v>
      </c>
      <c r="AM153" s="335">
        <v>0</v>
      </c>
      <c r="AN153" s="320">
        <f t="shared" si="36"/>
        <v>1</v>
      </c>
    </row>
    <row r="154" spans="2:40" ht="31" thickBot="1">
      <c r="B154" s="324" t="s">
        <v>628</v>
      </c>
      <c r="C154" s="325" t="s">
        <v>629</v>
      </c>
      <c r="D154" s="318">
        <v>53</v>
      </c>
      <c r="E154" s="335">
        <v>122</v>
      </c>
      <c r="F154" s="335">
        <v>0</v>
      </c>
      <c r="G154" s="320">
        <f t="shared" si="26"/>
        <v>1</v>
      </c>
      <c r="H154" s="336">
        <v>122</v>
      </c>
      <c r="I154" s="335">
        <v>0</v>
      </c>
      <c r="J154" s="320">
        <f t="shared" si="38"/>
        <v>0</v>
      </c>
      <c r="K154" s="337">
        <v>122</v>
      </c>
      <c r="L154" s="335">
        <v>0</v>
      </c>
      <c r="M154" s="320">
        <f t="shared" si="27"/>
        <v>1</v>
      </c>
      <c r="N154" s="338">
        <v>122</v>
      </c>
      <c r="O154" s="335">
        <v>0</v>
      </c>
      <c r="P154" s="320">
        <f t="shared" si="28"/>
        <v>1</v>
      </c>
      <c r="Q154" s="335">
        <v>122</v>
      </c>
      <c r="R154" s="335">
        <v>0</v>
      </c>
      <c r="S154" s="320">
        <f t="shared" si="29"/>
        <v>1</v>
      </c>
      <c r="T154" s="339">
        <v>122</v>
      </c>
      <c r="U154" s="335">
        <v>0</v>
      </c>
      <c r="V154" s="320">
        <f t="shared" si="30"/>
        <v>1</v>
      </c>
      <c r="W154" s="339">
        <v>122</v>
      </c>
      <c r="X154" s="335">
        <v>0</v>
      </c>
      <c r="Y154" s="320">
        <f t="shared" si="31"/>
        <v>1</v>
      </c>
      <c r="Z154" s="338">
        <v>122</v>
      </c>
      <c r="AA154" s="335">
        <v>0</v>
      </c>
      <c r="AB154" s="320">
        <f t="shared" si="32"/>
        <v>1</v>
      </c>
      <c r="AC154" s="339">
        <v>122</v>
      </c>
      <c r="AD154" s="335">
        <v>0</v>
      </c>
      <c r="AE154" s="320">
        <f t="shared" si="33"/>
        <v>1</v>
      </c>
      <c r="AF154" s="338">
        <v>122</v>
      </c>
      <c r="AG154" s="335">
        <v>0</v>
      </c>
      <c r="AH154" s="320">
        <f t="shared" si="34"/>
        <v>1</v>
      </c>
      <c r="AI154" s="338">
        <v>122</v>
      </c>
      <c r="AJ154" s="335">
        <v>0</v>
      </c>
      <c r="AK154" s="320">
        <f t="shared" si="35"/>
        <v>1</v>
      </c>
      <c r="AL154" s="338">
        <v>122</v>
      </c>
      <c r="AM154" s="335">
        <v>0</v>
      </c>
      <c r="AN154" s="320">
        <f t="shared" si="36"/>
        <v>1</v>
      </c>
    </row>
    <row r="155" spans="2:40" ht="61" thickBot="1">
      <c r="B155" s="324" t="s">
        <v>630</v>
      </c>
      <c r="C155" s="325" t="s">
        <v>607</v>
      </c>
      <c r="D155" s="318">
        <v>3</v>
      </c>
      <c r="E155" s="335">
        <v>13</v>
      </c>
      <c r="F155" s="335">
        <v>0</v>
      </c>
      <c r="G155" s="320">
        <f t="shared" si="26"/>
        <v>1</v>
      </c>
      <c r="H155" s="336">
        <v>10</v>
      </c>
      <c r="I155" s="335">
        <v>0</v>
      </c>
      <c r="J155" s="320">
        <f t="shared" si="38"/>
        <v>0</v>
      </c>
      <c r="K155" s="337">
        <v>5</v>
      </c>
      <c r="L155" s="337">
        <v>12</v>
      </c>
      <c r="M155" s="320">
        <f t="shared" si="27"/>
        <v>1</v>
      </c>
      <c r="N155" s="338">
        <v>15</v>
      </c>
      <c r="O155" s="335">
        <v>0</v>
      </c>
      <c r="P155" s="320">
        <f t="shared" si="28"/>
        <v>1</v>
      </c>
      <c r="Q155" s="335">
        <v>15</v>
      </c>
      <c r="R155" s="335">
        <v>0</v>
      </c>
      <c r="S155" s="320">
        <f t="shared" si="29"/>
        <v>1</v>
      </c>
      <c r="T155" s="339">
        <v>13</v>
      </c>
      <c r="U155" s="335">
        <v>0</v>
      </c>
      <c r="V155" s="320">
        <f t="shared" si="30"/>
        <v>1</v>
      </c>
      <c r="W155" s="339">
        <v>12</v>
      </c>
      <c r="X155" s="335">
        <v>0</v>
      </c>
      <c r="Y155" s="320">
        <f t="shared" si="31"/>
        <v>1</v>
      </c>
      <c r="Z155" s="338">
        <v>9</v>
      </c>
      <c r="AA155" s="335">
        <v>0</v>
      </c>
      <c r="AB155" s="320">
        <f t="shared" si="32"/>
        <v>1</v>
      </c>
      <c r="AC155" s="339">
        <v>7</v>
      </c>
      <c r="AD155" s="339">
        <v>10</v>
      </c>
      <c r="AE155" s="320">
        <f t="shared" si="33"/>
        <v>1</v>
      </c>
      <c r="AF155" s="338">
        <v>12</v>
      </c>
      <c r="AG155" s="335">
        <v>0</v>
      </c>
      <c r="AH155" s="320">
        <f t="shared" si="34"/>
        <v>1</v>
      </c>
      <c r="AI155" s="338">
        <v>9</v>
      </c>
      <c r="AJ155" s="335">
        <v>0</v>
      </c>
      <c r="AK155" s="320">
        <f t="shared" si="35"/>
        <v>1</v>
      </c>
      <c r="AL155" s="338">
        <v>9</v>
      </c>
      <c r="AM155" s="335">
        <v>0</v>
      </c>
      <c r="AN155" s="320">
        <f t="shared" si="36"/>
        <v>1</v>
      </c>
    </row>
    <row r="156" spans="2:40" ht="91" thickBot="1">
      <c r="B156" s="324" t="s">
        <v>631</v>
      </c>
      <c r="C156" s="323" t="s">
        <v>586</v>
      </c>
      <c r="D156" s="318">
        <v>120</v>
      </c>
      <c r="E156" s="335">
        <v>290</v>
      </c>
      <c r="F156" s="335">
        <v>0</v>
      </c>
      <c r="G156" s="320">
        <f t="shared" si="26"/>
        <v>1</v>
      </c>
      <c r="H156" s="336">
        <v>120</v>
      </c>
      <c r="I156" s="336">
        <v>500</v>
      </c>
      <c r="J156" s="320">
        <f t="shared" si="38"/>
        <v>1</v>
      </c>
      <c r="K156" s="337">
        <v>490</v>
      </c>
      <c r="L156" s="335">
        <v>0</v>
      </c>
      <c r="M156" s="320">
        <f t="shared" si="27"/>
        <v>1</v>
      </c>
      <c r="N156" s="338">
        <v>170</v>
      </c>
      <c r="O156" s="335">
        <v>0</v>
      </c>
      <c r="P156" s="320">
        <f t="shared" si="28"/>
        <v>1</v>
      </c>
      <c r="Q156" s="335">
        <v>140</v>
      </c>
      <c r="R156" s="335">
        <v>1000</v>
      </c>
      <c r="S156" s="320">
        <f t="shared" si="29"/>
        <v>1</v>
      </c>
      <c r="T156" s="339">
        <v>1100</v>
      </c>
      <c r="U156" s="335">
        <v>0</v>
      </c>
      <c r="V156" s="320">
        <f t="shared" si="30"/>
        <v>1</v>
      </c>
      <c r="W156" s="339">
        <v>1020</v>
      </c>
      <c r="X156" s="335">
        <v>0</v>
      </c>
      <c r="Y156" s="320">
        <f t="shared" si="31"/>
        <v>1</v>
      </c>
      <c r="Z156" s="338">
        <v>890</v>
      </c>
      <c r="AA156" s="335">
        <v>0</v>
      </c>
      <c r="AB156" s="320">
        <f t="shared" si="32"/>
        <v>1</v>
      </c>
      <c r="AC156" s="339">
        <v>800</v>
      </c>
      <c r="AD156" s="335">
        <v>0</v>
      </c>
      <c r="AE156" s="320">
        <f t="shared" si="33"/>
        <v>1</v>
      </c>
      <c r="AF156" s="338">
        <v>730</v>
      </c>
      <c r="AG156" s="335">
        <v>0</v>
      </c>
      <c r="AH156" s="320">
        <f t="shared" si="34"/>
        <v>1</v>
      </c>
      <c r="AI156" s="338">
        <v>720</v>
      </c>
      <c r="AJ156" s="335">
        <v>0</v>
      </c>
      <c r="AK156" s="320">
        <f t="shared" si="35"/>
        <v>1</v>
      </c>
      <c r="AL156" s="338">
        <v>670</v>
      </c>
      <c r="AM156" s="335">
        <v>0</v>
      </c>
      <c r="AN156" s="320">
        <f t="shared" si="36"/>
        <v>1</v>
      </c>
    </row>
    <row r="157" spans="2:40" ht="31" thickBot="1">
      <c r="B157" s="324" t="s">
        <v>632</v>
      </c>
      <c r="C157" s="323" t="s">
        <v>586</v>
      </c>
      <c r="D157" s="318">
        <v>20</v>
      </c>
      <c r="E157" s="335">
        <v>90</v>
      </c>
      <c r="F157" s="335">
        <v>0</v>
      </c>
      <c r="G157" s="320">
        <f t="shared" si="26"/>
        <v>1</v>
      </c>
      <c r="H157" s="336">
        <v>90</v>
      </c>
      <c r="I157" s="335">
        <v>0</v>
      </c>
      <c r="J157" s="320">
        <f t="shared" si="38"/>
        <v>1</v>
      </c>
      <c r="K157" s="337">
        <v>90</v>
      </c>
      <c r="L157" s="335">
        <v>0</v>
      </c>
      <c r="M157" s="320">
        <f t="shared" si="27"/>
        <v>1</v>
      </c>
      <c r="N157" s="338">
        <v>90</v>
      </c>
      <c r="O157" s="335">
        <v>0</v>
      </c>
      <c r="P157" s="320">
        <f t="shared" si="28"/>
        <v>1</v>
      </c>
      <c r="Q157" s="335">
        <v>90</v>
      </c>
      <c r="R157" s="335">
        <v>0</v>
      </c>
      <c r="S157" s="320">
        <f t="shared" si="29"/>
        <v>1</v>
      </c>
      <c r="T157" s="339">
        <v>90</v>
      </c>
      <c r="U157" s="335">
        <v>0</v>
      </c>
      <c r="V157" s="320">
        <f t="shared" si="30"/>
        <v>1</v>
      </c>
      <c r="W157" s="339">
        <v>90</v>
      </c>
      <c r="X157" s="335">
        <v>0</v>
      </c>
      <c r="Y157" s="320">
        <f t="shared" si="31"/>
        <v>1</v>
      </c>
      <c r="Z157" s="338">
        <v>90</v>
      </c>
      <c r="AA157" s="335">
        <v>0</v>
      </c>
      <c r="AB157" s="320">
        <f t="shared" si="32"/>
        <v>1</v>
      </c>
      <c r="AC157" s="339">
        <v>90</v>
      </c>
      <c r="AD157" s="335">
        <v>0</v>
      </c>
      <c r="AE157" s="320">
        <f t="shared" si="33"/>
        <v>1</v>
      </c>
      <c r="AF157" s="338">
        <v>90</v>
      </c>
      <c r="AG157" s="335">
        <v>0</v>
      </c>
      <c r="AH157" s="320">
        <f t="shared" si="34"/>
        <v>1</v>
      </c>
      <c r="AI157" s="338">
        <v>90</v>
      </c>
      <c r="AJ157" s="335">
        <v>0</v>
      </c>
      <c r="AK157" s="320">
        <f t="shared" si="35"/>
        <v>1</v>
      </c>
      <c r="AL157" s="338">
        <v>90</v>
      </c>
      <c r="AM157" s="335">
        <v>0</v>
      </c>
      <c r="AN157" s="320">
        <f t="shared" si="36"/>
        <v>1</v>
      </c>
    </row>
    <row r="158" spans="2:40" ht="31" thickBot="1">
      <c r="B158" s="324" t="s">
        <v>633</v>
      </c>
      <c r="C158" s="323" t="s">
        <v>634</v>
      </c>
      <c r="D158" s="318">
        <v>2</v>
      </c>
      <c r="E158" s="335">
        <v>10</v>
      </c>
      <c r="F158" s="335">
        <v>0</v>
      </c>
      <c r="G158" s="320">
        <f t="shared" si="26"/>
        <v>1</v>
      </c>
      <c r="H158" s="336">
        <v>10</v>
      </c>
      <c r="I158" s="335">
        <v>0</v>
      </c>
      <c r="J158" s="320">
        <f t="shared" si="38"/>
        <v>0</v>
      </c>
      <c r="K158" s="337">
        <v>10</v>
      </c>
      <c r="L158" s="335">
        <v>0</v>
      </c>
      <c r="M158" s="320">
        <f t="shared" si="27"/>
        <v>1</v>
      </c>
      <c r="N158" s="338">
        <v>5</v>
      </c>
      <c r="O158" s="335">
        <v>0</v>
      </c>
      <c r="P158" s="320">
        <f t="shared" si="28"/>
        <v>1</v>
      </c>
      <c r="Q158" s="335">
        <v>5</v>
      </c>
      <c r="R158" s="335">
        <v>0</v>
      </c>
      <c r="S158" s="320">
        <f t="shared" si="29"/>
        <v>1</v>
      </c>
      <c r="T158" s="339">
        <v>5</v>
      </c>
      <c r="U158" s="335">
        <v>0</v>
      </c>
      <c r="V158" s="320">
        <f t="shared" si="30"/>
        <v>1</v>
      </c>
      <c r="W158" s="339">
        <v>5</v>
      </c>
      <c r="X158" s="335">
        <v>0</v>
      </c>
      <c r="Y158" s="320">
        <f t="shared" si="31"/>
        <v>1</v>
      </c>
      <c r="Z158" s="338">
        <v>5</v>
      </c>
      <c r="AA158" s="335">
        <v>0</v>
      </c>
      <c r="AB158" s="320">
        <f t="shared" si="32"/>
        <v>1</v>
      </c>
      <c r="AC158" s="339">
        <v>5</v>
      </c>
      <c r="AD158" s="335">
        <v>0</v>
      </c>
      <c r="AE158" s="320">
        <f t="shared" si="33"/>
        <v>1</v>
      </c>
      <c r="AF158" s="338">
        <v>5</v>
      </c>
      <c r="AG158" s="335">
        <v>0</v>
      </c>
      <c r="AH158" s="320">
        <f t="shared" si="34"/>
        <v>1</v>
      </c>
      <c r="AI158" s="338">
        <v>5</v>
      </c>
      <c r="AJ158" s="335">
        <v>0</v>
      </c>
      <c r="AK158" s="320">
        <f t="shared" si="35"/>
        <v>1</v>
      </c>
      <c r="AL158" s="338">
        <v>5</v>
      </c>
      <c r="AM158" s="338">
        <v>10</v>
      </c>
      <c r="AN158" s="320">
        <f t="shared" si="36"/>
        <v>1</v>
      </c>
    </row>
    <row r="159" spans="2:40" ht="18" thickBot="1">
      <c r="B159" s="324" t="s">
        <v>635</v>
      </c>
      <c r="C159" s="325" t="s">
        <v>636</v>
      </c>
      <c r="D159" s="318">
        <v>10</v>
      </c>
      <c r="E159" s="335">
        <v>96</v>
      </c>
      <c r="F159" s="335">
        <v>0</v>
      </c>
      <c r="G159" s="320">
        <f t="shared" si="26"/>
        <v>1</v>
      </c>
      <c r="H159" s="336">
        <v>48</v>
      </c>
      <c r="I159" s="336">
        <v>24</v>
      </c>
      <c r="J159" s="320">
        <f t="shared" si="38"/>
        <v>1</v>
      </c>
      <c r="K159" s="337">
        <v>36</v>
      </c>
      <c r="L159" s="335">
        <v>0</v>
      </c>
      <c r="M159" s="320">
        <f t="shared" si="27"/>
        <v>1</v>
      </c>
      <c r="N159" s="338">
        <v>5</v>
      </c>
      <c r="O159" s="338">
        <v>104</v>
      </c>
      <c r="P159" s="320">
        <f t="shared" si="28"/>
        <v>1</v>
      </c>
      <c r="Q159" s="335">
        <v>81</v>
      </c>
      <c r="R159" s="335">
        <v>0</v>
      </c>
      <c r="S159" s="320">
        <f t="shared" si="29"/>
        <v>1</v>
      </c>
      <c r="T159" s="339">
        <v>57</v>
      </c>
      <c r="U159" s="335">
        <v>0</v>
      </c>
      <c r="V159" s="320">
        <f t="shared" si="30"/>
        <v>1</v>
      </c>
      <c r="W159" s="339">
        <v>5</v>
      </c>
      <c r="X159" s="339">
        <v>205</v>
      </c>
      <c r="Y159" s="320">
        <f t="shared" si="31"/>
        <v>1</v>
      </c>
      <c r="Z159" s="338">
        <v>174</v>
      </c>
      <c r="AA159" s="335">
        <v>0</v>
      </c>
      <c r="AB159" s="320">
        <f t="shared" si="32"/>
        <v>1</v>
      </c>
      <c r="AC159" s="339">
        <v>20</v>
      </c>
      <c r="AD159" s="339">
        <v>154</v>
      </c>
      <c r="AE159" s="320">
        <f t="shared" si="33"/>
        <v>1</v>
      </c>
      <c r="AF159" s="338">
        <v>161</v>
      </c>
      <c r="AG159" s="338">
        <v>144</v>
      </c>
      <c r="AH159" s="320">
        <f t="shared" si="34"/>
        <v>1</v>
      </c>
      <c r="AI159" s="338">
        <v>257</v>
      </c>
      <c r="AJ159" s="335">
        <v>0</v>
      </c>
      <c r="AK159" s="320">
        <f t="shared" si="35"/>
        <v>1</v>
      </c>
      <c r="AL159" s="338">
        <v>209</v>
      </c>
      <c r="AM159" s="335">
        <v>0</v>
      </c>
      <c r="AN159" s="320">
        <f t="shared" si="36"/>
        <v>1</v>
      </c>
    </row>
    <row r="160" spans="2:40" ht="61" thickBot="1">
      <c r="B160" s="324" t="s">
        <v>637</v>
      </c>
      <c r="C160" s="325" t="s">
        <v>638</v>
      </c>
      <c r="D160" s="318">
        <v>5</v>
      </c>
      <c r="E160" s="335">
        <v>17</v>
      </c>
      <c r="F160" s="335">
        <v>0</v>
      </c>
      <c r="G160" s="320">
        <f t="shared" si="26"/>
        <v>1</v>
      </c>
      <c r="H160" s="336">
        <v>13</v>
      </c>
      <c r="I160" s="336">
        <v>50</v>
      </c>
      <c r="J160" s="320">
        <f t="shared" si="38"/>
        <v>1</v>
      </c>
      <c r="K160" s="337">
        <v>57</v>
      </c>
      <c r="L160" s="335">
        <v>0</v>
      </c>
      <c r="M160" s="320">
        <f t="shared" si="27"/>
        <v>1</v>
      </c>
      <c r="N160" s="338">
        <v>50</v>
      </c>
      <c r="O160" s="338">
        <v>19</v>
      </c>
      <c r="P160" s="320">
        <f t="shared" si="28"/>
        <v>1</v>
      </c>
      <c r="Q160" s="335">
        <v>37</v>
      </c>
      <c r="R160" s="335">
        <v>0</v>
      </c>
      <c r="S160" s="320">
        <f t="shared" si="29"/>
        <v>1</v>
      </c>
      <c r="T160" s="339">
        <v>28</v>
      </c>
      <c r="U160" s="335">
        <v>0</v>
      </c>
      <c r="V160" s="320">
        <f t="shared" si="30"/>
        <v>1</v>
      </c>
      <c r="W160" s="339">
        <v>21</v>
      </c>
      <c r="X160" s="339">
        <v>25</v>
      </c>
      <c r="Y160" s="320">
        <f t="shared" si="31"/>
        <v>1</v>
      </c>
      <c r="Z160" s="338">
        <v>32</v>
      </c>
      <c r="AA160" s="338">
        <v>25</v>
      </c>
      <c r="AB160" s="320">
        <f t="shared" si="32"/>
        <v>1</v>
      </c>
      <c r="AC160" s="339">
        <v>32</v>
      </c>
      <c r="AD160" s="335">
        <v>0</v>
      </c>
      <c r="AE160" s="320">
        <f t="shared" si="33"/>
        <v>1</v>
      </c>
      <c r="AF160" s="338">
        <v>19</v>
      </c>
      <c r="AG160" s="338">
        <v>50</v>
      </c>
      <c r="AH160" s="320">
        <f t="shared" si="34"/>
        <v>1</v>
      </c>
      <c r="AI160" s="338">
        <v>59</v>
      </c>
      <c r="AJ160" s="335">
        <v>0</v>
      </c>
      <c r="AK160" s="320">
        <f t="shared" si="35"/>
        <v>1</v>
      </c>
      <c r="AL160" s="338">
        <v>49</v>
      </c>
      <c r="AM160" s="335">
        <v>0</v>
      </c>
      <c r="AN160" s="320">
        <f t="shared" si="36"/>
        <v>1</v>
      </c>
    </row>
    <row r="161" spans="1:40" ht="31" thickBot="1">
      <c r="B161" s="324" t="s">
        <v>639</v>
      </c>
      <c r="C161" s="325" t="s">
        <v>640</v>
      </c>
      <c r="D161" s="318">
        <v>5</v>
      </c>
      <c r="E161" s="335">
        <v>11</v>
      </c>
      <c r="F161" s="335">
        <v>0</v>
      </c>
      <c r="G161" s="320">
        <f t="shared" si="26"/>
        <v>1</v>
      </c>
      <c r="H161" s="336">
        <v>8</v>
      </c>
      <c r="I161" s="336">
        <v>10</v>
      </c>
      <c r="J161" s="320">
        <f t="shared" si="38"/>
        <v>1</v>
      </c>
      <c r="K161" s="337">
        <v>15</v>
      </c>
      <c r="L161" s="335">
        <v>0</v>
      </c>
      <c r="M161" s="320">
        <f t="shared" si="27"/>
        <v>1</v>
      </c>
      <c r="N161" s="338">
        <v>5</v>
      </c>
      <c r="O161" s="335">
        <v>0</v>
      </c>
      <c r="P161" s="320">
        <f t="shared" si="28"/>
        <v>1</v>
      </c>
      <c r="Q161" s="335">
        <v>5</v>
      </c>
      <c r="R161" s="335">
        <v>0</v>
      </c>
      <c r="S161" s="320">
        <f t="shared" si="29"/>
        <v>1</v>
      </c>
      <c r="T161" s="339">
        <v>5</v>
      </c>
      <c r="U161" s="339">
        <v>10</v>
      </c>
      <c r="V161" s="320">
        <f t="shared" si="30"/>
        <v>1</v>
      </c>
      <c r="W161" s="339">
        <v>5</v>
      </c>
      <c r="X161" s="335">
        <v>0</v>
      </c>
      <c r="Y161" s="320">
        <f t="shared" si="31"/>
        <v>1</v>
      </c>
      <c r="Z161" s="338">
        <v>5</v>
      </c>
      <c r="AA161" s="335">
        <v>0</v>
      </c>
      <c r="AB161" s="320">
        <f t="shared" si="32"/>
        <v>1</v>
      </c>
      <c r="AC161" s="339">
        <v>5</v>
      </c>
      <c r="AD161" s="335">
        <v>0</v>
      </c>
      <c r="AE161" s="320">
        <f t="shared" si="33"/>
        <v>1</v>
      </c>
      <c r="AF161" s="338">
        <v>5</v>
      </c>
      <c r="AG161" s="335">
        <v>0</v>
      </c>
      <c r="AH161" s="320">
        <f t="shared" si="34"/>
        <v>1</v>
      </c>
      <c r="AI161" s="338">
        <v>5</v>
      </c>
      <c r="AJ161" s="338">
        <v>20</v>
      </c>
      <c r="AK161" s="320">
        <f t="shared" si="35"/>
        <v>1</v>
      </c>
      <c r="AL161" s="338">
        <v>23</v>
      </c>
      <c r="AM161" s="335">
        <v>0</v>
      </c>
      <c r="AN161" s="320">
        <f t="shared" si="36"/>
        <v>1</v>
      </c>
    </row>
    <row r="162" spans="1:40" ht="76" thickBot="1">
      <c r="B162" s="324" t="s">
        <v>641</v>
      </c>
      <c r="C162" s="323" t="s">
        <v>586</v>
      </c>
      <c r="D162" s="318">
        <v>5</v>
      </c>
      <c r="E162" s="335">
        <v>25</v>
      </c>
      <c r="F162" s="335">
        <v>13</v>
      </c>
      <c r="G162" s="320">
        <f t="shared" si="26"/>
        <v>1</v>
      </c>
      <c r="H162" s="336">
        <v>35</v>
      </c>
      <c r="I162" s="336">
        <v>30</v>
      </c>
      <c r="J162" s="320">
        <f t="shared" si="38"/>
        <v>1</v>
      </c>
      <c r="K162" s="337">
        <v>50</v>
      </c>
      <c r="L162" s="335">
        <v>0</v>
      </c>
      <c r="M162" s="320">
        <f t="shared" si="27"/>
        <v>1</v>
      </c>
      <c r="N162" s="338">
        <v>48</v>
      </c>
      <c r="O162" s="338">
        <v>75</v>
      </c>
      <c r="P162" s="320">
        <f t="shared" si="28"/>
        <v>1</v>
      </c>
      <c r="Q162" s="335">
        <v>123</v>
      </c>
      <c r="R162" s="335">
        <v>0</v>
      </c>
      <c r="S162" s="320">
        <f t="shared" si="29"/>
        <v>1</v>
      </c>
      <c r="T162" s="339">
        <v>121</v>
      </c>
      <c r="U162" s="335">
        <v>0</v>
      </c>
      <c r="V162" s="320">
        <f t="shared" si="30"/>
        <v>1</v>
      </c>
      <c r="W162" s="339">
        <v>117</v>
      </c>
      <c r="X162" s="339">
        <v>8</v>
      </c>
      <c r="Y162" s="320">
        <f t="shared" si="31"/>
        <v>1</v>
      </c>
      <c r="Z162" s="338">
        <v>116</v>
      </c>
      <c r="AA162" s="335">
        <v>0</v>
      </c>
      <c r="AB162" s="320">
        <f t="shared" si="32"/>
        <v>1</v>
      </c>
      <c r="AC162" s="339">
        <v>112</v>
      </c>
      <c r="AD162" s="335">
        <v>0</v>
      </c>
      <c r="AE162" s="320">
        <f t="shared" si="33"/>
        <v>1</v>
      </c>
      <c r="AF162" s="338">
        <v>9</v>
      </c>
      <c r="AG162" s="338">
        <v>39</v>
      </c>
      <c r="AH162" s="320">
        <f t="shared" si="34"/>
        <v>1</v>
      </c>
      <c r="AI162" s="338">
        <v>39</v>
      </c>
      <c r="AJ162" s="338">
        <v>40</v>
      </c>
      <c r="AK162" s="320">
        <f t="shared" si="35"/>
        <v>1</v>
      </c>
      <c r="AL162" s="338">
        <v>67</v>
      </c>
      <c r="AM162" s="335">
        <v>0</v>
      </c>
      <c r="AN162" s="320">
        <f t="shared" si="36"/>
        <v>1</v>
      </c>
    </row>
    <row r="163" spans="1:40" ht="136" thickBot="1">
      <c r="B163" s="324" t="s">
        <v>642</v>
      </c>
      <c r="C163" s="316" t="s">
        <v>586</v>
      </c>
      <c r="D163" s="318">
        <v>5</v>
      </c>
      <c r="E163" s="335">
        <v>104</v>
      </c>
      <c r="F163" s="335"/>
      <c r="G163" s="320">
        <f t="shared" si="26"/>
        <v>1</v>
      </c>
      <c r="H163" s="336">
        <v>78</v>
      </c>
      <c r="I163" s="336">
        <v>113</v>
      </c>
      <c r="J163" s="320">
        <f t="shared" si="38"/>
        <v>1</v>
      </c>
      <c r="K163" s="337">
        <v>168</v>
      </c>
      <c r="L163" s="335">
        <v>0</v>
      </c>
      <c r="M163" s="320">
        <f t="shared" si="27"/>
        <v>1</v>
      </c>
      <c r="N163" s="338">
        <v>146</v>
      </c>
      <c r="O163" s="338">
        <v>50</v>
      </c>
      <c r="P163" s="320">
        <f t="shared" si="28"/>
        <v>1</v>
      </c>
      <c r="Q163" s="335">
        <v>157</v>
      </c>
      <c r="R163" s="335">
        <v>0</v>
      </c>
      <c r="S163" s="320">
        <f t="shared" si="29"/>
        <v>1</v>
      </c>
      <c r="T163" s="339">
        <v>134</v>
      </c>
      <c r="U163" s="335">
        <v>0</v>
      </c>
      <c r="V163" s="320">
        <f t="shared" si="30"/>
        <v>1</v>
      </c>
      <c r="W163" s="339">
        <v>114</v>
      </c>
      <c r="X163" s="339">
        <v>47</v>
      </c>
      <c r="Y163" s="320">
        <f t="shared" si="31"/>
        <v>1</v>
      </c>
      <c r="Z163" s="338">
        <v>115</v>
      </c>
      <c r="AA163" s="338">
        <v>40</v>
      </c>
      <c r="AB163" s="320">
        <f t="shared" si="32"/>
        <v>1</v>
      </c>
      <c r="AC163" s="339">
        <v>129</v>
      </c>
      <c r="AD163" s="335">
        <v>0</v>
      </c>
      <c r="AE163" s="320">
        <f t="shared" si="33"/>
        <v>1</v>
      </c>
      <c r="AF163" s="338">
        <v>112</v>
      </c>
      <c r="AG163" s="338">
        <v>116</v>
      </c>
      <c r="AH163" s="320">
        <f t="shared" si="34"/>
        <v>1</v>
      </c>
      <c r="AI163" s="338">
        <v>140</v>
      </c>
      <c r="AJ163" s="338">
        <v>50</v>
      </c>
      <c r="AK163" s="320">
        <f t="shared" si="35"/>
        <v>1</v>
      </c>
      <c r="AL163" s="338">
        <v>152</v>
      </c>
      <c r="AM163" s="335">
        <v>0</v>
      </c>
      <c r="AN163" s="320">
        <f t="shared" si="36"/>
        <v>1</v>
      </c>
    </row>
    <row r="164" spans="1:40" ht="106" thickBot="1">
      <c r="B164" s="324" t="s">
        <v>643</v>
      </c>
      <c r="C164" s="325" t="s">
        <v>607</v>
      </c>
      <c r="D164" s="318">
        <v>5</v>
      </c>
      <c r="E164" s="335">
        <v>33</v>
      </c>
      <c r="F164" s="335">
        <v>10</v>
      </c>
      <c r="G164" s="320">
        <f t="shared" si="26"/>
        <v>1</v>
      </c>
      <c r="H164" s="336">
        <v>33</v>
      </c>
      <c r="I164" s="336">
        <v>25</v>
      </c>
      <c r="J164" s="320">
        <f t="shared" si="38"/>
        <v>1</v>
      </c>
      <c r="K164" s="340">
        <v>48</v>
      </c>
      <c r="L164" s="335">
        <v>0</v>
      </c>
      <c r="M164" s="320">
        <f t="shared" si="27"/>
        <v>1</v>
      </c>
      <c r="N164" s="341">
        <v>30</v>
      </c>
      <c r="O164" s="341">
        <v>25</v>
      </c>
      <c r="P164" s="320">
        <f t="shared" si="28"/>
        <v>1</v>
      </c>
      <c r="Q164" s="335">
        <v>36</v>
      </c>
      <c r="R164" s="335">
        <v>0</v>
      </c>
      <c r="S164" s="320">
        <f t="shared" si="29"/>
        <v>1</v>
      </c>
      <c r="T164" s="342">
        <v>24</v>
      </c>
      <c r="U164" s="342">
        <v>20</v>
      </c>
      <c r="V164" s="320">
        <f>IF((T164+U164) &gt;=D164* 0.85,1,0)</f>
        <v>1</v>
      </c>
      <c r="W164" s="342">
        <v>5</v>
      </c>
      <c r="X164" s="342">
        <v>33</v>
      </c>
      <c r="Y164" s="320">
        <f t="shared" si="31"/>
        <v>1</v>
      </c>
      <c r="Z164" s="341">
        <v>20</v>
      </c>
      <c r="AA164" s="335">
        <v>0</v>
      </c>
      <c r="AB164" s="320">
        <f t="shared" si="32"/>
        <v>1</v>
      </c>
      <c r="AC164" s="342">
        <v>8</v>
      </c>
      <c r="AD164" s="342">
        <v>48</v>
      </c>
      <c r="AE164" s="320">
        <f t="shared" si="33"/>
        <v>1</v>
      </c>
      <c r="AF164" s="341">
        <v>28</v>
      </c>
      <c r="AG164" s="341">
        <v>65</v>
      </c>
      <c r="AH164" s="320">
        <f t="shared" si="34"/>
        <v>1</v>
      </c>
      <c r="AI164" s="341">
        <v>73</v>
      </c>
      <c r="AJ164" s="341">
        <v>50</v>
      </c>
      <c r="AK164" s="320">
        <f t="shared" si="35"/>
        <v>1</v>
      </c>
      <c r="AL164" s="341">
        <v>112</v>
      </c>
      <c r="AM164" s="335">
        <v>0</v>
      </c>
      <c r="AN164" s="320">
        <f t="shared" si="36"/>
        <v>1</v>
      </c>
    </row>
    <row r="165" spans="1:40">
      <c r="B165" s="304"/>
      <c r="C165" s="304"/>
      <c r="D165" s="304"/>
      <c r="E165" s="304"/>
      <c r="F165" s="304"/>
      <c r="G165" s="326">
        <f>SUM(G117:G164)/48</f>
        <v>1</v>
      </c>
      <c r="H165" s="304"/>
      <c r="I165" s="304"/>
      <c r="J165" s="326">
        <f>SUM(J117:J164)/48</f>
        <v>0.83333333333333337</v>
      </c>
      <c r="K165" s="304"/>
      <c r="L165" s="304"/>
      <c r="M165" s="326">
        <f>SUM(M117:M164)/48</f>
        <v>0.97916666666666663</v>
      </c>
      <c r="N165" s="304"/>
      <c r="O165" s="304"/>
      <c r="P165" s="326">
        <f>SUM(P117:P164)/48</f>
        <v>1</v>
      </c>
      <c r="Q165" s="304"/>
      <c r="R165" s="304"/>
      <c r="S165" s="326">
        <f>SUM(S117:S164)/48</f>
        <v>1</v>
      </c>
      <c r="T165" s="304"/>
      <c r="U165" s="304"/>
      <c r="V165" s="326">
        <f>SUM(V117:V164)/48</f>
        <v>1</v>
      </c>
      <c r="W165" s="304"/>
      <c r="X165" s="304"/>
      <c r="Y165" s="326">
        <f>SUM(Y117:Y164)/48</f>
        <v>1</v>
      </c>
      <c r="Z165" s="304"/>
      <c r="AA165" s="304"/>
      <c r="AB165" s="326">
        <f>SUM(AB117:AB164)/48</f>
        <v>1</v>
      </c>
      <c r="AC165" s="304"/>
      <c r="AD165" s="304"/>
      <c r="AE165" s="326">
        <f>SUM(AE117:AE164)/48</f>
        <v>1</v>
      </c>
      <c r="AF165" s="304"/>
      <c r="AG165" s="304"/>
      <c r="AH165" s="326">
        <f>SUM(AH117:AH164)/48</f>
        <v>1</v>
      </c>
      <c r="AI165" s="304"/>
      <c r="AJ165" s="304"/>
      <c r="AK165" s="326">
        <f>SUM(AK117:AK164)/48</f>
        <v>1</v>
      </c>
      <c r="AL165" s="304"/>
      <c r="AM165" s="304"/>
      <c r="AN165" s="326">
        <f>SUM(AN117:AN164)/48</f>
        <v>1</v>
      </c>
    </row>
    <row r="167" spans="1:40" ht="20">
      <c r="A167" s="303" t="s">
        <v>569</v>
      </c>
    </row>
    <row r="168" spans="1:40" ht="20">
      <c r="A168" s="303" t="s">
        <v>646</v>
      </c>
    </row>
    <row r="169" spans="1:40" ht="20">
      <c r="A169" s="305" t="s">
        <v>648</v>
      </c>
    </row>
    <row r="170" spans="1:40" ht="45">
      <c r="B170" s="317" t="s">
        <v>583</v>
      </c>
      <c r="C170" s="316" t="s">
        <v>584</v>
      </c>
      <c r="D170" s="318">
        <v>500</v>
      </c>
      <c r="E170" s="319">
        <v>2000</v>
      </c>
      <c r="F170" s="319">
        <v>1500</v>
      </c>
      <c r="G170" s="320">
        <f>IF((E170+F170) &gt;= D170*0.85,1,0)</f>
        <v>1</v>
      </c>
      <c r="H170" s="343">
        <v>3100</v>
      </c>
      <c r="I170" s="343">
        <v>0</v>
      </c>
      <c r="J170" s="320">
        <f>IF((H170+I170) &gt;=D170* 0.85,1,0)</f>
        <v>1</v>
      </c>
      <c r="K170" s="343">
        <v>2500</v>
      </c>
      <c r="L170" s="343">
        <v>0</v>
      </c>
      <c r="M170" s="320">
        <f>IF((K170+L170) &gt;=D170* 0.85,1,0)</f>
        <v>1</v>
      </c>
      <c r="N170" s="343">
        <v>1500</v>
      </c>
      <c r="O170" s="343">
        <v>6000</v>
      </c>
      <c r="P170" s="320">
        <f>IF((N170+O170) &gt;=D170* 0.85,1,0)</f>
        <v>1</v>
      </c>
      <c r="Q170" s="343">
        <v>5500</v>
      </c>
      <c r="R170" s="343">
        <v>0</v>
      </c>
      <c r="S170" s="320">
        <f>IF((Q170+R170) &gt;=D170* 0.85,1,0)</f>
        <v>1</v>
      </c>
      <c r="T170" s="343">
        <v>4000</v>
      </c>
      <c r="U170" s="343">
        <v>1000</v>
      </c>
      <c r="V170" s="320">
        <f>IF((T170+U170) &gt;=D170* 0.85,1,0)</f>
        <v>1</v>
      </c>
      <c r="W170" s="343">
        <v>4000</v>
      </c>
      <c r="X170" s="343">
        <v>0</v>
      </c>
      <c r="Y170" s="320">
        <f>IF((W170+X170) &gt;=D170* 0.85,1,0)</f>
        <v>1</v>
      </c>
      <c r="Z170" s="343">
        <v>2500</v>
      </c>
      <c r="AA170" s="343">
        <v>0</v>
      </c>
      <c r="AB170" s="320">
        <f>IF((Z170+AA170) &gt;=D170* 0.85,1,0)</f>
        <v>1</v>
      </c>
      <c r="AC170" s="343">
        <v>1500</v>
      </c>
      <c r="AD170" s="343">
        <v>0</v>
      </c>
      <c r="AE170" s="320">
        <f>IF((AC170+AD170) &gt;=D170* 0.85,1,0)</f>
        <v>1</v>
      </c>
      <c r="AF170" s="343">
        <v>1500</v>
      </c>
      <c r="AG170" s="343">
        <v>0</v>
      </c>
      <c r="AH170" s="320">
        <f>IF((AF170+AG170) &gt;=D170* 0.85,1,0)</f>
        <v>1</v>
      </c>
      <c r="AI170" s="343">
        <v>1500</v>
      </c>
      <c r="AJ170" s="343">
        <v>0</v>
      </c>
      <c r="AK170" s="320">
        <f>IF((AI170+AJ170) &gt;=D170* 0.85,1,0)</f>
        <v>1</v>
      </c>
      <c r="AL170" s="343">
        <v>1500</v>
      </c>
      <c r="AM170" s="343">
        <v>0</v>
      </c>
      <c r="AN170" s="320">
        <f>IF((AL170+AM170) &gt;=D170* 0.85,1,0)</f>
        <v>1</v>
      </c>
    </row>
    <row r="171" spans="1:40" ht="60">
      <c r="B171" s="317" t="s">
        <v>585</v>
      </c>
      <c r="C171" s="323" t="s">
        <v>586</v>
      </c>
      <c r="D171" s="318">
        <v>200</v>
      </c>
      <c r="E171" s="319">
        <v>568</v>
      </c>
      <c r="F171" s="319">
        <v>1000</v>
      </c>
      <c r="G171" s="320">
        <f t="shared" ref="G171:G217" si="39">IF((E171+F171) &gt;= D171*0.85,1,0)</f>
        <v>1</v>
      </c>
      <c r="H171" s="343">
        <v>1338</v>
      </c>
      <c r="I171" s="343">
        <v>0</v>
      </c>
      <c r="J171" s="320">
        <f>IF((H171+I171) &gt;=D171* 0.85,1,0)</f>
        <v>1</v>
      </c>
      <c r="K171" s="343">
        <v>868</v>
      </c>
      <c r="L171" s="343">
        <v>0</v>
      </c>
      <c r="M171" s="320">
        <f t="shared" ref="M171:M217" si="40">IF((K171+L171) &gt;=D171* 0.85,1,0)</f>
        <v>1</v>
      </c>
      <c r="N171" s="343">
        <v>548</v>
      </c>
      <c r="O171" s="343">
        <v>0</v>
      </c>
      <c r="P171" s="320">
        <f t="shared" ref="P171:P217" si="41">IF((N171+O171) &gt;=D171* 0.85,1,0)</f>
        <v>1</v>
      </c>
      <c r="Q171" s="343">
        <v>418</v>
      </c>
      <c r="R171" s="343">
        <v>1000</v>
      </c>
      <c r="S171" s="320">
        <f t="shared" ref="S171:S217" si="42">IF((Q171+R171) &gt;=D171* 0.85,1,0)</f>
        <v>1</v>
      </c>
      <c r="T171" s="343">
        <v>1348</v>
      </c>
      <c r="U171" s="343">
        <v>500</v>
      </c>
      <c r="V171" s="320">
        <f t="shared" ref="V171:V216" si="43">IF((T171+U171) &gt;=D171* 0.85,1,0)</f>
        <v>1</v>
      </c>
      <c r="W171" s="343">
        <v>1748</v>
      </c>
      <c r="X171" s="343">
        <v>0</v>
      </c>
      <c r="Y171" s="320">
        <f t="shared" ref="Y171:Y217" si="44">IF((W171+X171) &gt;=D171* 0.85,1,0)</f>
        <v>1</v>
      </c>
      <c r="Z171" s="343">
        <v>1198</v>
      </c>
      <c r="AA171" s="343">
        <v>0</v>
      </c>
      <c r="AB171" s="320">
        <f t="shared" ref="AB171:AB217" si="45">IF((Z171+AA171) &gt;=D171* 0.85,1,0)</f>
        <v>1</v>
      </c>
      <c r="AC171" s="343">
        <v>1128</v>
      </c>
      <c r="AD171" s="343">
        <v>0</v>
      </c>
      <c r="AE171" s="320">
        <f t="shared" ref="AE171:AE217" si="46">IF((AC171+AD171) &gt;=D171* 0.85,1,0)</f>
        <v>1</v>
      </c>
      <c r="AF171" s="343">
        <v>1078</v>
      </c>
      <c r="AG171" s="343">
        <v>0</v>
      </c>
      <c r="AH171" s="320">
        <f t="shared" ref="AH171:AH217" si="47">IF((AF171+AG171) &gt;=D171* 0.85,1,0)</f>
        <v>1</v>
      </c>
      <c r="AI171" s="343">
        <v>948</v>
      </c>
      <c r="AJ171" s="343">
        <v>0</v>
      </c>
      <c r="AK171" s="320">
        <f t="shared" ref="AK171:AK217" si="48">IF((AI171+AJ171) &gt;=D171* 0.85,1,0)</f>
        <v>1</v>
      </c>
      <c r="AL171" s="343">
        <v>778</v>
      </c>
      <c r="AM171" s="343">
        <v>0</v>
      </c>
      <c r="AN171" s="320">
        <f t="shared" ref="AN171:AN217" si="49">IF((AL171+AM171) &gt;=D171* 0.85,1,0)</f>
        <v>1</v>
      </c>
    </row>
    <row r="172" spans="1:40" ht="90">
      <c r="B172" s="324" t="s">
        <v>587</v>
      </c>
      <c r="C172" s="316" t="s">
        <v>588</v>
      </c>
      <c r="D172" s="318">
        <v>150</v>
      </c>
      <c r="E172" s="319">
        <v>570</v>
      </c>
      <c r="F172" s="319">
        <v>1500</v>
      </c>
      <c r="G172" s="320">
        <f t="shared" si="39"/>
        <v>1</v>
      </c>
      <c r="H172" s="343">
        <v>1830</v>
      </c>
      <c r="I172" s="343">
        <v>0</v>
      </c>
      <c r="J172" s="320">
        <f t="shared" ref="J172:J178" si="50">IF((H172+I172) &gt;=D172* 0.85,1,0)</f>
        <v>1</v>
      </c>
      <c r="K172" s="343">
        <v>1320</v>
      </c>
      <c r="L172" s="343">
        <v>0</v>
      </c>
      <c r="M172" s="320">
        <f t="shared" si="40"/>
        <v>1</v>
      </c>
      <c r="N172" s="343">
        <v>780</v>
      </c>
      <c r="O172" s="343">
        <v>512</v>
      </c>
      <c r="P172" s="320">
        <f t="shared" si="41"/>
        <v>1</v>
      </c>
      <c r="Q172" s="343">
        <v>923</v>
      </c>
      <c r="R172" s="343">
        <v>500</v>
      </c>
      <c r="S172" s="320">
        <f t="shared" si="42"/>
        <v>1</v>
      </c>
      <c r="T172" s="343">
        <v>1353</v>
      </c>
      <c r="U172" s="343">
        <v>1000</v>
      </c>
      <c r="V172" s="320">
        <f t="shared" si="43"/>
        <v>1</v>
      </c>
      <c r="W172" s="343">
        <v>2173</v>
      </c>
      <c r="X172" s="343">
        <v>0</v>
      </c>
      <c r="Y172" s="320">
        <f t="shared" si="44"/>
        <v>1</v>
      </c>
      <c r="Z172" s="343">
        <v>1913</v>
      </c>
      <c r="AA172" s="343">
        <v>0</v>
      </c>
      <c r="AB172" s="320">
        <f t="shared" si="45"/>
        <v>1</v>
      </c>
      <c r="AC172" s="343">
        <v>1683</v>
      </c>
      <c r="AD172" s="343">
        <v>0</v>
      </c>
      <c r="AE172" s="320">
        <f t="shared" si="46"/>
        <v>1</v>
      </c>
      <c r="AF172" s="343">
        <v>1593</v>
      </c>
      <c r="AG172" s="343">
        <v>0</v>
      </c>
      <c r="AH172" s="320">
        <f t="shared" si="47"/>
        <v>1</v>
      </c>
      <c r="AI172" s="343">
        <v>1563</v>
      </c>
      <c r="AJ172" s="343">
        <v>0</v>
      </c>
      <c r="AK172" s="320">
        <f t="shared" si="48"/>
        <v>1</v>
      </c>
      <c r="AL172" s="343">
        <v>1342</v>
      </c>
      <c r="AM172" s="343">
        <v>0</v>
      </c>
      <c r="AN172" s="320">
        <f t="shared" si="49"/>
        <v>1</v>
      </c>
    </row>
    <row r="173" spans="1:40" ht="60">
      <c r="B173" s="317" t="s">
        <v>589</v>
      </c>
      <c r="C173" s="323" t="s">
        <v>590</v>
      </c>
      <c r="D173" s="318">
        <v>6</v>
      </c>
      <c r="E173" s="319">
        <v>14</v>
      </c>
      <c r="F173" s="319">
        <v>36</v>
      </c>
      <c r="G173" s="320">
        <f t="shared" si="39"/>
        <v>1</v>
      </c>
      <c r="H173" s="343">
        <v>40</v>
      </c>
      <c r="I173" s="343">
        <v>0</v>
      </c>
      <c r="J173" s="320">
        <f t="shared" si="50"/>
        <v>1</v>
      </c>
      <c r="K173" s="343">
        <v>24</v>
      </c>
      <c r="L173" s="343">
        <v>0</v>
      </c>
      <c r="M173" s="320">
        <f t="shared" si="40"/>
        <v>1</v>
      </c>
      <c r="N173" s="343">
        <v>12</v>
      </c>
      <c r="O173" s="343">
        <v>12</v>
      </c>
      <c r="P173" s="320">
        <f t="shared" si="41"/>
        <v>1</v>
      </c>
      <c r="Q173" s="343">
        <v>15</v>
      </c>
      <c r="R173" s="343">
        <v>24</v>
      </c>
      <c r="S173" s="320">
        <f t="shared" si="42"/>
        <v>1</v>
      </c>
      <c r="T173" s="343">
        <v>32</v>
      </c>
      <c r="U173" s="343">
        <v>24</v>
      </c>
      <c r="V173" s="320">
        <f t="shared" si="43"/>
        <v>1</v>
      </c>
      <c r="W173" s="343">
        <v>46</v>
      </c>
      <c r="X173" s="343">
        <v>0</v>
      </c>
      <c r="Y173" s="320">
        <f t="shared" si="44"/>
        <v>1</v>
      </c>
      <c r="Z173" s="343">
        <v>33</v>
      </c>
      <c r="AA173" s="343">
        <v>0</v>
      </c>
      <c r="AB173" s="320">
        <f t="shared" si="45"/>
        <v>1</v>
      </c>
      <c r="AC173" s="343">
        <v>28</v>
      </c>
      <c r="AD173" s="343">
        <v>0</v>
      </c>
      <c r="AE173" s="320">
        <f t="shared" si="46"/>
        <v>1</v>
      </c>
      <c r="AF173" s="343">
        <v>16</v>
      </c>
      <c r="AG173" s="343">
        <v>0</v>
      </c>
      <c r="AH173" s="320">
        <f t="shared" si="47"/>
        <v>1</v>
      </c>
      <c r="AI173" s="343">
        <v>10</v>
      </c>
      <c r="AJ173" s="343">
        <v>24</v>
      </c>
      <c r="AK173" s="320">
        <f t="shared" si="48"/>
        <v>1</v>
      </c>
      <c r="AL173" s="343">
        <v>6</v>
      </c>
      <c r="AM173" s="343">
        <v>24</v>
      </c>
      <c r="AN173" s="320">
        <f t="shared" si="49"/>
        <v>1</v>
      </c>
    </row>
    <row r="174" spans="1:40" ht="60">
      <c r="B174" s="324" t="s">
        <v>591</v>
      </c>
      <c r="C174" s="316" t="s">
        <v>588</v>
      </c>
      <c r="D174" s="318">
        <v>100</v>
      </c>
      <c r="E174" s="319">
        <v>575</v>
      </c>
      <c r="F174" s="319">
        <v>1500</v>
      </c>
      <c r="G174" s="320">
        <f t="shared" si="39"/>
        <v>1</v>
      </c>
      <c r="H174" s="343">
        <v>2615</v>
      </c>
      <c r="I174" s="343">
        <v>0</v>
      </c>
      <c r="J174" s="320">
        <f t="shared" si="50"/>
        <v>1</v>
      </c>
      <c r="K174" s="343">
        <v>1595</v>
      </c>
      <c r="L174" s="343">
        <v>0</v>
      </c>
      <c r="M174" s="320">
        <f t="shared" si="40"/>
        <v>1</v>
      </c>
      <c r="N174" s="343">
        <v>1005</v>
      </c>
      <c r="O174" s="343">
        <v>1000</v>
      </c>
      <c r="P174" s="320">
        <f t="shared" si="41"/>
        <v>1</v>
      </c>
      <c r="Q174" s="343">
        <v>1735</v>
      </c>
      <c r="R174" s="343">
        <v>400</v>
      </c>
      <c r="S174" s="320">
        <f t="shared" si="42"/>
        <v>1</v>
      </c>
      <c r="T174" s="343">
        <v>1965</v>
      </c>
      <c r="U174" s="343">
        <v>2500</v>
      </c>
      <c r="V174" s="320">
        <f t="shared" si="43"/>
        <v>1</v>
      </c>
      <c r="W174" s="343">
        <v>4335</v>
      </c>
      <c r="X174" s="343">
        <v>0</v>
      </c>
      <c r="Y174" s="320">
        <f t="shared" si="44"/>
        <v>1</v>
      </c>
      <c r="Z174" s="343">
        <v>2930</v>
      </c>
      <c r="AA174" s="343">
        <v>0</v>
      </c>
      <c r="AB174" s="320">
        <f t="shared" si="45"/>
        <v>1</v>
      </c>
      <c r="AC174" s="343">
        <v>2695</v>
      </c>
      <c r="AD174" s="343">
        <v>0</v>
      </c>
      <c r="AE174" s="320">
        <f t="shared" si="46"/>
        <v>1</v>
      </c>
      <c r="AF174" s="343">
        <v>2575</v>
      </c>
      <c r="AG174" s="343">
        <v>500</v>
      </c>
      <c r="AH174" s="320">
        <f t="shared" si="47"/>
        <v>1</v>
      </c>
      <c r="AI174" s="343">
        <v>2769</v>
      </c>
      <c r="AJ174" s="343">
        <v>0</v>
      </c>
      <c r="AK174" s="320">
        <f t="shared" si="48"/>
        <v>1</v>
      </c>
      <c r="AL174" s="343">
        <v>2219</v>
      </c>
      <c r="AM174" s="343">
        <v>0</v>
      </c>
      <c r="AN174" s="320">
        <f t="shared" si="49"/>
        <v>1</v>
      </c>
    </row>
    <row r="175" spans="1:40" ht="60">
      <c r="B175" s="317" t="s">
        <v>592</v>
      </c>
      <c r="C175" s="316" t="s">
        <v>590</v>
      </c>
      <c r="D175" s="318">
        <v>6</v>
      </c>
      <c r="E175" s="319">
        <v>15</v>
      </c>
      <c r="F175" s="319">
        <v>24</v>
      </c>
      <c r="G175" s="320">
        <f t="shared" si="39"/>
        <v>1</v>
      </c>
      <c r="H175" s="343">
        <v>32</v>
      </c>
      <c r="I175" s="343">
        <v>0</v>
      </c>
      <c r="J175" s="320">
        <f t="shared" si="50"/>
        <v>1</v>
      </c>
      <c r="K175" s="343">
        <v>21</v>
      </c>
      <c r="L175" s="343">
        <v>0</v>
      </c>
      <c r="M175" s="320">
        <f t="shared" si="40"/>
        <v>1</v>
      </c>
      <c r="N175" s="343">
        <v>12</v>
      </c>
      <c r="O175" s="343">
        <v>0</v>
      </c>
      <c r="P175" s="320">
        <f t="shared" si="41"/>
        <v>1</v>
      </c>
      <c r="Q175" s="343">
        <v>6</v>
      </c>
      <c r="R175" s="343">
        <v>24</v>
      </c>
      <c r="S175" s="320">
        <f t="shared" si="42"/>
        <v>1</v>
      </c>
      <c r="T175" s="343">
        <v>18</v>
      </c>
      <c r="U175" s="343">
        <v>12</v>
      </c>
      <c r="V175" s="320">
        <f t="shared" si="43"/>
        <v>1</v>
      </c>
      <c r="W175" s="343">
        <v>30</v>
      </c>
      <c r="X175" s="343">
        <v>0</v>
      </c>
      <c r="Y175" s="320">
        <f t="shared" si="44"/>
        <v>1</v>
      </c>
      <c r="Z175" s="343">
        <v>17</v>
      </c>
      <c r="AA175" s="343">
        <v>0</v>
      </c>
      <c r="AB175" s="320">
        <f t="shared" si="45"/>
        <v>1</v>
      </c>
      <c r="AC175" s="343">
        <v>17</v>
      </c>
      <c r="AD175" s="343">
        <v>0</v>
      </c>
      <c r="AE175" s="320">
        <f t="shared" si="46"/>
        <v>1</v>
      </c>
      <c r="AF175" s="343">
        <v>16</v>
      </c>
      <c r="AG175" s="343">
        <v>0</v>
      </c>
      <c r="AH175" s="320">
        <f t="shared" si="47"/>
        <v>1</v>
      </c>
      <c r="AI175" s="343">
        <v>15</v>
      </c>
      <c r="AJ175" s="343">
        <v>0</v>
      </c>
      <c r="AK175" s="320">
        <f t="shared" si="48"/>
        <v>1</v>
      </c>
      <c r="AL175" s="344">
        <v>15</v>
      </c>
      <c r="AM175" s="343">
        <v>0</v>
      </c>
      <c r="AN175" s="320">
        <f t="shared" si="49"/>
        <v>1</v>
      </c>
    </row>
    <row r="176" spans="1:40" ht="90">
      <c r="B176" s="317" t="s">
        <v>593</v>
      </c>
      <c r="C176" s="323" t="s">
        <v>586</v>
      </c>
      <c r="D176" s="318">
        <v>1</v>
      </c>
      <c r="E176" s="319">
        <v>3</v>
      </c>
      <c r="F176" s="319">
        <v>10</v>
      </c>
      <c r="G176" s="320">
        <f t="shared" si="39"/>
        <v>1</v>
      </c>
      <c r="H176" s="343">
        <v>13</v>
      </c>
      <c r="I176" s="343">
        <v>0</v>
      </c>
      <c r="J176" s="320">
        <f t="shared" si="50"/>
        <v>1</v>
      </c>
      <c r="K176" s="343">
        <v>6</v>
      </c>
      <c r="L176" s="343">
        <v>0</v>
      </c>
      <c r="M176" s="320">
        <f t="shared" si="40"/>
        <v>1</v>
      </c>
      <c r="N176" s="343">
        <v>4</v>
      </c>
      <c r="O176" s="343">
        <v>0</v>
      </c>
      <c r="P176" s="320">
        <f t="shared" si="41"/>
        <v>1</v>
      </c>
      <c r="Q176" s="343">
        <v>0</v>
      </c>
      <c r="R176" s="343">
        <v>0</v>
      </c>
      <c r="S176" s="320">
        <f t="shared" si="42"/>
        <v>0</v>
      </c>
      <c r="T176" s="343">
        <v>0</v>
      </c>
      <c r="U176" s="343">
        <v>0</v>
      </c>
      <c r="V176" s="320">
        <f t="shared" si="43"/>
        <v>0</v>
      </c>
      <c r="W176" s="343">
        <v>0</v>
      </c>
      <c r="X176" s="343">
        <v>0</v>
      </c>
      <c r="Y176" s="320">
        <f t="shared" si="44"/>
        <v>0</v>
      </c>
      <c r="Z176" s="343">
        <v>0</v>
      </c>
      <c r="AA176" s="343">
        <v>0</v>
      </c>
      <c r="AB176" s="320">
        <f t="shared" si="45"/>
        <v>0</v>
      </c>
      <c r="AC176" s="343">
        <v>0</v>
      </c>
      <c r="AD176" s="343">
        <v>0</v>
      </c>
      <c r="AE176" s="320">
        <f t="shared" si="46"/>
        <v>0</v>
      </c>
      <c r="AF176" s="343">
        <v>0</v>
      </c>
      <c r="AG176" s="343">
        <v>0</v>
      </c>
      <c r="AH176" s="320">
        <f t="shared" si="47"/>
        <v>0</v>
      </c>
      <c r="AI176" s="343">
        <v>0</v>
      </c>
      <c r="AJ176" s="343">
        <v>0</v>
      </c>
      <c r="AK176" s="320">
        <f t="shared" si="48"/>
        <v>0</v>
      </c>
      <c r="AL176" s="343">
        <v>0</v>
      </c>
      <c r="AM176" s="343">
        <v>0</v>
      </c>
      <c r="AN176" s="320">
        <f t="shared" si="49"/>
        <v>0</v>
      </c>
    </row>
    <row r="177" spans="2:40" ht="90">
      <c r="B177" s="317" t="s">
        <v>594</v>
      </c>
      <c r="C177" s="316" t="s">
        <v>586</v>
      </c>
      <c r="D177" s="318">
        <v>100</v>
      </c>
      <c r="E177" s="319">
        <v>241</v>
      </c>
      <c r="F177" s="319">
        <v>2500</v>
      </c>
      <c r="G177" s="320">
        <f t="shared" si="39"/>
        <v>1</v>
      </c>
      <c r="H177" s="343">
        <v>2271</v>
      </c>
      <c r="I177" s="343">
        <v>0</v>
      </c>
      <c r="J177" s="320">
        <f t="shared" si="50"/>
        <v>1</v>
      </c>
      <c r="K177" s="343">
        <v>1741</v>
      </c>
      <c r="L177" s="343">
        <v>0</v>
      </c>
      <c r="M177" s="320">
        <f t="shared" si="40"/>
        <v>1</v>
      </c>
      <c r="N177" s="343">
        <v>971</v>
      </c>
      <c r="O177" s="343">
        <v>1000</v>
      </c>
      <c r="P177" s="320">
        <f t="shared" si="41"/>
        <v>1</v>
      </c>
      <c r="Q177" s="343">
        <v>1681</v>
      </c>
      <c r="R177" s="343">
        <v>1500</v>
      </c>
      <c r="S177" s="320">
        <f t="shared" si="42"/>
        <v>1</v>
      </c>
      <c r="T177" s="343">
        <v>3111</v>
      </c>
      <c r="U177" s="343">
        <v>1000</v>
      </c>
      <c r="V177" s="320">
        <f t="shared" si="43"/>
        <v>1</v>
      </c>
      <c r="W177" s="343">
        <v>4076</v>
      </c>
      <c r="X177" s="343">
        <v>0</v>
      </c>
      <c r="Y177" s="320">
        <f t="shared" si="44"/>
        <v>1</v>
      </c>
      <c r="Z177" s="343">
        <v>3116</v>
      </c>
      <c r="AA177" s="343">
        <v>0</v>
      </c>
      <c r="AB177" s="320">
        <f t="shared" si="45"/>
        <v>1</v>
      </c>
      <c r="AC177" s="343">
        <v>2846</v>
      </c>
      <c r="AD177" s="343">
        <v>0</v>
      </c>
      <c r="AE177" s="320">
        <f t="shared" si="46"/>
        <v>1</v>
      </c>
      <c r="AF177" s="343">
        <v>2806</v>
      </c>
      <c r="AG177" s="343">
        <v>0</v>
      </c>
      <c r="AH177" s="320">
        <f t="shared" si="47"/>
        <v>1</v>
      </c>
      <c r="AI177" s="343">
        <v>2786</v>
      </c>
      <c r="AJ177" s="343">
        <v>0</v>
      </c>
      <c r="AK177" s="320">
        <f t="shared" si="48"/>
        <v>1</v>
      </c>
      <c r="AL177" s="343">
        <v>2531</v>
      </c>
      <c r="AM177" s="343">
        <v>0</v>
      </c>
      <c r="AN177" s="320">
        <f t="shared" si="49"/>
        <v>1</v>
      </c>
    </row>
    <row r="178" spans="2:40" ht="30">
      <c r="B178" s="317" t="s">
        <v>595</v>
      </c>
      <c r="C178" s="325" t="s">
        <v>596</v>
      </c>
      <c r="D178" s="318">
        <v>5</v>
      </c>
      <c r="E178" s="319">
        <v>40</v>
      </c>
      <c r="F178" s="319">
        <v>60</v>
      </c>
      <c r="G178" s="320">
        <f t="shared" si="39"/>
        <v>1</v>
      </c>
      <c r="H178" s="343">
        <v>94</v>
      </c>
      <c r="I178" s="343">
        <v>40</v>
      </c>
      <c r="J178" s="320">
        <f t="shared" si="50"/>
        <v>1</v>
      </c>
      <c r="K178" s="343">
        <v>127</v>
      </c>
      <c r="L178" s="343">
        <v>0</v>
      </c>
      <c r="M178" s="320">
        <f t="shared" si="40"/>
        <v>1</v>
      </c>
      <c r="N178" s="343">
        <v>119</v>
      </c>
      <c r="O178" s="343">
        <v>0</v>
      </c>
      <c r="P178" s="320">
        <f t="shared" si="41"/>
        <v>1</v>
      </c>
      <c r="Q178" s="343">
        <v>110</v>
      </c>
      <c r="R178" s="343">
        <v>0</v>
      </c>
      <c r="S178" s="320">
        <f t="shared" si="42"/>
        <v>1</v>
      </c>
      <c r="T178" s="343">
        <v>110</v>
      </c>
      <c r="U178" s="343">
        <v>0</v>
      </c>
      <c r="V178" s="320">
        <f t="shared" si="43"/>
        <v>1</v>
      </c>
      <c r="W178" s="343">
        <v>110</v>
      </c>
      <c r="X178" s="343">
        <v>0</v>
      </c>
      <c r="Y178" s="320">
        <f t="shared" si="44"/>
        <v>1</v>
      </c>
      <c r="Z178" s="343">
        <v>110</v>
      </c>
      <c r="AA178" s="343">
        <v>0</v>
      </c>
      <c r="AB178" s="320">
        <f t="shared" si="45"/>
        <v>1</v>
      </c>
      <c r="AC178" s="343">
        <v>110</v>
      </c>
      <c r="AD178" s="343">
        <v>0</v>
      </c>
      <c r="AE178" s="320">
        <f t="shared" si="46"/>
        <v>1</v>
      </c>
      <c r="AF178" s="343">
        <v>110</v>
      </c>
      <c r="AG178" s="343">
        <v>0</v>
      </c>
      <c r="AH178" s="320">
        <f t="shared" si="47"/>
        <v>1</v>
      </c>
      <c r="AI178" s="343">
        <v>110</v>
      </c>
      <c r="AJ178" s="343">
        <v>0</v>
      </c>
      <c r="AK178" s="320">
        <f t="shared" si="48"/>
        <v>1</v>
      </c>
      <c r="AL178" s="343">
        <v>104</v>
      </c>
      <c r="AM178" s="343">
        <v>0</v>
      </c>
      <c r="AN178" s="320">
        <f t="shared" si="49"/>
        <v>1</v>
      </c>
    </row>
    <row r="179" spans="2:40" ht="45">
      <c r="B179" s="317" t="s">
        <v>597</v>
      </c>
      <c r="C179" s="316" t="s">
        <v>590</v>
      </c>
      <c r="D179" s="318">
        <v>1</v>
      </c>
      <c r="E179" s="319">
        <v>4</v>
      </c>
      <c r="F179" s="319">
        <v>6</v>
      </c>
      <c r="G179" s="320">
        <f t="shared" si="39"/>
        <v>1</v>
      </c>
      <c r="H179" s="343">
        <v>8</v>
      </c>
      <c r="I179" s="343">
        <v>0</v>
      </c>
      <c r="J179" s="320">
        <f t="shared" ref="J179:J217" si="51">IF((H179+I179) &gt;=D219* 0.85,1,0)</f>
        <v>1</v>
      </c>
      <c r="K179" s="343">
        <v>6</v>
      </c>
      <c r="L179" s="343">
        <v>0</v>
      </c>
      <c r="M179" s="320">
        <f t="shared" si="40"/>
        <v>1</v>
      </c>
      <c r="N179" s="343">
        <v>4</v>
      </c>
      <c r="O179" s="343">
        <v>0</v>
      </c>
      <c r="P179" s="320">
        <f t="shared" si="41"/>
        <v>1</v>
      </c>
      <c r="Q179" s="343">
        <v>2</v>
      </c>
      <c r="R179" s="343">
        <v>0</v>
      </c>
      <c r="S179" s="320">
        <f t="shared" si="42"/>
        <v>1</v>
      </c>
      <c r="T179" s="343">
        <v>2</v>
      </c>
      <c r="U179" s="343">
        <v>6</v>
      </c>
      <c r="V179" s="320">
        <f t="shared" si="43"/>
        <v>1</v>
      </c>
      <c r="W179" s="343">
        <v>7</v>
      </c>
      <c r="X179" s="343">
        <v>0</v>
      </c>
      <c r="Y179" s="320">
        <f t="shared" si="44"/>
        <v>1</v>
      </c>
      <c r="Z179" s="343">
        <v>4</v>
      </c>
      <c r="AA179" s="343">
        <v>0</v>
      </c>
      <c r="AB179" s="320">
        <f t="shared" si="45"/>
        <v>1</v>
      </c>
      <c r="AC179" s="343">
        <v>4</v>
      </c>
      <c r="AD179" s="343">
        <v>0</v>
      </c>
      <c r="AE179" s="320">
        <f t="shared" si="46"/>
        <v>1</v>
      </c>
      <c r="AF179" s="343">
        <v>3</v>
      </c>
      <c r="AG179" s="343">
        <v>0</v>
      </c>
      <c r="AH179" s="320">
        <f t="shared" si="47"/>
        <v>1</v>
      </c>
      <c r="AI179" s="343">
        <v>3</v>
      </c>
      <c r="AJ179" s="343">
        <v>0</v>
      </c>
      <c r="AK179" s="320">
        <f t="shared" si="48"/>
        <v>1</v>
      </c>
      <c r="AL179" s="343">
        <v>3</v>
      </c>
      <c r="AM179" s="343">
        <v>0</v>
      </c>
      <c r="AN179" s="320">
        <f t="shared" si="49"/>
        <v>1</v>
      </c>
    </row>
    <row r="180" spans="2:40" ht="60">
      <c r="B180" s="317" t="s">
        <v>598</v>
      </c>
      <c r="C180" s="316" t="s">
        <v>590</v>
      </c>
      <c r="D180" s="318">
        <v>6</v>
      </c>
      <c r="E180" s="319">
        <v>27</v>
      </c>
      <c r="F180" s="319">
        <v>24</v>
      </c>
      <c r="G180" s="320">
        <f t="shared" si="39"/>
        <v>1</v>
      </c>
      <c r="H180" s="343">
        <v>43</v>
      </c>
      <c r="I180" s="343">
        <v>0</v>
      </c>
      <c r="J180" s="320">
        <f t="shared" si="51"/>
        <v>1</v>
      </c>
      <c r="K180" s="343">
        <v>26</v>
      </c>
      <c r="L180" s="343">
        <v>0</v>
      </c>
      <c r="M180" s="320">
        <f t="shared" si="40"/>
        <v>1</v>
      </c>
      <c r="N180" s="343">
        <v>7</v>
      </c>
      <c r="O180" s="343">
        <v>12</v>
      </c>
      <c r="P180" s="320">
        <f t="shared" si="41"/>
        <v>1</v>
      </c>
      <c r="Q180" s="343">
        <v>14</v>
      </c>
      <c r="R180" s="343">
        <v>24</v>
      </c>
      <c r="S180" s="320">
        <f t="shared" si="42"/>
        <v>1</v>
      </c>
      <c r="T180" s="343">
        <v>30</v>
      </c>
      <c r="U180" s="343">
        <v>24</v>
      </c>
      <c r="V180" s="320">
        <f t="shared" si="43"/>
        <v>1</v>
      </c>
      <c r="W180" s="343">
        <v>49</v>
      </c>
      <c r="X180" s="343">
        <v>0</v>
      </c>
      <c r="Y180" s="320">
        <f t="shared" si="44"/>
        <v>1</v>
      </c>
      <c r="Z180" s="343">
        <v>35</v>
      </c>
      <c r="AA180" s="343">
        <v>0</v>
      </c>
      <c r="AB180" s="320">
        <f t="shared" si="45"/>
        <v>1</v>
      </c>
      <c r="AC180" s="343">
        <v>27</v>
      </c>
      <c r="AD180" s="343">
        <v>0</v>
      </c>
      <c r="AE180" s="320">
        <f t="shared" si="46"/>
        <v>1</v>
      </c>
      <c r="AF180" s="343">
        <v>15</v>
      </c>
      <c r="AG180" s="343">
        <v>24</v>
      </c>
      <c r="AH180" s="320">
        <f t="shared" si="47"/>
        <v>1</v>
      </c>
      <c r="AI180" s="343">
        <v>9</v>
      </c>
      <c r="AJ180" s="343">
        <v>12</v>
      </c>
      <c r="AK180" s="320">
        <f t="shared" si="48"/>
        <v>1</v>
      </c>
      <c r="AL180" s="343">
        <v>9</v>
      </c>
      <c r="AM180" s="343">
        <v>0</v>
      </c>
      <c r="AN180" s="320">
        <f t="shared" si="49"/>
        <v>1</v>
      </c>
    </row>
    <row r="181" spans="2:40" ht="45">
      <c r="B181" s="317" t="s">
        <v>599</v>
      </c>
      <c r="C181" s="323" t="s">
        <v>586</v>
      </c>
      <c r="D181" s="318">
        <v>200</v>
      </c>
      <c r="E181" s="319">
        <v>219</v>
      </c>
      <c r="F181" s="319">
        <v>2000</v>
      </c>
      <c r="G181" s="320">
        <f t="shared" si="39"/>
        <v>1</v>
      </c>
      <c r="H181" s="343">
        <v>1759</v>
      </c>
      <c r="I181" s="343">
        <v>0</v>
      </c>
      <c r="J181" s="320">
        <f t="shared" si="51"/>
        <v>1</v>
      </c>
      <c r="K181" s="343">
        <v>1119</v>
      </c>
      <c r="L181" s="343">
        <v>0</v>
      </c>
      <c r="M181" s="320">
        <f t="shared" si="40"/>
        <v>1</v>
      </c>
      <c r="N181" s="343">
        <v>789</v>
      </c>
      <c r="O181" s="343">
        <v>1000</v>
      </c>
      <c r="P181" s="320">
        <f t="shared" si="41"/>
        <v>1</v>
      </c>
      <c r="Q181" s="343">
        <v>1449</v>
      </c>
      <c r="R181" s="343">
        <v>0</v>
      </c>
      <c r="S181" s="320">
        <f t="shared" si="42"/>
        <v>1</v>
      </c>
      <c r="T181" s="343">
        <v>1329</v>
      </c>
      <c r="U181" s="343">
        <v>1000</v>
      </c>
      <c r="V181" s="320">
        <f t="shared" si="43"/>
        <v>1</v>
      </c>
      <c r="W181" s="343">
        <v>2159</v>
      </c>
      <c r="X181" s="343">
        <v>0</v>
      </c>
      <c r="Y181" s="320">
        <f t="shared" si="44"/>
        <v>1</v>
      </c>
      <c r="Z181" s="343">
        <v>1289</v>
      </c>
      <c r="AA181" s="343">
        <v>0</v>
      </c>
      <c r="AB181" s="320">
        <f t="shared" si="45"/>
        <v>1</v>
      </c>
      <c r="AC181" s="343">
        <v>1009</v>
      </c>
      <c r="AD181" s="343">
        <v>0</v>
      </c>
      <c r="AE181" s="320">
        <f t="shared" si="46"/>
        <v>1</v>
      </c>
      <c r="AF181" s="343">
        <v>909</v>
      </c>
      <c r="AG181" s="343">
        <v>0</v>
      </c>
      <c r="AH181" s="320">
        <f t="shared" si="47"/>
        <v>1</v>
      </c>
      <c r="AI181" s="343">
        <v>829</v>
      </c>
      <c r="AJ181" s="343">
        <v>0</v>
      </c>
      <c r="AK181" s="320">
        <f t="shared" si="48"/>
        <v>1</v>
      </c>
      <c r="AL181" s="343">
        <v>549</v>
      </c>
      <c r="AM181" s="343">
        <v>0</v>
      </c>
      <c r="AN181" s="320">
        <f t="shared" si="49"/>
        <v>1</v>
      </c>
    </row>
    <row r="182" spans="2:40" ht="60">
      <c r="B182" s="317" t="s">
        <v>600</v>
      </c>
      <c r="C182" s="316" t="s">
        <v>586</v>
      </c>
      <c r="D182" s="318">
        <v>100</v>
      </c>
      <c r="E182" s="319">
        <v>295</v>
      </c>
      <c r="F182" s="319">
        <v>550</v>
      </c>
      <c r="G182" s="320">
        <f t="shared" si="39"/>
        <v>1</v>
      </c>
      <c r="H182" s="343">
        <v>705</v>
      </c>
      <c r="I182" s="343">
        <v>0</v>
      </c>
      <c r="J182" s="320">
        <f t="shared" si="51"/>
        <v>1</v>
      </c>
      <c r="K182" s="343">
        <v>422</v>
      </c>
      <c r="L182" s="343">
        <v>0</v>
      </c>
      <c r="M182" s="320">
        <f t="shared" si="40"/>
        <v>1</v>
      </c>
      <c r="N182" s="343">
        <v>287</v>
      </c>
      <c r="O182" s="343">
        <v>5000</v>
      </c>
      <c r="P182" s="320">
        <f t="shared" si="41"/>
        <v>1</v>
      </c>
      <c r="Q182" s="343">
        <v>4946</v>
      </c>
      <c r="R182" s="343">
        <v>100</v>
      </c>
      <c r="S182" s="320">
        <f t="shared" si="42"/>
        <v>1</v>
      </c>
      <c r="T182" s="343">
        <v>5015</v>
      </c>
      <c r="U182" s="343">
        <v>270</v>
      </c>
      <c r="V182" s="320">
        <f t="shared" si="43"/>
        <v>1</v>
      </c>
      <c r="W182" s="343">
        <v>5264</v>
      </c>
      <c r="X182" s="343">
        <v>0</v>
      </c>
      <c r="Y182" s="320">
        <f t="shared" si="44"/>
        <v>1</v>
      </c>
      <c r="Z182" s="343">
        <v>4320</v>
      </c>
      <c r="AA182" s="343">
        <v>0</v>
      </c>
      <c r="AB182" s="320">
        <f t="shared" si="45"/>
        <v>1</v>
      </c>
      <c r="AC182" s="343">
        <v>1779</v>
      </c>
      <c r="AD182" s="343">
        <v>0</v>
      </c>
      <c r="AE182" s="320">
        <f t="shared" si="46"/>
        <v>1</v>
      </c>
      <c r="AF182" s="343">
        <v>1749</v>
      </c>
      <c r="AG182" s="343">
        <v>0</v>
      </c>
      <c r="AH182" s="320">
        <f t="shared" si="47"/>
        <v>1</v>
      </c>
      <c r="AI182" s="343">
        <v>1682</v>
      </c>
      <c r="AJ182" s="343">
        <v>0</v>
      </c>
      <c r="AK182" s="320">
        <f t="shared" si="48"/>
        <v>1</v>
      </c>
      <c r="AL182" s="343">
        <v>288</v>
      </c>
      <c r="AM182" s="343">
        <v>0</v>
      </c>
      <c r="AN182" s="320">
        <f t="shared" si="49"/>
        <v>1</v>
      </c>
    </row>
    <row r="183" spans="2:40" ht="150">
      <c r="B183" s="317" t="s">
        <v>601</v>
      </c>
      <c r="C183" s="325" t="s">
        <v>584</v>
      </c>
      <c r="D183" s="318">
        <v>10</v>
      </c>
      <c r="E183" s="319">
        <v>12</v>
      </c>
      <c r="F183" s="319"/>
      <c r="G183" s="320">
        <f t="shared" si="39"/>
        <v>1</v>
      </c>
      <c r="H183" s="343">
        <v>12</v>
      </c>
      <c r="I183" s="343">
        <v>0</v>
      </c>
      <c r="J183" s="320">
        <f t="shared" si="51"/>
        <v>0</v>
      </c>
      <c r="K183" s="343">
        <v>5</v>
      </c>
      <c r="L183" s="343">
        <v>0</v>
      </c>
      <c r="M183" s="320">
        <f t="shared" si="40"/>
        <v>0</v>
      </c>
      <c r="N183" s="343">
        <v>5</v>
      </c>
      <c r="O183" s="343">
        <v>0</v>
      </c>
      <c r="P183" s="320">
        <f t="shared" si="41"/>
        <v>0</v>
      </c>
      <c r="Q183" s="343">
        <v>5</v>
      </c>
      <c r="R183" s="343">
        <v>0</v>
      </c>
      <c r="S183" s="320">
        <f t="shared" si="42"/>
        <v>0</v>
      </c>
      <c r="T183" s="343">
        <v>5</v>
      </c>
      <c r="U183" s="343">
        <v>6</v>
      </c>
      <c r="V183" s="320">
        <f t="shared" si="43"/>
        <v>1</v>
      </c>
      <c r="W183" s="343">
        <v>11</v>
      </c>
      <c r="X183" s="343">
        <v>0</v>
      </c>
      <c r="Y183" s="320">
        <f t="shared" si="44"/>
        <v>1</v>
      </c>
      <c r="Z183" s="343">
        <v>11</v>
      </c>
      <c r="AA183" s="343">
        <v>0</v>
      </c>
      <c r="AB183" s="320">
        <f t="shared" si="45"/>
        <v>1</v>
      </c>
      <c r="AC183" s="343">
        <v>11</v>
      </c>
      <c r="AD183" s="343">
        <v>0</v>
      </c>
      <c r="AE183" s="320">
        <f t="shared" si="46"/>
        <v>1</v>
      </c>
      <c r="AF183" s="343">
        <v>11</v>
      </c>
      <c r="AG183" s="343">
        <v>0</v>
      </c>
      <c r="AH183" s="320">
        <f t="shared" si="47"/>
        <v>1</v>
      </c>
      <c r="AI183" s="343">
        <v>11</v>
      </c>
      <c r="AJ183" s="343">
        <v>0</v>
      </c>
      <c r="AK183" s="320">
        <f t="shared" si="48"/>
        <v>1</v>
      </c>
      <c r="AL183" s="343">
        <v>11</v>
      </c>
      <c r="AM183" s="343">
        <v>0</v>
      </c>
      <c r="AN183" s="320">
        <f t="shared" si="49"/>
        <v>1</v>
      </c>
    </row>
    <row r="184" spans="2:40" ht="135">
      <c r="B184" s="317" t="s">
        <v>602</v>
      </c>
      <c r="C184" s="316" t="s">
        <v>586</v>
      </c>
      <c r="D184" s="318">
        <v>10</v>
      </c>
      <c r="E184" s="319">
        <v>245</v>
      </c>
      <c r="F184" s="319">
        <v>250</v>
      </c>
      <c r="G184" s="320">
        <f t="shared" si="39"/>
        <v>1</v>
      </c>
      <c r="H184" s="343">
        <v>495</v>
      </c>
      <c r="I184" s="343">
        <v>0</v>
      </c>
      <c r="J184" s="320">
        <f t="shared" si="51"/>
        <v>1</v>
      </c>
      <c r="K184" s="343">
        <v>285</v>
      </c>
      <c r="L184" s="343">
        <v>0</v>
      </c>
      <c r="M184" s="320">
        <f t="shared" si="40"/>
        <v>1</v>
      </c>
      <c r="N184" s="343">
        <v>187</v>
      </c>
      <c r="O184" s="343">
        <v>0</v>
      </c>
      <c r="P184" s="320">
        <f t="shared" si="41"/>
        <v>1</v>
      </c>
      <c r="Q184" s="343">
        <v>122</v>
      </c>
      <c r="R184" s="343">
        <v>0</v>
      </c>
      <c r="S184" s="320">
        <f t="shared" si="42"/>
        <v>1</v>
      </c>
      <c r="T184" s="343">
        <v>122</v>
      </c>
      <c r="U184" s="343">
        <v>300</v>
      </c>
      <c r="V184" s="320">
        <f t="shared" si="43"/>
        <v>1</v>
      </c>
      <c r="W184" s="343">
        <v>412</v>
      </c>
      <c r="X184" s="343">
        <v>0</v>
      </c>
      <c r="Y184" s="320">
        <f t="shared" si="44"/>
        <v>1</v>
      </c>
      <c r="Z184" s="343">
        <v>197</v>
      </c>
      <c r="AA184" s="343">
        <v>0</v>
      </c>
      <c r="AB184" s="320">
        <f t="shared" si="45"/>
        <v>1</v>
      </c>
      <c r="AC184" s="343">
        <v>197</v>
      </c>
      <c r="AD184" s="343">
        <v>0</v>
      </c>
      <c r="AE184" s="320">
        <f t="shared" si="46"/>
        <v>1</v>
      </c>
      <c r="AF184" s="343">
        <v>197</v>
      </c>
      <c r="AG184" s="343">
        <v>0</v>
      </c>
      <c r="AH184" s="320">
        <f t="shared" si="47"/>
        <v>1</v>
      </c>
      <c r="AI184" s="343">
        <v>197</v>
      </c>
      <c r="AJ184" s="343">
        <v>0</v>
      </c>
      <c r="AK184" s="320">
        <f t="shared" si="48"/>
        <v>1</v>
      </c>
      <c r="AL184" s="343">
        <v>127</v>
      </c>
      <c r="AM184" s="343">
        <v>0</v>
      </c>
      <c r="AN184" s="320">
        <f t="shared" si="49"/>
        <v>1</v>
      </c>
    </row>
    <row r="185" spans="2:40" ht="45">
      <c r="B185" s="317" t="s">
        <v>603</v>
      </c>
      <c r="C185" s="323" t="s">
        <v>586</v>
      </c>
      <c r="D185" s="318">
        <v>200</v>
      </c>
      <c r="E185" s="319">
        <v>540</v>
      </c>
      <c r="F185" s="319">
        <v>500</v>
      </c>
      <c r="G185" s="320">
        <f t="shared" si="39"/>
        <v>1</v>
      </c>
      <c r="H185" s="343">
        <v>860</v>
      </c>
      <c r="I185" s="343">
        <v>0</v>
      </c>
      <c r="J185" s="320">
        <f t="shared" si="51"/>
        <v>1</v>
      </c>
      <c r="K185" s="343">
        <v>565</v>
      </c>
      <c r="L185" s="343">
        <v>0</v>
      </c>
      <c r="M185" s="320">
        <f t="shared" si="40"/>
        <v>1</v>
      </c>
      <c r="N185" s="343">
        <v>410</v>
      </c>
      <c r="O185" s="343">
        <v>0</v>
      </c>
      <c r="P185" s="320">
        <f t="shared" si="41"/>
        <v>1</v>
      </c>
      <c r="Q185" s="343">
        <v>260</v>
      </c>
      <c r="R185" s="343">
        <v>0</v>
      </c>
      <c r="S185" s="320">
        <f t="shared" si="42"/>
        <v>1</v>
      </c>
      <c r="T185" s="343">
        <v>210</v>
      </c>
      <c r="U185" s="343">
        <v>500</v>
      </c>
      <c r="V185" s="320">
        <f t="shared" si="43"/>
        <v>1</v>
      </c>
      <c r="W185" s="343">
        <v>680</v>
      </c>
      <c r="X185" s="343">
        <v>0</v>
      </c>
      <c r="Y185" s="320">
        <f t="shared" si="44"/>
        <v>1</v>
      </c>
      <c r="Z185" s="343">
        <v>330</v>
      </c>
      <c r="AA185" s="343">
        <v>0</v>
      </c>
      <c r="AB185" s="320">
        <f t="shared" si="45"/>
        <v>1</v>
      </c>
      <c r="AC185" s="343">
        <v>120</v>
      </c>
      <c r="AD185" s="343">
        <v>0</v>
      </c>
      <c r="AE185" s="320">
        <f t="shared" si="46"/>
        <v>0</v>
      </c>
      <c r="AF185" s="343">
        <v>460</v>
      </c>
      <c r="AG185" s="343">
        <v>0</v>
      </c>
      <c r="AH185" s="320">
        <f t="shared" si="47"/>
        <v>1</v>
      </c>
      <c r="AI185" s="343">
        <v>104</v>
      </c>
      <c r="AJ185" s="343">
        <v>0</v>
      </c>
      <c r="AK185" s="320">
        <f t="shared" si="48"/>
        <v>0</v>
      </c>
      <c r="AL185" s="343">
        <v>64</v>
      </c>
      <c r="AM185" s="343">
        <v>0</v>
      </c>
      <c r="AN185" s="320">
        <f t="shared" si="49"/>
        <v>0</v>
      </c>
    </row>
    <row r="186" spans="2:40" ht="45">
      <c r="B186" s="317" t="s">
        <v>604</v>
      </c>
      <c r="C186" s="323" t="s">
        <v>586</v>
      </c>
      <c r="D186" s="318">
        <v>20</v>
      </c>
      <c r="E186" s="319">
        <v>60</v>
      </c>
      <c r="F186" s="319">
        <v>240</v>
      </c>
      <c r="G186" s="320">
        <f t="shared" si="39"/>
        <v>1</v>
      </c>
      <c r="H186" s="343">
        <v>250</v>
      </c>
      <c r="I186" s="343">
        <v>0</v>
      </c>
      <c r="J186" s="320">
        <f t="shared" si="51"/>
        <v>1</v>
      </c>
      <c r="K186" s="343">
        <v>170</v>
      </c>
      <c r="L186" s="343">
        <v>0</v>
      </c>
      <c r="M186" s="320">
        <f t="shared" si="40"/>
        <v>1</v>
      </c>
      <c r="N186" s="343">
        <v>110</v>
      </c>
      <c r="O186" s="343">
        <v>0</v>
      </c>
      <c r="P186" s="320">
        <f t="shared" si="41"/>
        <v>1</v>
      </c>
      <c r="Q186" s="343">
        <v>60</v>
      </c>
      <c r="R186" s="343">
        <v>0</v>
      </c>
      <c r="S186" s="320">
        <f t="shared" si="42"/>
        <v>1</v>
      </c>
      <c r="T186" s="343">
        <v>40</v>
      </c>
      <c r="U186" s="343">
        <v>200</v>
      </c>
      <c r="V186" s="320">
        <f t="shared" si="43"/>
        <v>1</v>
      </c>
      <c r="W186" s="343">
        <v>230</v>
      </c>
      <c r="X186" s="343">
        <v>0</v>
      </c>
      <c r="Y186" s="320">
        <f t="shared" si="44"/>
        <v>1</v>
      </c>
      <c r="Z186" s="343">
        <v>135</v>
      </c>
      <c r="AA186" s="343">
        <v>0</v>
      </c>
      <c r="AB186" s="320">
        <f t="shared" si="45"/>
        <v>1</v>
      </c>
      <c r="AC186" s="343">
        <v>135</v>
      </c>
      <c r="AD186" s="343">
        <v>0</v>
      </c>
      <c r="AE186" s="320">
        <f t="shared" si="46"/>
        <v>1</v>
      </c>
      <c r="AF186" s="343">
        <v>125</v>
      </c>
      <c r="AG186" s="343">
        <v>0</v>
      </c>
      <c r="AH186" s="320">
        <f t="shared" si="47"/>
        <v>1</v>
      </c>
      <c r="AI186" s="343">
        <v>115</v>
      </c>
      <c r="AJ186" s="343">
        <v>0</v>
      </c>
      <c r="AK186" s="320">
        <f t="shared" si="48"/>
        <v>1</v>
      </c>
      <c r="AL186" s="343">
        <v>115</v>
      </c>
      <c r="AM186" s="343">
        <v>0</v>
      </c>
      <c r="AN186" s="320">
        <f t="shared" si="49"/>
        <v>1</v>
      </c>
    </row>
    <row r="187" spans="2:40" ht="90">
      <c r="B187" s="317" t="s">
        <v>605</v>
      </c>
      <c r="C187" s="316" t="s">
        <v>586</v>
      </c>
      <c r="D187" s="318">
        <v>50</v>
      </c>
      <c r="E187" s="319">
        <v>150</v>
      </c>
      <c r="F187" s="319">
        <v>2000</v>
      </c>
      <c r="G187" s="320">
        <f t="shared" si="39"/>
        <v>1</v>
      </c>
      <c r="H187" s="343">
        <v>2039</v>
      </c>
      <c r="I187" s="343">
        <v>0</v>
      </c>
      <c r="J187" s="320">
        <f t="shared" si="51"/>
        <v>1</v>
      </c>
      <c r="K187" s="343">
        <v>1019</v>
      </c>
      <c r="L187" s="343">
        <v>0</v>
      </c>
      <c r="M187" s="320">
        <f t="shared" si="40"/>
        <v>1</v>
      </c>
      <c r="N187" s="343">
        <v>1019</v>
      </c>
      <c r="O187" s="343">
        <v>0</v>
      </c>
      <c r="P187" s="320">
        <f t="shared" si="41"/>
        <v>1</v>
      </c>
      <c r="Q187" s="343">
        <v>669</v>
      </c>
      <c r="R187" s="343">
        <v>0</v>
      </c>
      <c r="S187" s="320">
        <f t="shared" si="42"/>
        <v>1</v>
      </c>
      <c r="T187" s="343">
        <v>669</v>
      </c>
      <c r="U187" s="343">
        <v>0</v>
      </c>
      <c r="V187" s="320">
        <f t="shared" si="43"/>
        <v>1</v>
      </c>
      <c r="W187" s="343">
        <v>669</v>
      </c>
      <c r="X187" s="343">
        <v>0</v>
      </c>
      <c r="Y187" s="320">
        <f t="shared" si="44"/>
        <v>1</v>
      </c>
      <c r="Z187" s="343">
        <v>669</v>
      </c>
      <c r="AA187" s="343">
        <v>0</v>
      </c>
      <c r="AB187" s="320">
        <f t="shared" si="45"/>
        <v>1</v>
      </c>
      <c r="AC187" s="343">
        <v>669</v>
      </c>
      <c r="AD187" s="343">
        <v>0</v>
      </c>
      <c r="AE187" s="320">
        <f t="shared" si="46"/>
        <v>1</v>
      </c>
      <c r="AF187" s="343">
        <v>669</v>
      </c>
      <c r="AG187" s="343">
        <v>0</v>
      </c>
      <c r="AH187" s="320">
        <f t="shared" si="47"/>
        <v>1</v>
      </c>
      <c r="AI187" s="343">
        <v>669</v>
      </c>
      <c r="AJ187" s="343">
        <v>0</v>
      </c>
      <c r="AK187" s="320">
        <f t="shared" si="48"/>
        <v>1</v>
      </c>
      <c r="AL187" s="343">
        <v>559</v>
      </c>
      <c r="AM187" s="343">
        <v>0</v>
      </c>
      <c r="AN187" s="320">
        <f t="shared" si="49"/>
        <v>1</v>
      </c>
    </row>
    <row r="188" spans="2:40" ht="75">
      <c r="B188" s="317" t="s">
        <v>606</v>
      </c>
      <c r="C188" s="325" t="s">
        <v>607</v>
      </c>
      <c r="D188" s="318">
        <v>5</v>
      </c>
      <c r="E188" s="319">
        <v>11</v>
      </c>
      <c r="F188" s="319">
        <v>24</v>
      </c>
      <c r="G188" s="320">
        <f t="shared" si="39"/>
        <v>1</v>
      </c>
      <c r="H188" s="343">
        <v>30</v>
      </c>
      <c r="I188" s="343">
        <v>0</v>
      </c>
      <c r="J188" s="320">
        <f t="shared" si="51"/>
        <v>1</v>
      </c>
      <c r="K188" s="343">
        <v>21</v>
      </c>
      <c r="L188" s="343">
        <v>0</v>
      </c>
      <c r="M188" s="320">
        <f t="shared" si="40"/>
        <v>1</v>
      </c>
      <c r="N188" s="343">
        <v>15</v>
      </c>
      <c r="O188" s="343">
        <v>0</v>
      </c>
      <c r="P188" s="320">
        <f t="shared" si="41"/>
        <v>1</v>
      </c>
      <c r="Q188" s="343">
        <v>10</v>
      </c>
      <c r="R188" s="343">
        <v>0</v>
      </c>
      <c r="S188" s="320">
        <f t="shared" si="42"/>
        <v>1</v>
      </c>
      <c r="T188" s="343">
        <v>10</v>
      </c>
      <c r="U188" s="343">
        <v>0</v>
      </c>
      <c r="V188" s="320">
        <f t="shared" si="43"/>
        <v>1</v>
      </c>
      <c r="W188" s="343">
        <v>10</v>
      </c>
      <c r="X188" s="343">
        <v>36</v>
      </c>
      <c r="Y188" s="320">
        <f t="shared" si="44"/>
        <v>1</v>
      </c>
      <c r="Z188" s="343">
        <v>37</v>
      </c>
      <c r="AA188" s="343">
        <v>0</v>
      </c>
      <c r="AB188" s="320">
        <f t="shared" si="45"/>
        <v>1</v>
      </c>
      <c r="AC188" s="343">
        <v>37</v>
      </c>
      <c r="AD188" s="343">
        <v>0</v>
      </c>
      <c r="AE188" s="320">
        <f t="shared" si="46"/>
        <v>1</v>
      </c>
      <c r="AF188" s="343">
        <v>37</v>
      </c>
      <c r="AG188" s="343">
        <v>0</v>
      </c>
      <c r="AH188" s="320">
        <f t="shared" si="47"/>
        <v>1</v>
      </c>
      <c r="AI188" s="343">
        <v>37</v>
      </c>
      <c r="AJ188" s="343">
        <v>0</v>
      </c>
      <c r="AK188" s="320">
        <f t="shared" si="48"/>
        <v>1</v>
      </c>
      <c r="AL188" s="343">
        <v>35</v>
      </c>
      <c r="AM188" s="343">
        <v>0</v>
      </c>
      <c r="AN188" s="320">
        <f t="shared" si="49"/>
        <v>1</v>
      </c>
    </row>
    <row r="189" spans="2:40" ht="60">
      <c r="B189" s="317" t="s">
        <v>608</v>
      </c>
      <c r="C189" s="316" t="s">
        <v>586</v>
      </c>
      <c r="D189" s="318">
        <v>20</v>
      </c>
      <c r="E189" s="319">
        <v>90</v>
      </c>
      <c r="F189" s="319">
        <v>500</v>
      </c>
      <c r="G189" s="320">
        <f t="shared" si="39"/>
        <v>1</v>
      </c>
      <c r="H189" s="343">
        <v>280</v>
      </c>
      <c r="I189" s="343">
        <v>0</v>
      </c>
      <c r="J189" s="320">
        <f t="shared" si="51"/>
        <v>1</v>
      </c>
      <c r="K189" s="343">
        <v>130</v>
      </c>
      <c r="L189" s="343">
        <v>0</v>
      </c>
      <c r="M189" s="320">
        <f t="shared" si="40"/>
        <v>1</v>
      </c>
      <c r="N189" s="343">
        <v>80</v>
      </c>
      <c r="O189" s="343">
        <v>500</v>
      </c>
      <c r="P189" s="320">
        <f t="shared" si="41"/>
        <v>1</v>
      </c>
      <c r="Q189" s="343">
        <v>435</v>
      </c>
      <c r="R189" s="343">
        <v>0</v>
      </c>
      <c r="S189" s="320">
        <f t="shared" si="42"/>
        <v>1</v>
      </c>
      <c r="T189" s="343">
        <v>380</v>
      </c>
      <c r="U189" s="343">
        <v>300</v>
      </c>
      <c r="V189" s="320">
        <f t="shared" si="43"/>
        <v>1</v>
      </c>
      <c r="W189" s="343">
        <v>643</v>
      </c>
      <c r="X189" s="343">
        <v>0</v>
      </c>
      <c r="Y189" s="320">
        <f t="shared" si="44"/>
        <v>1</v>
      </c>
      <c r="Z189" s="343">
        <v>343</v>
      </c>
      <c r="AA189" s="343">
        <v>0</v>
      </c>
      <c r="AB189" s="320">
        <f t="shared" si="45"/>
        <v>1</v>
      </c>
      <c r="AC189" s="343">
        <v>318</v>
      </c>
      <c r="AD189" s="343">
        <v>0</v>
      </c>
      <c r="AE189" s="320">
        <f t="shared" si="46"/>
        <v>1</v>
      </c>
      <c r="AF189" s="343">
        <v>283</v>
      </c>
      <c r="AG189" s="343">
        <v>0</v>
      </c>
      <c r="AH189" s="320">
        <f t="shared" si="47"/>
        <v>1</v>
      </c>
      <c r="AI189" s="343">
        <v>212</v>
      </c>
      <c r="AJ189" s="343">
        <v>0</v>
      </c>
      <c r="AK189" s="320">
        <f t="shared" si="48"/>
        <v>1</v>
      </c>
      <c r="AL189" s="343">
        <v>150</v>
      </c>
      <c r="AM189" s="343">
        <v>0</v>
      </c>
      <c r="AN189" s="320">
        <f t="shared" si="49"/>
        <v>1</v>
      </c>
    </row>
    <row r="190" spans="2:40" ht="45">
      <c r="B190" s="317" t="s">
        <v>609</v>
      </c>
      <c r="C190" s="323" t="s">
        <v>586</v>
      </c>
      <c r="D190" s="318">
        <v>30</v>
      </c>
      <c r="E190" s="319">
        <v>300</v>
      </c>
      <c r="F190" s="319">
        <v>20</v>
      </c>
      <c r="G190" s="320">
        <f t="shared" si="39"/>
        <v>1</v>
      </c>
      <c r="H190" s="343">
        <v>315</v>
      </c>
      <c r="I190" s="343">
        <v>0</v>
      </c>
      <c r="J190" s="320">
        <f t="shared" si="51"/>
        <v>1</v>
      </c>
      <c r="K190" s="343">
        <v>222</v>
      </c>
      <c r="L190" s="343">
        <v>0</v>
      </c>
      <c r="M190" s="320">
        <f t="shared" si="40"/>
        <v>1</v>
      </c>
      <c r="N190" s="343">
        <v>146</v>
      </c>
      <c r="O190" s="343">
        <v>0</v>
      </c>
      <c r="P190" s="320">
        <f t="shared" si="41"/>
        <v>1</v>
      </c>
      <c r="Q190" s="343">
        <v>146</v>
      </c>
      <c r="R190" s="343">
        <v>0</v>
      </c>
      <c r="S190" s="320">
        <f t="shared" si="42"/>
        <v>1</v>
      </c>
      <c r="T190" s="343">
        <v>146</v>
      </c>
      <c r="U190" s="343">
        <v>0</v>
      </c>
      <c r="V190" s="320">
        <f t="shared" si="43"/>
        <v>1</v>
      </c>
      <c r="W190" s="343">
        <v>146</v>
      </c>
      <c r="X190" s="343">
        <v>0</v>
      </c>
      <c r="Y190" s="320">
        <f t="shared" si="44"/>
        <v>1</v>
      </c>
      <c r="Z190" s="343">
        <v>76</v>
      </c>
      <c r="AA190" s="343">
        <v>0</v>
      </c>
      <c r="AB190" s="320">
        <f t="shared" si="45"/>
        <v>1</v>
      </c>
      <c r="AC190" s="343">
        <v>76</v>
      </c>
      <c r="AD190" s="343">
        <v>0</v>
      </c>
      <c r="AE190" s="320">
        <f t="shared" si="46"/>
        <v>1</v>
      </c>
      <c r="AF190" s="343">
        <v>76</v>
      </c>
      <c r="AG190" s="343">
        <v>0</v>
      </c>
      <c r="AH190" s="320">
        <f t="shared" si="47"/>
        <v>1</v>
      </c>
      <c r="AI190" s="343">
        <v>76</v>
      </c>
      <c r="AJ190" s="343">
        <v>0</v>
      </c>
      <c r="AK190" s="320">
        <f t="shared" si="48"/>
        <v>1</v>
      </c>
      <c r="AL190" s="343">
        <v>76</v>
      </c>
      <c r="AM190" s="343">
        <v>0</v>
      </c>
      <c r="AN190" s="320">
        <f t="shared" si="49"/>
        <v>1</v>
      </c>
    </row>
    <row r="191" spans="2:40" ht="60">
      <c r="B191" s="317" t="s">
        <v>610</v>
      </c>
      <c r="C191" s="316" t="s">
        <v>586</v>
      </c>
      <c r="D191" s="318">
        <v>20</v>
      </c>
      <c r="E191" s="319">
        <v>70</v>
      </c>
      <c r="F191" s="319">
        <v>750</v>
      </c>
      <c r="G191" s="320">
        <f t="shared" si="39"/>
        <v>1</v>
      </c>
      <c r="H191" s="343">
        <v>610</v>
      </c>
      <c r="I191" s="343">
        <v>0</v>
      </c>
      <c r="J191" s="320">
        <f t="shared" si="51"/>
        <v>1</v>
      </c>
      <c r="K191" s="343">
        <v>210</v>
      </c>
      <c r="L191" s="343">
        <v>0</v>
      </c>
      <c r="M191" s="320">
        <f t="shared" si="40"/>
        <v>1</v>
      </c>
      <c r="N191" s="343">
        <v>110</v>
      </c>
      <c r="O191" s="343">
        <v>500</v>
      </c>
      <c r="P191" s="320">
        <f t="shared" si="41"/>
        <v>1</v>
      </c>
      <c r="Q191" s="343">
        <v>380</v>
      </c>
      <c r="R191" s="343">
        <v>40</v>
      </c>
      <c r="S191" s="320">
        <f t="shared" si="42"/>
        <v>1</v>
      </c>
      <c r="T191" s="343">
        <v>410</v>
      </c>
      <c r="U191" s="343">
        <v>500</v>
      </c>
      <c r="V191" s="320">
        <f t="shared" si="43"/>
        <v>1</v>
      </c>
      <c r="W191" s="343">
        <v>910</v>
      </c>
      <c r="X191" s="343">
        <v>0</v>
      </c>
      <c r="Y191" s="320">
        <f t="shared" si="44"/>
        <v>1</v>
      </c>
      <c r="Z191" s="343">
        <v>630</v>
      </c>
      <c r="AA191" s="343">
        <v>0</v>
      </c>
      <c r="AB191" s="320">
        <f t="shared" si="45"/>
        <v>1</v>
      </c>
      <c r="AC191" s="343">
        <v>630</v>
      </c>
      <c r="AD191" s="343">
        <v>0</v>
      </c>
      <c r="AE191" s="320">
        <f t="shared" si="46"/>
        <v>1</v>
      </c>
      <c r="AF191" s="343">
        <v>610</v>
      </c>
      <c r="AG191" s="343">
        <v>0</v>
      </c>
      <c r="AH191" s="320">
        <f t="shared" si="47"/>
        <v>1</v>
      </c>
      <c r="AI191" s="343">
        <v>610</v>
      </c>
      <c r="AJ191" s="343">
        <v>0</v>
      </c>
      <c r="AK191" s="320">
        <f t="shared" si="48"/>
        <v>1</v>
      </c>
      <c r="AL191" s="343">
        <v>610</v>
      </c>
      <c r="AM191" s="343">
        <v>0</v>
      </c>
      <c r="AN191" s="320">
        <f t="shared" si="49"/>
        <v>1</v>
      </c>
    </row>
    <row r="192" spans="2:40" ht="60">
      <c r="B192" s="317" t="s">
        <v>611</v>
      </c>
      <c r="C192" s="325" t="s">
        <v>612</v>
      </c>
      <c r="D192" s="318">
        <v>10</v>
      </c>
      <c r="E192" s="319">
        <v>160</v>
      </c>
      <c r="F192" s="319">
        <v>250</v>
      </c>
      <c r="G192" s="320">
        <f t="shared" si="39"/>
        <v>1</v>
      </c>
      <c r="H192" s="343">
        <v>335</v>
      </c>
      <c r="I192" s="343">
        <v>0</v>
      </c>
      <c r="J192" s="320">
        <f t="shared" si="51"/>
        <v>1</v>
      </c>
      <c r="K192" s="343">
        <v>226</v>
      </c>
      <c r="L192" s="343">
        <v>0</v>
      </c>
      <c r="M192" s="320">
        <f t="shared" si="40"/>
        <v>1</v>
      </c>
      <c r="N192" s="343">
        <v>106</v>
      </c>
      <c r="O192" s="343">
        <v>200</v>
      </c>
      <c r="P192" s="320">
        <f t="shared" si="41"/>
        <v>1</v>
      </c>
      <c r="Q192" s="343">
        <v>239</v>
      </c>
      <c r="R192" s="343">
        <v>0</v>
      </c>
      <c r="S192" s="320">
        <f t="shared" si="42"/>
        <v>1</v>
      </c>
      <c r="T192" s="343">
        <v>219</v>
      </c>
      <c r="U192" s="343">
        <v>0</v>
      </c>
      <c r="V192" s="320">
        <f t="shared" si="43"/>
        <v>1</v>
      </c>
      <c r="W192" s="343">
        <v>192</v>
      </c>
      <c r="X192" s="343">
        <v>0</v>
      </c>
      <c r="Y192" s="320">
        <f t="shared" si="44"/>
        <v>1</v>
      </c>
      <c r="Z192" s="343">
        <v>106</v>
      </c>
      <c r="AA192" s="343">
        <v>0</v>
      </c>
      <c r="AB192" s="320">
        <f t="shared" si="45"/>
        <v>1</v>
      </c>
      <c r="AC192" s="343">
        <v>75</v>
      </c>
      <c r="AD192" s="343">
        <v>0</v>
      </c>
      <c r="AE192" s="320">
        <f t="shared" si="46"/>
        <v>1</v>
      </c>
      <c r="AF192" s="343">
        <v>45</v>
      </c>
      <c r="AG192" s="343">
        <v>0</v>
      </c>
      <c r="AH192" s="320">
        <f t="shared" si="47"/>
        <v>1</v>
      </c>
      <c r="AI192" s="343">
        <v>45</v>
      </c>
      <c r="AJ192" s="343">
        <v>0</v>
      </c>
      <c r="AK192" s="320">
        <f t="shared" si="48"/>
        <v>1</v>
      </c>
      <c r="AL192" s="343">
        <v>1</v>
      </c>
      <c r="AM192" s="343">
        <v>50</v>
      </c>
      <c r="AN192" s="320">
        <f t="shared" si="49"/>
        <v>1</v>
      </c>
    </row>
    <row r="193" spans="2:40" ht="60">
      <c r="B193" s="317" t="s">
        <v>613</v>
      </c>
      <c r="C193" s="325" t="s">
        <v>607</v>
      </c>
      <c r="D193" s="318">
        <v>5</v>
      </c>
      <c r="E193" s="319">
        <v>13</v>
      </c>
      <c r="F193" s="319">
        <v>30</v>
      </c>
      <c r="G193" s="320">
        <f t="shared" si="39"/>
        <v>1</v>
      </c>
      <c r="H193" s="343">
        <v>38</v>
      </c>
      <c r="I193" s="343">
        <v>0</v>
      </c>
      <c r="J193" s="320">
        <f t="shared" si="51"/>
        <v>1</v>
      </c>
      <c r="K193" s="343">
        <v>31</v>
      </c>
      <c r="L193" s="343">
        <v>0</v>
      </c>
      <c r="M193" s="320">
        <f t="shared" si="40"/>
        <v>1</v>
      </c>
      <c r="N193" s="343">
        <v>25</v>
      </c>
      <c r="O193" s="343">
        <v>30</v>
      </c>
      <c r="P193" s="320">
        <f t="shared" si="41"/>
        <v>1</v>
      </c>
      <c r="Q193" s="343">
        <v>49</v>
      </c>
      <c r="R193" s="343">
        <v>20</v>
      </c>
      <c r="S193" s="320">
        <f t="shared" si="42"/>
        <v>1</v>
      </c>
      <c r="T193" s="343">
        <v>59</v>
      </c>
      <c r="U193" s="343">
        <v>50</v>
      </c>
      <c r="V193" s="320">
        <f t="shared" si="43"/>
        <v>1</v>
      </c>
      <c r="W193" s="343">
        <v>109</v>
      </c>
      <c r="X193" s="343">
        <v>0</v>
      </c>
      <c r="Y193" s="320">
        <f t="shared" si="44"/>
        <v>1</v>
      </c>
      <c r="Z193" s="343">
        <v>109</v>
      </c>
      <c r="AA193" s="343">
        <v>0</v>
      </c>
      <c r="AB193" s="320">
        <f t="shared" si="45"/>
        <v>1</v>
      </c>
      <c r="AC193" s="343">
        <v>109</v>
      </c>
      <c r="AD193" s="343">
        <v>0</v>
      </c>
      <c r="AE193" s="320">
        <f t="shared" si="46"/>
        <v>1</v>
      </c>
      <c r="AF193" s="343">
        <v>109</v>
      </c>
      <c r="AG193" s="343">
        <v>0</v>
      </c>
      <c r="AH193" s="320">
        <f t="shared" si="47"/>
        <v>1</v>
      </c>
      <c r="AI193" s="343">
        <v>109</v>
      </c>
      <c r="AJ193" s="343">
        <v>0</v>
      </c>
      <c r="AK193" s="320">
        <f t="shared" si="48"/>
        <v>1</v>
      </c>
      <c r="AL193" s="343">
        <v>105</v>
      </c>
      <c r="AM193" s="343">
        <v>0</v>
      </c>
      <c r="AN193" s="320">
        <f t="shared" si="49"/>
        <v>1</v>
      </c>
    </row>
    <row r="194" spans="2:40" ht="45">
      <c r="B194" s="317" t="s">
        <v>614</v>
      </c>
      <c r="C194" s="316" t="s">
        <v>586</v>
      </c>
      <c r="D194" s="318">
        <v>300</v>
      </c>
      <c r="E194" s="319">
        <v>1314</v>
      </c>
      <c r="F194" s="319">
        <v>2000</v>
      </c>
      <c r="G194" s="320">
        <f t="shared" si="39"/>
        <v>1</v>
      </c>
      <c r="H194" s="343">
        <v>2849</v>
      </c>
      <c r="I194" s="343">
        <v>0</v>
      </c>
      <c r="J194" s="320">
        <f t="shared" si="51"/>
        <v>1</v>
      </c>
      <c r="K194" s="343">
        <v>1989</v>
      </c>
      <c r="L194" s="343">
        <v>0</v>
      </c>
      <c r="M194" s="320">
        <f t="shared" si="40"/>
        <v>1</v>
      </c>
      <c r="N194" s="343">
        <v>1233</v>
      </c>
      <c r="O194" s="343">
        <v>1000</v>
      </c>
      <c r="P194" s="320">
        <f t="shared" si="41"/>
        <v>1</v>
      </c>
      <c r="Q194" s="343">
        <v>1803</v>
      </c>
      <c r="R194" s="343">
        <v>0</v>
      </c>
      <c r="S194" s="320">
        <f t="shared" si="42"/>
        <v>1</v>
      </c>
      <c r="T194" s="343">
        <v>1413</v>
      </c>
      <c r="U194" s="343">
        <v>2000</v>
      </c>
      <c r="V194" s="320">
        <f t="shared" si="43"/>
        <v>1</v>
      </c>
      <c r="W194" s="343">
        <v>2978</v>
      </c>
      <c r="X194" s="343">
        <v>0</v>
      </c>
      <c r="Y194" s="320">
        <f t="shared" si="44"/>
        <v>1</v>
      </c>
      <c r="Z194" s="343">
        <v>1438</v>
      </c>
      <c r="AA194" s="343">
        <v>0</v>
      </c>
      <c r="AB194" s="320">
        <f t="shared" si="45"/>
        <v>1</v>
      </c>
      <c r="AC194" s="343">
        <v>1338</v>
      </c>
      <c r="AD194" s="343">
        <v>0</v>
      </c>
      <c r="AE194" s="320">
        <f t="shared" si="46"/>
        <v>1</v>
      </c>
      <c r="AF194" s="343">
        <v>1268</v>
      </c>
      <c r="AG194" s="343">
        <v>0</v>
      </c>
      <c r="AH194" s="320">
        <f t="shared" si="47"/>
        <v>1</v>
      </c>
      <c r="AI194" s="343">
        <v>1142</v>
      </c>
      <c r="AJ194" s="343">
        <v>0</v>
      </c>
      <c r="AK194" s="320">
        <f t="shared" si="48"/>
        <v>1</v>
      </c>
      <c r="AL194" s="343">
        <v>502</v>
      </c>
      <c r="AM194" s="343">
        <v>0</v>
      </c>
      <c r="AN194" s="320">
        <f t="shared" si="49"/>
        <v>1</v>
      </c>
    </row>
    <row r="195" spans="2:40" ht="45">
      <c r="B195" s="317" t="s">
        <v>615</v>
      </c>
      <c r="C195" s="325" t="s">
        <v>607</v>
      </c>
      <c r="D195" s="318">
        <v>20</v>
      </c>
      <c r="E195" s="319">
        <v>112</v>
      </c>
      <c r="F195" s="319">
        <v>50</v>
      </c>
      <c r="G195" s="320">
        <f t="shared" si="39"/>
        <v>1</v>
      </c>
      <c r="H195" s="343">
        <v>143</v>
      </c>
      <c r="I195" s="343">
        <v>0</v>
      </c>
      <c r="J195" s="320">
        <f t="shared" si="51"/>
        <v>1</v>
      </c>
      <c r="K195" s="343">
        <v>110</v>
      </c>
      <c r="L195" s="343">
        <v>0</v>
      </c>
      <c r="M195" s="320">
        <f t="shared" si="40"/>
        <v>1</v>
      </c>
      <c r="N195" s="343">
        <v>87</v>
      </c>
      <c r="O195" s="343">
        <v>0</v>
      </c>
      <c r="P195" s="320">
        <f t="shared" si="41"/>
        <v>1</v>
      </c>
      <c r="Q195" s="343">
        <v>51</v>
      </c>
      <c r="R195" s="343">
        <v>150</v>
      </c>
      <c r="S195" s="320">
        <f t="shared" si="42"/>
        <v>1</v>
      </c>
      <c r="T195" s="343">
        <v>179</v>
      </c>
      <c r="U195" s="343">
        <v>50</v>
      </c>
      <c r="V195" s="320">
        <f t="shared" si="43"/>
        <v>1</v>
      </c>
      <c r="W195" s="343">
        <v>213</v>
      </c>
      <c r="X195" s="343">
        <v>0</v>
      </c>
      <c r="Y195" s="320">
        <f t="shared" si="44"/>
        <v>1</v>
      </c>
      <c r="Z195" s="343">
        <v>146</v>
      </c>
      <c r="AA195" s="343">
        <v>0</v>
      </c>
      <c r="AB195" s="320">
        <f t="shared" si="45"/>
        <v>1</v>
      </c>
      <c r="AC195" s="343">
        <v>101</v>
      </c>
      <c r="AD195" s="343">
        <v>0</v>
      </c>
      <c r="AE195" s="320">
        <f t="shared" si="46"/>
        <v>1</v>
      </c>
      <c r="AF195" s="343">
        <v>79</v>
      </c>
      <c r="AG195" s="343">
        <v>0</v>
      </c>
      <c r="AH195" s="320">
        <f t="shared" si="47"/>
        <v>1</v>
      </c>
      <c r="AI195" s="343">
        <v>66</v>
      </c>
      <c r="AJ195" s="343">
        <v>0</v>
      </c>
      <c r="AK195" s="320">
        <f t="shared" si="48"/>
        <v>1</v>
      </c>
      <c r="AL195" s="343">
        <v>41</v>
      </c>
      <c r="AM195" s="343">
        <v>0</v>
      </c>
      <c r="AN195" s="320">
        <f t="shared" si="49"/>
        <v>1</v>
      </c>
    </row>
    <row r="196" spans="2:40" ht="45">
      <c r="B196" s="317" t="s">
        <v>616</v>
      </c>
      <c r="C196" s="316" t="s">
        <v>590</v>
      </c>
      <c r="D196" s="318">
        <v>5</v>
      </c>
      <c r="E196" s="319">
        <v>29</v>
      </c>
      <c r="F196" s="319">
        <v>24</v>
      </c>
      <c r="G196" s="320">
        <f t="shared" si="39"/>
        <v>1</v>
      </c>
      <c r="H196" s="343">
        <v>44</v>
      </c>
      <c r="I196" s="343">
        <v>0</v>
      </c>
      <c r="J196" s="320">
        <f t="shared" si="51"/>
        <v>1</v>
      </c>
      <c r="K196" s="343">
        <v>23</v>
      </c>
      <c r="L196" s="343">
        <v>0</v>
      </c>
      <c r="M196" s="320">
        <f t="shared" si="40"/>
        <v>1</v>
      </c>
      <c r="N196" s="343">
        <v>6</v>
      </c>
      <c r="O196" s="343">
        <v>0</v>
      </c>
      <c r="P196" s="320">
        <f t="shared" si="41"/>
        <v>1</v>
      </c>
      <c r="Q196" s="343">
        <v>0</v>
      </c>
      <c r="R196" s="343">
        <v>24</v>
      </c>
      <c r="S196" s="320">
        <f t="shared" si="42"/>
        <v>1</v>
      </c>
      <c r="T196" s="343">
        <v>5</v>
      </c>
      <c r="U196" s="343">
        <v>24</v>
      </c>
      <c r="V196" s="320">
        <f t="shared" si="43"/>
        <v>1</v>
      </c>
      <c r="W196" s="343">
        <v>17</v>
      </c>
      <c r="X196" s="343">
        <v>0</v>
      </c>
      <c r="Y196" s="320">
        <f t="shared" si="44"/>
        <v>1</v>
      </c>
      <c r="Z196" s="343">
        <v>11</v>
      </c>
      <c r="AA196" s="343">
        <v>0</v>
      </c>
      <c r="AB196" s="320">
        <f t="shared" si="45"/>
        <v>1</v>
      </c>
      <c r="AC196" s="343">
        <v>0</v>
      </c>
      <c r="AD196" s="343">
        <v>24</v>
      </c>
      <c r="AE196" s="320">
        <f t="shared" si="46"/>
        <v>1</v>
      </c>
      <c r="AF196" s="343">
        <v>1</v>
      </c>
      <c r="AG196" s="343">
        <v>24</v>
      </c>
      <c r="AH196" s="320">
        <f t="shared" si="47"/>
        <v>1</v>
      </c>
      <c r="AI196" s="343">
        <v>14</v>
      </c>
      <c r="AJ196" s="343">
        <v>24</v>
      </c>
      <c r="AK196" s="320">
        <f t="shared" si="48"/>
        <v>1</v>
      </c>
      <c r="AL196" s="343">
        <v>16</v>
      </c>
      <c r="AM196" s="343">
        <v>0</v>
      </c>
      <c r="AN196" s="320">
        <f t="shared" si="49"/>
        <v>1</v>
      </c>
    </row>
    <row r="197" spans="2:40" ht="195">
      <c r="B197" s="317" t="s">
        <v>617</v>
      </c>
      <c r="C197" s="325" t="s">
        <v>596</v>
      </c>
      <c r="D197" s="318">
        <v>5</v>
      </c>
      <c r="E197" s="319">
        <v>7</v>
      </c>
      <c r="F197" s="319">
        <v>100</v>
      </c>
      <c r="G197" s="320">
        <f t="shared" si="39"/>
        <v>1</v>
      </c>
      <c r="H197" s="343">
        <v>7</v>
      </c>
      <c r="I197" s="343">
        <v>85</v>
      </c>
      <c r="J197" s="320">
        <f t="shared" si="51"/>
        <v>1</v>
      </c>
      <c r="K197" s="343">
        <v>12</v>
      </c>
      <c r="L197" s="343">
        <v>130</v>
      </c>
      <c r="M197" s="320">
        <f t="shared" si="40"/>
        <v>1</v>
      </c>
      <c r="N197" s="343">
        <v>62</v>
      </c>
      <c r="O197" s="343">
        <v>0</v>
      </c>
      <c r="P197" s="320">
        <f t="shared" si="41"/>
        <v>1</v>
      </c>
      <c r="Q197" s="343">
        <v>0</v>
      </c>
      <c r="R197" s="343">
        <v>0</v>
      </c>
      <c r="S197" s="320">
        <f t="shared" si="42"/>
        <v>0</v>
      </c>
      <c r="T197" s="343">
        <v>0</v>
      </c>
      <c r="U197" s="343">
        <v>0</v>
      </c>
      <c r="V197" s="320">
        <f t="shared" si="43"/>
        <v>0</v>
      </c>
      <c r="W197" s="343">
        <v>0</v>
      </c>
      <c r="X197" s="343">
        <v>0</v>
      </c>
      <c r="Y197" s="320">
        <f t="shared" si="44"/>
        <v>0</v>
      </c>
      <c r="Z197" s="343">
        <v>0</v>
      </c>
      <c r="AA197" s="343">
        <v>0</v>
      </c>
      <c r="AB197" s="320">
        <f t="shared" si="45"/>
        <v>0</v>
      </c>
      <c r="AC197" s="343">
        <v>0</v>
      </c>
      <c r="AD197" s="343">
        <v>0</v>
      </c>
      <c r="AE197" s="320">
        <f t="shared" si="46"/>
        <v>0</v>
      </c>
      <c r="AF197" s="343">
        <v>0</v>
      </c>
      <c r="AG197" s="343">
        <v>0</v>
      </c>
      <c r="AH197" s="320">
        <f t="shared" si="47"/>
        <v>0</v>
      </c>
      <c r="AI197" s="343">
        <v>0</v>
      </c>
      <c r="AJ197" s="343">
        <v>60</v>
      </c>
      <c r="AK197" s="320">
        <f t="shared" si="48"/>
        <v>1</v>
      </c>
      <c r="AL197" s="343">
        <v>7</v>
      </c>
      <c r="AM197" s="343">
        <v>0</v>
      </c>
      <c r="AN197" s="320">
        <f t="shared" si="49"/>
        <v>1</v>
      </c>
    </row>
    <row r="198" spans="2:40" ht="75">
      <c r="B198" s="317" t="s">
        <v>618</v>
      </c>
      <c r="C198" s="316" t="s">
        <v>586</v>
      </c>
      <c r="D198" s="318">
        <v>40</v>
      </c>
      <c r="E198" s="319">
        <v>130</v>
      </c>
      <c r="F198" s="319">
        <v>250</v>
      </c>
      <c r="G198" s="320">
        <f t="shared" si="39"/>
        <v>1</v>
      </c>
      <c r="H198" s="343">
        <v>320</v>
      </c>
      <c r="I198" s="343">
        <v>0</v>
      </c>
      <c r="J198" s="320">
        <f t="shared" si="51"/>
        <v>1</v>
      </c>
      <c r="K198" s="343">
        <v>110</v>
      </c>
      <c r="L198" s="343">
        <v>0</v>
      </c>
      <c r="M198" s="320">
        <f t="shared" si="40"/>
        <v>1</v>
      </c>
      <c r="N198" s="343">
        <v>30</v>
      </c>
      <c r="O198" s="343">
        <v>200</v>
      </c>
      <c r="P198" s="320">
        <f t="shared" si="41"/>
        <v>1</v>
      </c>
      <c r="Q198" s="343">
        <v>190</v>
      </c>
      <c r="R198" s="343">
        <v>0</v>
      </c>
      <c r="S198" s="320">
        <f t="shared" si="42"/>
        <v>1</v>
      </c>
      <c r="T198" s="343">
        <v>190</v>
      </c>
      <c r="U198" s="343">
        <v>200</v>
      </c>
      <c r="V198" s="320">
        <f t="shared" si="43"/>
        <v>1</v>
      </c>
      <c r="W198" s="343">
        <v>390</v>
      </c>
      <c r="X198" s="343">
        <v>0</v>
      </c>
      <c r="Y198" s="320">
        <f t="shared" si="44"/>
        <v>1</v>
      </c>
      <c r="Z198" s="343">
        <v>300</v>
      </c>
      <c r="AA198" s="343">
        <v>0</v>
      </c>
      <c r="AB198" s="320">
        <f t="shared" si="45"/>
        <v>1</v>
      </c>
      <c r="AC198" s="343">
        <v>300</v>
      </c>
      <c r="AD198" s="343">
        <v>0</v>
      </c>
      <c r="AE198" s="320">
        <f t="shared" si="46"/>
        <v>1</v>
      </c>
      <c r="AF198" s="343">
        <v>300</v>
      </c>
      <c r="AG198" s="343">
        <v>0</v>
      </c>
      <c r="AH198" s="320">
        <f t="shared" si="47"/>
        <v>1</v>
      </c>
      <c r="AI198" s="343">
        <v>300</v>
      </c>
      <c r="AJ198" s="343">
        <v>0</v>
      </c>
      <c r="AK198" s="320">
        <f t="shared" si="48"/>
        <v>1</v>
      </c>
      <c r="AL198" s="343">
        <v>300</v>
      </c>
      <c r="AM198" s="343">
        <v>0</v>
      </c>
      <c r="AN198" s="320">
        <f t="shared" si="49"/>
        <v>1</v>
      </c>
    </row>
    <row r="199" spans="2:40" ht="90">
      <c r="B199" s="317" t="s">
        <v>619</v>
      </c>
      <c r="C199" s="325" t="s">
        <v>607</v>
      </c>
      <c r="D199" s="318">
        <v>5</v>
      </c>
      <c r="E199" s="319">
        <v>19</v>
      </c>
      <c r="F199" s="319">
        <v>30</v>
      </c>
      <c r="G199" s="320">
        <f t="shared" si="39"/>
        <v>1</v>
      </c>
      <c r="H199" s="343">
        <v>43</v>
      </c>
      <c r="I199" s="343">
        <v>0</v>
      </c>
      <c r="J199" s="320">
        <f t="shared" si="51"/>
        <v>1</v>
      </c>
      <c r="K199" s="343">
        <v>36</v>
      </c>
      <c r="L199" s="343">
        <v>0</v>
      </c>
      <c r="M199" s="320">
        <f t="shared" si="40"/>
        <v>1</v>
      </c>
      <c r="N199" s="343">
        <v>30</v>
      </c>
      <c r="O199" s="343">
        <v>0</v>
      </c>
      <c r="P199" s="320">
        <f t="shared" si="41"/>
        <v>1</v>
      </c>
      <c r="Q199" s="343">
        <v>24</v>
      </c>
      <c r="R199" s="343">
        <v>30</v>
      </c>
      <c r="S199" s="320">
        <f t="shared" si="42"/>
        <v>1</v>
      </c>
      <c r="T199" s="343">
        <v>44</v>
      </c>
      <c r="U199" s="343">
        <v>20</v>
      </c>
      <c r="V199" s="320">
        <f t="shared" si="43"/>
        <v>1</v>
      </c>
      <c r="W199" s="343">
        <v>64</v>
      </c>
      <c r="X199" s="343">
        <v>0</v>
      </c>
      <c r="Y199" s="320">
        <f t="shared" si="44"/>
        <v>1</v>
      </c>
      <c r="Z199" s="343">
        <v>59</v>
      </c>
      <c r="AA199" s="343">
        <v>0</v>
      </c>
      <c r="AB199" s="320">
        <f t="shared" si="45"/>
        <v>1</v>
      </c>
      <c r="AC199" s="343">
        <v>57</v>
      </c>
      <c r="AD199" s="343">
        <v>0</v>
      </c>
      <c r="AE199" s="320">
        <f t="shared" si="46"/>
        <v>1</v>
      </c>
      <c r="AF199" s="343">
        <v>57</v>
      </c>
      <c r="AG199" s="343">
        <v>0</v>
      </c>
      <c r="AH199" s="320">
        <f t="shared" si="47"/>
        <v>1</v>
      </c>
      <c r="AI199" s="343">
        <v>56</v>
      </c>
      <c r="AJ199" s="343">
        <v>0</v>
      </c>
      <c r="AK199" s="320">
        <f t="shared" si="48"/>
        <v>1</v>
      </c>
      <c r="AL199" s="343">
        <v>52</v>
      </c>
      <c r="AM199" s="343">
        <v>0</v>
      </c>
      <c r="AN199" s="320">
        <f t="shared" si="49"/>
        <v>1</v>
      </c>
    </row>
    <row r="200" spans="2:40" ht="60">
      <c r="B200" s="317" t="s">
        <v>620</v>
      </c>
      <c r="C200" s="325" t="s">
        <v>584</v>
      </c>
      <c r="D200" s="318">
        <v>6</v>
      </c>
      <c r="E200" s="319">
        <v>19</v>
      </c>
      <c r="F200" s="319">
        <v>12</v>
      </c>
      <c r="G200" s="320">
        <f t="shared" si="39"/>
        <v>1</v>
      </c>
      <c r="H200" s="343">
        <v>28</v>
      </c>
      <c r="I200" s="343">
        <v>0</v>
      </c>
      <c r="J200" s="320">
        <f t="shared" si="51"/>
        <v>0</v>
      </c>
      <c r="K200" s="343">
        <v>23</v>
      </c>
      <c r="L200" s="343">
        <v>0</v>
      </c>
      <c r="M200" s="320">
        <f t="shared" si="40"/>
        <v>1</v>
      </c>
      <c r="N200" s="343">
        <v>16</v>
      </c>
      <c r="O200" s="343">
        <v>0</v>
      </c>
      <c r="P200" s="320">
        <f t="shared" si="41"/>
        <v>1</v>
      </c>
      <c r="Q200" s="343">
        <v>12</v>
      </c>
      <c r="R200" s="343">
        <v>0</v>
      </c>
      <c r="S200" s="320">
        <f t="shared" si="42"/>
        <v>1</v>
      </c>
      <c r="T200" s="343">
        <v>7</v>
      </c>
      <c r="U200" s="343">
        <v>12</v>
      </c>
      <c r="V200" s="320">
        <f t="shared" si="43"/>
        <v>1</v>
      </c>
      <c r="W200" s="343">
        <v>16</v>
      </c>
      <c r="X200" s="343">
        <v>0</v>
      </c>
      <c r="Y200" s="320">
        <f t="shared" si="44"/>
        <v>1</v>
      </c>
      <c r="Z200" s="343">
        <v>11</v>
      </c>
      <c r="AA200" s="343">
        <v>0</v>
      </c>
      <c r="AB200" s="320">
        <f t="shared" si="45"/>
        <v>1</v>
      </c>
      <c r="AC200" s="343">
        <v>7</v>
      </c>
      <c r="AD200" s="343">
        <v>0</v>
      </c>
      <c r="AE200" s="320">
        <f t="shared" si="46"/>
        <v>1</v>
      </c>
      <c r="AF200" s="343">
        <v>1</v>
      </c>
      <c r="AG200" s="343">
        <v>12</v>
      </c>
      <c r="AH200" s="320">
        <f t="shared" si="47"/>
        <v>1</v>
      </c>
      <c r="AI200" s="343">
        <v>9</v>
      </c>
      <c r="AJ200" s="343">
        <v>0</v>
      </c>
      <c r="AK200" s="320">
        <f t="shared" si="48"/>
        <v>1</v>
      </c>
      <c r="AL200" s="343">
        <v>6</v>
      </c>
      <c r="AM200" s="343">
        <v>0</v>
      </c>
      <c r="AN200" s="320">
        <f t="shared" si="49"/>
        <v>1</v>
      </c>
    </row>
    <row r="201" spans="2:40" ht="45">
      <c r="B201" s="317" t="s">
        <v>621</v>
      </c>
      <c r="C201" s="325" t="s">
        <v>586</v>
      </c>
      <c r="D201" s="318">
        <v>10</v>
      </c>
      <c r="E201" s="319">
        <v>0</v>
      </c>
      <c r="F201" s="319">
        <v>10</v>
      </c>
      <c r="G201" s="320">
        <f t="shared" si="39"/>
        <v>1</v>
      </c>
      <c r="H201" s="343">
        <v>10</v>
      </c>
      <c r="I201" s="343">
        <v>0</v>
      </c>
      <c r="J201" s="320">
        <f t="shared" si="51"/>
        <v>1</v>
      </c>
      <c r="K201" s="343">
        <v>10</v>
      </c>
      <c r="L201" s="343">
        <v>0</v>
      </c>
      <c r="M201" s="320">
        <f t="shared" si="40"/>
        <v>1</v>
      </c>
      <c r="N201" s="343">
        <v>10</v>
      </c>
      <c r="O201" s="343">
        <v>0</v>
      </c>
      <c r="P201" s="320">
        <f t="shared" si="41"/>
        <v>1</v>
      </c>
      <c r="Q201" s="343">
        <v>10</v>
      </c>
      <c r="R201" s="343">
        <v>0</v>
      </c>
      <c r="S201" s="320">
        <f t="shared" si="42"/>
        <v>1</v>
      </c>
      <c r="T201" s="343">
        <v>10</v>
      </c>
      <c r="U201" s="343">
        <v>10</v>
      </c>
      <c r="V201" s="320">
        <f t="shared" si="43"/>
        <v>1</v>
      </c>
      <c r="W201" s="343">
        <v>20</v>
      </c>
      <c r="X201" s="343">
        <v>0</v>
      </c>
      <c r="Y201" s="320">
        <f t="shared" si="44"/>
        <v>1</v>
      </c>
      <c r="Z201" s="343">
        <v>20</v>
      </c>
      <c r="AA201" s="343">
        <v>0</v>
      </c>
      <c r="AB201" s="320">
        <f t="shared" si="45"/>
        <v>1</v>
      </c>
      <c r="AC201" s="343">
        <v>20</v>
      </c>
      <c r="AD201" s="343">
        <v>0</v>
      </c>
      <c r="AE201" s="320">
        <f t="shared" si="46"/>
        <v>1</v>
      </c>
      <c r="AF201" s="343">
        <v>20</v>
      </c>
      <c r="AG201" s="343">
        <v>0</v>
      </c>
      <c r="AH201" s="320">
        <f t="shared" si="47"/>
        <v>1</v>
      </c>
      <c r="AI201" s="343">
        <v>20</v>
      </c>
      <c r="AJ201" s="343">
        <v>0</v>
      </c>
      <c r="AK201" s="320">
        <f t="shared" si="48"/>
        <v>1</v>
      </c>
      <c r="AL201" s="343">
        <v>20</v>
      </c>
      <c r="AM201" s="343">
        <v>0</v>
      </c>
      <c r="AN201" s="320">
        <f t="shared" si="49"/>
        <v>1</v>
      </c>
    </row>
    <row r="202" spans="2:40" ht="75">
      <c r="B202" s="317" t="s">
        <v>622</v>
      </c>
      <c r="C202" s="323" t="s">
        <v>588</v>
      </c>
      <c r="D202" s="318">
        <v>50</v>
      </c>
      <c r="E202" s="319">
        <v>200</v>
      </c>
      <c r="F202" s="319"/>
      <c r="G202" s="320">
        <f t="shared" si="39"/>
        <v>1</v>
      </c>
      <c r="H202" s="343">
        <v>200</v>
      </c>
      <c r="I202" s="343">
        <v>0</v>
      </c>
      <c r="J202" s="320">
        <f t="shared" si="51"/>
        <v>1</v>
      </c>
      <c r="K202" s="343">
        <v>200</v>
      </c>
      <c r="L202" s="343">
        <v>0</v>
      </c>
      <c r="M202" s="320">
        <f t="shared" si="40"/>
        <v>1</v>
      </c>
      <c r="N202" s="343">
        <v>200</v>
      </c>
      <c r="O202" s="343">
        <v>0</v>
      </c>
      <c r="P202" s="320">
        <f t="shared" si="41"/>
        <v>1</v>
      </c>
      <c r="Q202" s="343">
        <v>0</v>
      </c>
      <c r="R202" s="343">
        <v>0</v>
      </c>
      <c r="S202" s="320">
        <f t="shared" si="42"/>
        <v>0</v>
      </c>
      <c r="T202" s="343">
        <v>0</v>
      </c>
      <c r="U202" s="343">
        <v>0</v>
      </c>
      <c r="V202" s="320">
        <f t="shared" si="43"/>
        <v>0</v>
      </c>
      <c r="W202" s="343">
        <v>0</v>
      </c>
      <c r="X202" s="343">
        <v>0</v>
      </c>
      <c r="Y202" s="320">
        <f t="shared" si="44"/>
        <v>0</v>
      </c>
      <c r="Z202" s="343">
        <v>0</v>
      </c>
      <c r="AA202" s="343">
        <v>0</v>
      </c>
      <c r="AB202" s="320">
        <f t="shared" si="45"/>
        <v>0</v>
      </c>
      <c r="AC202" s="343">
        <v>0</v>
      </c>
      <c r="AD202" s="343">
        <v>0</v>
      </c>
      <c r="AE202" s="320">
        <f t="shared" si="46"/>
        <v>0</v>
      </c>
      <c r="AF202" s="343">
        <v>0</v>
      </c>
      <c r="AG202" s="343">
        <v>0</v>
      </c>
      <c r="AH202" s="320">
        <f t="shared" si="47"/>
        <v>0</v>
      </c>
      <c r="AI202" s="343">
        <v>100</v>
      </c>
      <c r="AJ202" s="343">
        <v>0</v>
      </c>
      <c r="AK202" s="320">
        <f t="shared" si="48"/>
        <v>1</v>
      </c>
      <c r="AL202" s="343">
        <v>100</v>
      </c>
      <c r="AM202" s="343">
        <v>0</v>
      </c>
      <c r="AN202" s="320">
        <f t="shared" si="49"/>
        <v>1</v>
      </c>
    </row>
    <row r="203" spans="2:40" ht="75">
      <c r="B203" s="317" t="s">
        <v>623</v>
      </c>
      <c r="C203" s="323" t="s">
        <v>588</v>
      </c>
      <c r="D203" s="318">
        <v>50</v>
      </c>
      <c r="E203" s="319">
        <v>153</v>
      </c>
      <c r="F203" s="319">
        <v>200</v>
      </c>
      <c r="G203" s="320">
        <f t="shared" si="39"/>
        <v>1</v>
      </c>
      <c r="H203" s="343">
        <v>184</v>
      </c>
      <c r="I203" s="343">
        <v>0</v>
      </c>
      <c r="J203" s="320">
        <f t="shared" si="51"/>
        <v>1</v>
      </c>
      <c r="K203" s="343">
        <v>184</v>
      </c>
      <c r="L203" s="343">
        <v>0</v>
      </c>
      <c r="M203" s="320">
        <f t="shared" si="40"/>
        <v>1</v>
      </c>
      <c r="N203" s="343">
        <v>184</v>
      </c>
      <c r="O203" s="343">
        <v>0</v>
      </c>
      <c r="P203" s="320">
        <f t="shared" si="41"/>
        <v>1</v>
      </c>
      <c r="Q203" s="343">
        <v>0</v>
      </c>
      <c r="R203" s="343">
        <v>0</v>
      </c>
      <c r="S203" s="320">
        <f t="shared" si="42"/>
        <v>0</v>
      </c>
      <c r="T203" s="343">
        <v>0</v>
      </c>
      <c r="U203" s="343">
        <v>0</v>
      </c>
      <c r="V203" s="320">
        <f t="shared" si="43"/>
        <v>0</v>
      </c>
      <c r="W203" s="343">
        <v>0</v>
      </c>
      <c r="X203" s="343">
        <v>0</v>
      </c>
      <c r="Y203" s="320">
        <f t="shared" si="44"/>
        <v>0</v>
      </c>
      <c r="Z203" s="343">
        <v>0</v>
      </c>
      <c r="AA203" s="343">
        <v>0</v>
      </c>
      <c r="AB203" s="320">
        <f t="shared" si="45"/>
        <v>0</v>
      </c>
      <c r="AC203" s="343">
        <v>0</v>
      </c>
      <c r="AD203" s="343">
        <v>0</v>
      </c>
      <c r="AE203" s="320">
        <f t="shared" si="46"/>
        <v>0</v>
      </c>
      <c r="AF203" s="343">
        <v>0</v>
      </c>
      <c r="AG203" s="343">
        <v>0</v>
      </c>
      <c r="AH203" s="320">
        <f t="shared" si="47"/>
        <v>0</v>
      </c>
      <c r="AI203" s="343">
        <v>100</v>
      </c>
      <c r="AJ203" s="343">
        <v>0</v>
      </c>
      <c r="AK203" s="320">
        <f t="shared" si="48"/>
        <v>1</v>
      </c>
      <c r="AL203" s="343">
        <v>100</v>
      </c>
      <c r="AM203" s="343">
        <v>0</v>
      </c>
      <c r="AN203" s="320">
        <f t="shared" si="49"/>
        <v>1</v>
      </c>
    </row>
    <row r="204" spans="2:40" ht="120">
      <c r="B204" s="317" t="s">
        <v>624</v>
      </c>
      <c r="C204" s="325" t="s">
        <v>625</v>
      </c>
      <c r="D204" s="318">
        <v>5</v>
      </c>
      <c r="E204" s="319">
        <v>10</v>
      </c>
      <c r="F204" s="319">
        <v>24</v>
      </c>
      <c r="G204" s="320">
        <f t="shared" si="39"/>
        <v>1</v>
      </c>
      <c r="H204" s="343">
        <v>27</v>
      </c>
      <c r="I204" s="343">
        <v>0</v>
      </c>
      <c r="J204" s="320">
        <f t="shared" si="51"/>
        <v>0</v>
      </c>
      <c r="K204" s="343">
        <v>20</v>
      </c>
      <c r="L204" s="343">
        <v>0</v>
      </c>
      <c r="M204" s="320">
        <f t="shared" si="40"/>
        <v>1</v>
      </c>
      <c r="N204" s="343">
        <v>18</v>
      </c>
      <c r="O204" s="343">
        <v>0</v>
      </c>
      <c r="P204" s="320">
        <f t="shared" si="41"/>
        <v>1</v>
      </c>
      <c r="Q204" s="343">
        <v>13</v>
      </c>
      <c r="R204" s="343">
        <v>0</v>
      </c>
      <c r="S204" s="320">
        <f t="shared" si="42"/>
        <v>1</v>
      </c>
      <c r="T204" s="343">
        <v>32</v>
      </c>
      <c r="U204" s="343">
        <v>24</v>
      </c>
      <c r="V204" s="320">
        <f t="shared" si="43"/>
        <v>1</v>
      </c>
      <c r="W204" s="343">
        <v>56</v>
      </c>
      <c r="X204" s="343">
        <v>0</v>
      </c>
      <c r="Y204" s="320">
        <f t="shared" si="44"/>
        <v>1</v>
      </c>
      <c r="Z204" s="343">
        <v>40</v>
      </c>
      <c r="AA204" s="343">
        <v>0</v>
      </c>
      <c r="AB204" s="320">
        <f t="shared" si="45"/>
        <v>1</v>
      </c>
      <c r="AC204" s="343">
        <v>40</v>
      </c>
      <c r="AD204" s="343">
        <v>0</v>
      </c>
      <c r="AE204" s="320">
        <f t="shared" si="46"/>
        <v>1</v>
      </c>
      <c r="AF204" s="343">
        <v>40</v>
      </c>
      <c r="AG204" s="343">
        <v>0</v>
      </c>
      <c r="AH204" s="320">
        <f t="shared" si="47"/>
        <v>1</v>
      </c>
      <c r="AI204" s="343">
        <v>39</v>
      </c>
      <c r="AJ204" s="343">
        <v>0</v>
      </c>
      <c r="AK204" s="320">
        <f t="shared" si="48"/>
        <v>1</v>
      </c>
      <c r="AL204" s="343">
        <v>36</v>
      </c>
      <c r="AM204" s="343">
        <v>0</v>
      </c>
      <c r="AN204" s="320">
        <f t="shared" si="49"/>
        <v>1</v>
      </c>
    </row>
    <row r="205" spans="2:40" ht="30">
      <c r="B205" s="317" t="s">
        <v>626</v>
      </c>
      <c r="C205" s="323" t="s">
        <v>586</v>
      </c>
      <c r="D205" s="318">
        <v>50</v>
      </c>
      <c r="E205" s="319">
        <v>220</v>
      </c>
      <c r="F205" s="319">
        <v>250</v>
      </c>
      <c r="G205" s="320">
        <f t="shared" si="39"/>
        <v>1</v>
      </c>
      <c r="H205" s="343">
        <v>400</v>
      </c>
      <c r="I205" s="343">
        <v>0</v>
      </c>
      <c r="J205" s="320">
        <f t="shared" si="51"/>
        <v>1</v>
      </c>
      <c r="K205" s="343">
        <v>170</v>
      </c>
      <c r="L205" s="343">
        <v>0</v>
      </c>
      <c r="M205" s="320">
        <f t="shared" si="40"/>
        <v>1</v>
      </c>
      <c r="N205" s="343">
        <v>105</v>
      </c>
      <c r="O205" s="343">
        <v>0</v>
      </c>
      <c r="P205" s="320">
        <f t="shared" si="41"/>
        <v>1</v>
      </c>
      <c r="Q205" s="343">
        <v>75</v>
      </c>
      <c r="R205" s="343">
        <v>0</v>
      </c>
      <c r="S205" s="320">
        <f t="shared" si="42"/>
        <v>1</v>
      </c>
      <c r="T205" s="343">
        <v>45</v>
      </c>
      <c r="U205" s="343">
        <v>200</v>
      </c>
      <c r="V205" s="320">
        <f t="shared" si="43"/>
        <v>1</v>
      </c>
      <c r="W205" s="343">
        <v>235</v>
      </c>
      <c r="X205" s="343">
        <v>0</v>
      </c>
      <c r="Y205" s="320">
        <f t="shared" si="44"/>
        <v>1</v>
      </c>
      <c r="Z205" s="343">
        <v>140</v>
      </c>
      <c r="AA205" s="343">
        <v>0</v>
      </c>
      <c r="AB205" s="320">
        <f t="shared" si="45"/>
        <v>1</v>
      </c>
      <c r="AC205" s="343">
        <v>140</v>
      </c>
      <c r="AD205" s="343">
        <v>0</v>
      </c>
      <c r="AE205" s="320">
        <f t="shared" si="46"/>
        <v>1</v>
      </c>
      <c r="AF205" s="343">
        <v>140</v>
      </c>
      <c r="AG205" s="343">
        <v>0</v>
      </c>
      <c r="AH205" s="320">
        <f t="shared" si="47"/>
        <v>1</v>
      </c>
      <c r="AI205" s="343">
        <v>140</v>
      </c>
      <c r="AJ205" s="343">
        <v>0</v>
      </c>
      <c r="AK205" s="320">
        <f t="shared" si="48"/>
        <v>1</v>
      </c>
      <c r="AL205" s="343">
        <v>110</v>
      </c>
      <c r="AM205" s="343">
        <v>0</v>
      </c>
      <c r="AN205" s="320">
        <f t="shared" si="49"/>
        <v>1</v>
      </c>
    </row>
    <row r="206" spans="2:40" ht="105">
      <c r="B206" s="317" t="s">
        <v>627</v>
      </c>
      <c r="C206" s="325" t="s">
        <v>625</v>
      </c>
      <c r="D206" s="318">
        <v>5</v>
      </c>
      <c r="E206" s="319">
        <v>12</v>
      </c>
      <c r="F206" s="319">
        <v>24</v>
      </c>
      <c r="G206" s="320">
        <f t="shared" si="39"/>
        <v>1</v>
      </c>
      <c r="H206" s="343">
        <v>31</v>
      </c>
      <c r="I206" s="343">
        <v>0</v>
      </c>
      <c r="J206" s="320">
        <f t="shared" si="51"/>
        <v>1</v>
      </c>
      <c r="K206" s="343">
        <v>18</v>
      </c>
      <c r="L206" s="343">
        <v>0</v>
      </c>
      <c r="M206" s="320">
        <f t="shared" si="40"/>
        <v>1</v>
      </c>
      <c r="N206" s="343">
        <v>14</v>
      </c>
      <c r="O206" s="343">
        <v>0</v>
      </c>
      <c r="P206" s="320">
        <f t="shared" si="41"/>
        <v>1</v>
      </c>
      <c r="Q206" s="343">
        <v>14</v>
      </c>
      <c r="R206" s="343">
        <v>0</v>
      </c>
      <c r="S206" s="320">
        <f t="shared" si="42"/>
        <v>1</v>
      </c>
      <c r="T206" s="343">
        <v>33</v>
      </c>
      <c r="U206" s="343">
        <v>24</v>
      </c>
      <c r="V206" s="320">
        <f t="shared" si="43"/>
        <v>1</v>
      </c>
      <c r="W206" s="343">
        <v>57</v>
      </c>
      <c r="X206" s="343">
        <v>0</v>
      </c>
      <c r="Y206" s="320">
        <f t="shared" si="44"/>
        <v>1</v>
      </c>
      <c r="Z206" s="343">
        <v>46</v>
      </c>
      <c r="AA206" s="343">
        <v>0</v>
      </c>
      <c r="AB206" s="320">
        <f t="shared" si="45"/>
        <v>1</v>
      </c>
      <c r="AC206" s="343">
        <v>43</v>
      </c>
      <c r="AD206" s="343">
        <v>0</v>
      </c>
      <c r="AE206" s="320">
        <f t="shared" si="46"/>
        <v>1</v>
      </c>
      <c r="AF206" s="343">
        <v>43</v>
      </c>
      <c r="AG206" s="343">
        <v>0</v>
      </c>
      <c r="AH206" s="320">
        <f t="shared" si="47"/>
        <v>1</v>
      </c>
      <c r="AI206" s="343">
        <v>43</v>
      </c>
      <c r="AJ206" s="343">
        <v>0</v>
      </c>
      <c r="AK206" s="320">
        <f t="shared" si="48"/>
        <v>1</v>
      </c>
      <c r="AL206" s="343">
        <v>41</v>
      </c>
      <c r="AM206" s="343">
        <v>0</v>
      </c>
      <c r="AN206" s="320">
        <f t="shared" si="49"/>
        <v>1</v>
      </c>
    </row>
    <row r="207" spans="2:40" ht="30">
      <c r="B207" s="324" t="s">
        <v>628</v>
      </c>
      <c r="C207" s="325" t="s">
        <v>629</v>
      </c>
      <c r="D207" s="318">
        <v>20</v>
      </c>
      <c r="E207" s="319">
        <v>59</v>
      </c>
      <c r="F207" s="319">
        <v>200</v>
      </c>
      <c r="G207" s="320">
        <f t="shared" si="39"/>
        <v>1</v>
      </c>
      <c r="H207" s="343">
        <v>112</v>
      </c>
      <c r="I207" s="343">
        <v>0</v>
      </c>
      <c r="J207" s="320">
        <f t="shared" si="51"/>
        <v>1</v>
      </c>
      <c r="K207" s="343">
        <v>112</v>
      </c>
      <c r="L207" s="343">
        <v>0</v>
      </c>
      <c r="M207" s="320">
        <f t="shared" si="40"/>
        <v>1</v>
      </c>
      <c r="N207" s="343">
        <v>112</v>
      </c>
      <c r="O207" s="343">
        <v>0</v>
      </c>
      <c r="P207" s="320">
        <f t="shared" si="41"/>
        <v>1</v>
      </c>
      <c r="Q207" s="343">
        <v>112</v>
      </c>
      <c r="R207" s="343">
        <v>0</v>
      </c>
      <c r="S207" s="320">
        <f t="shared" si="42"/>
        <v>1</v>
      </c>
      <c r="T207" s="343">
        <v>112</v>
      </c>
      <c r="U207" s="343">
        <v>0</v>
      </c>
      <c r="V207" s="320">
        <f t="shared" si="43"/>
        <v>1</v>
      </c>
      <c r="W207" s="343">
        <v>112</v>
      </c>
      <c r="X207" s="343">
        <v>0</v>
      </c>
      <c r="Y207" s="320">
        <f t="shared" si="44"/>
        <v>1</v>
      </c>
      <c r="Z207" s="343">
        <v>112</v>
      </c>
      <c r="AA207" s="343">
        <v>0</v>
      </c>
      <c r="AB207" s="320">
        <f t="shared" si="45"/>
        <v>1</v>
      </c>
      <c r="AC207" s="343">
        <v>112</v>
      </c>
      <c r="AD207" s="343">
        <v>0</v>
      </c>
      <c r="AE207" s="320">
        <f t="shared" si="46"/>
        <v>1</v>
      </c>
      <c r="AF207" s="343">
        <v>112</v>
      </c>
      <c r="AG207" s="343">
        <v>0</v>
      </c>
      <c r="AH207" s="320">
        <f t="shared" si="47"/>
        <v>1</v>
      </c>
      <c r="AI207" s="343">
        <v>112</v>
      </c>
      <c r="AJ207" s="343">
        <v>0</v>
      </c>
      <c r="AK207" s="320">
        <f t="shared" si="48"/>
        <v>1</v>
      </c>
      <c r="AL207" s="343">
        <v>112</v>
      </c>
      <c r="AM207" s="343">
        <v>0</v>
      </c>
      <c r="AN207" s="320">
        <f t="shared" si="49"/>
        <v>1</v>
      </c>
    </row>
    <row r="208" spans="2:40" ht="60">
      <c r="B208" s="324" t="s">
        <v>630</v>
      </c>
      <c r="C208" s="325" t="s">
        <v>607</v>
      </c>
      <c r="D208" s="318">
        <v>1</v>
      </c>
      <c r="E208" s="319">
        <v>8</v>
      </c>
      <c r="F208" s="319">
        <v>6</v>
      </c>
      <c r="G208" s="320">
        <f t="shared" si="39"/>
        <v>1</v>
      </c>
      <c r="H208" s="343">
        <v>14</v>
      </c>
      <c r="I208" s="343">
        <v>0</v>
      </c>
      <c r="J208" s="320">
        <f t="shared" si="51"/>
        <v>0</v>
      </c>
      <c r="K208" s="343">
        <v>12</v>
      </c>
      <c r="L208" s="343">
        <v>0</v>
      </c>
      <c r="M208" s="320">
        <f t="shared" si="40"/>
        <v>1</v>
      </c>
      <c r="N208" s="343">
        <v>9</v>
      </c>
      <c r="O208" s="343">
        <v>0</v>
      </c>
      <c r="P208" s="320">
        <f t="shared" si="41"/>
        <v>1</v>
      </c>
      <c r="Q208" s="343">
        <v>7</v>
      </c>
      <c r="R208" s="343">
        <v>0</v>
      </c>
      <c r="S208" s="320">
        <f t="shared" si="42"/>
        <v>1</v>
      </c>
      <c r="T208" s="343">
        <v>7</v>
      </c>
      <c r="U208" s="343">
        <v>6</v>
      </c>
      <c r="V208" s="320">
        <f t="shared" si="43"/>
        <v>1</v>
      </c>
      <c r="W208" s="343">
        <v>13</v>
      </c>
      <c r="X208" s="343">
        <v>0</v>
      </c>
      <c r="Y208" s="320">
        <f t="shared" si="44"/>
        <v>1</v>
      </c>
      <c r="Z208" s="343">
        <v>8</v>
      </c>
      <c r="AA208" s="343">
        <v>0</v>
      </c>
      <c r="AB208" s="320">
        <f t="shared" si="45"/>
        <v>1</v>
      </c>
      <c r="AC208" s="343">
        <v>8</v>
      </c>
      <c r="AD208" s="343">
        <v>0</v>
      </c>
      <c r="AE208" s="320">
        <f t="shared" si="46"/>
        <v>1</v>
      </c>
      <c r="AF208" s="343">
        <v>8</v>
      </c>
      <c r="AG208" s="343">
        <v>0</v>
      </c>
      <c r="AH208" s="320">
        <f t="shared" si="47"/>
        <v>1</v>
      </c>
      <c r="AI208" s="343">
        <v>8</v>
      </c>
      <c r="AJ208" s="343">
        <v>0</v>
      </c>
      <c r="AK208" s="320">
        <f t="shared" si="48"/>
        <v>1</v>
      </c>
      <c r="AL208" s="343">
        <v>8</v>
      </c>
      <c r="AM208" s="343">
        <v>0</v>
      </c>
      <c r="AN208" s="320">
        <f t="shared" si="49"/>
        <v>1</v>
      </c>
    </row>
    <row r="209" spans="1:40" ht="90">
      <c r="B209" s="324" t="s">
        <v>631</v>
      </c>
      <c r="C209" s="323" t="s">
        <v>586</v>
      </c>
      <c r="D209" s="318">
        <v>100</v>
      </c>
      <c r="E209" s="319">
        <v>1339</v>
      </c>
      <c r="F209" s="319">
        <v>2000</v>
      </c>
      <c r="G209" s="320">
        <f t="shared" si="39"/>
        <v>1</v>
      </c>
      <c r="H209" s="343">
        <v>2861</v>
      </c>
      <c r="I209" s="343">
        <v>0</v>
      </c>
      <c r="J209" s="320">
        <f t="shared" si="51"/>
        <v>1</v>
      </c>
      <c r="K209" s="343">
        <v>2321</v>
      </c>
      <c r="L209" s="343">
        <v>0</v>
      </c>
      <c r="M209" s="320">
        <f t="shared" si="40"/>
        <v>1</v>
      </c>
      <c r="N209" s="343">
        <v>1971</v>
      </c>
      <c r="O209" s="343">
        <v>0</v>
      </c>
      <c r="P209" s="320">
        <f t="shared" si="41"/>
        <v>1</v>
      </c>
      <c r="Q209" s="343">
        <v>1621</v>
      </c>
      <c r="R209" s="343">
        <v>0</v>
      </c>
      <c r="S209" s="320">
        <f t="shared" si="42"/>
        <v>1</v>
      </c>
      <c r="T209" s="343">
        <v>1510</v>
      </c>
      <c r="U209" s="343">
        <v>2000</v>
      </c>
      <c r="V209" s="320">
        <f t="shared" si="43"/>
        <v>1</v>
      </c>
      <c r="W209" s="343">
        <v>3309</v>
      </c>
      <c r="X209" s="343">
        <v>0</v>
      </c>
      <c r="Y209" s="320">
        <f t="shared" si="44"/>
        <v>1</v>
      </c>
      <c r="Z209" s="343">
        <v>2079</v>
      </c>
      <c r="AA209" s="343">
        <v>0</v>
      </c>
      <c r="AB209" s="320">
        <f t="shared" si="45"/>
        <v>1</v>
      </c>
      <c r="AC209" s="343">
        <v>1729</v>
      </c>
      <c r="AD209" s="343">
        <v>0</v>
      </c>
      <c r="AE209" s="320">
        <f t="shared" si="46"/>
        <v>1</v>
      </c>
      <c r="AF209" s="343">
        <v>1599</v>
      </c>
      <c r="AG209" s="343">
        <v>0</v>
      </c>
      <c r="AH209" s="320">
        <f t="shared" si="47"/>
        <v>1</v>
      </c>
      <c r="AI209" s="343">
        <v>1349</v>
      </c>
      <c r="AJ209" s="343">
        <v>0</v>
      </c>
      <c r="AK209" s="320">
        <f t="shared" si="48"/>
        <v>1</v>
      </c>
      <c r="AL209" s="343">
        <v>1009</v>
      </c>
      <c r="AM209" s="343">
        <v>0</v>
      </c>
      <c r="AN209" s="320">
        <f t="shared" si="49"/>
        <v>1</v>
      </c>
    </row>
    <row r="210" spans="1:40" ht="30">
      <c r="B210" s="324" t="s">
        <v>632</v>
      </c>
      <c r="C210" s="323" t="s">
        <v>586</v>
      </c>
      <c r="D210" s="318">
        <v>20</v>
      </c>
      <c r="E210" s="319">
        <v>58</v>
      </c>
      <c r="F210" s="319">
        <v>100</v>
      </c>
      <c r="G210" s="320">
        <f t="shared" si="39"/>
        <v>1</v>
      </c>
      <c r="H210" s="343">
        <v>123</v>
      </c>
      <c r="I210" s="343">
        <v>0</v>
      </c>
      <c r="J210" s="320">
        <f t="shared" si="51"/>
        <v>1</v>
      </c>
      <c r="K210" s="343">
        <v>70</v>
      </c>
      <c r="L210" s="343">
        <v>0</v>
      </c>
      <c r="M210" s="320">
        <f t="shared" si="40"/>
        <v>1</v>
      </c>
      <c r="N210" s="343">
        <v>37</v>
      </c>
      <c r="O210" s="343">
        <v>0</v>
      </c>
      <c r="P210" s="320">
        <f t="shared" si="41"/>
        <v>1</v>
      </c>
      <c r="Q210" s="343">
        <v>25</v>
      </c>
      <c r="R210" s="343">
        <v>0</v>
      </c>
      <c r="S210" s="320">
        <f t="shared" si="42"/>
        <v>1</v>
      </c>
      <c r="T210" s="343">
        <v>50</v>
      </c>
      <c r="U210" s="343">
        <v>100</v>
      </c>
      <c r="V210" s="320">
        <f t="shared" si="43"/>
        <v>1</v>
      </c>
      <c r="W210" s="343">
        <v>133</v>
      </c>
      <c r="X210" s="343">
        <v>0</v>
      </c>
      <c r="Y210" s="320">
        <f t="shared" si="44"/>
        <v>1</v>
      </c>
      <c r="Z210" s="343">
        <v>95</v>
      </c>
      <c r="AA210" s="343">
        <v>0</v>
      </c>
      <c r="AB210" s="320">
        <f t="shared" si="45"/>
        <v>1</v>
      </c>
      <c r="AC210" s="343">
        <v>92</v>
      </c>
      <c r="AD210" s="343">
        <v>0</v>
      </c>
      <c r="AE210" s="320">
        <f t="shared" si="46"/>
        <v>1</v>
      </c>
      <c r="AF210" s="343">
        <v>30</v>
      </c>
      <c r="AG210" s="343">
        <v>50</v>
      </c>
      <c r="AH210" s="320">
        <f t="shared" si="47"/>
        <v>1</v>
      </c>
      <c r="AI210" s="343">
        <v>44</v>
      </c>
      <c r="AJ210" s="343">
        <v>0</v>
      </c>
      <c r="AK210" s="320">
        <f t="shared" si="48"/>
        <v>1</v>
      </c>
      <c r="AL210" s="343">
        <v>0</v>
      </c>
      <c r="AM210" s="343">
        <v>0</v>
      </c>
      <c r="AN210" s="320">
        <f t="shared" si="49"/>
        <v>0</v>
      </c>
    </row>
    <row r="211" spans="1:40" ht="30">
      <c r="B211" s="324" t="s">
        <v>633</v>
      </c>
      <c r="C211" s="323" t="s">
        <v>634</v>
      </c>
      <c r="D211" s="318">
        <v>2</v>
      </c>
      <c r="E211" s="319">
        <v>8</v>
      </c>
      <c r="F211" s="319">
        <v>500</v>
      </c>
      <c r="G211" s="320">
        <f t="shared" si="39"/>
        <v>1</v>
      </c>
      <c r="H211" s="343">
        <v>323</v>
      </c>
      <c r="I211" s="343">
        <v>0</v>
      </c>
      <c r="J211" s="320">
        <f t="shared" si="51"/>
        <v>1</v>
      </c>
      <c r="K211" s="343">
        <v>198</v>
      </c>
      <c r="L211" s="343">
        <v>0</v>
      </c>
      <c r="M211" s="320">
        <f t="shared" si="40"/>
        <v>1</v>
      </c>
      <c r="N211" s="343">
        <v>123</v>
      </c>
      <c r="O211" s="343">
        <v>0</v>
      </c>
      <c r="P211" s="320">
        <f t="shared" si="41"/>
        <v>1</v>
      </c>
      <c r="Q211" s="343">
        <v>76</v>
      </c>
      <c r="R211" s="343">
        <v>0</v>
      </c>
      <c r="S211" s="320">
        <f t="shared" si="42"/>
        <v>1</v>
      </c>
      <c r="T211" s="343">
        <v>576</v>
      </c>
      <c r="U211" s="343">
        <v>200</v>
      </c>
      <c r="V211" s="320">
        <f t="shared" si="43"/>
        <v>1</v>
      </c>
      <c r="W211" s="343">
        <v>776</v>
      </c>
      <c r="X211" s="343">
        <v>0</v>
      </c>
      <c r="Y211" s="320">
        <f t="shared" si="44"/>
        <v>1</v>
      </c>
      <c r="Z211" s="343">
        <v>451</v>
      </c>
      <c r="AA211" s="343">
        <v>0</v>
      </c>
      <c r="AB211" s="320">
        <f t="shared" si="45"/>
        <v>1</v>
      </c>
      <c r="AC211" s="343">
        <v>451</v>
      </c>
      <c r="AD211" s="343">
        <v>0</v>
      </c>
      <c r="AE211" s="320">
        <f t="shared" si="46"/>
        <v>1</v>
      </c>
      <c r="AF211" s="343">
        <v>451</v>
      </c>
      <c r="AG211" s="343">
        <v>0</v>
      </c>
      <c r="AH211" s="320">
        <f t="shared" si="47"/>
        <v>1</v>
      </c>
      <c r="AI211" s="343">
        <v>451</v>
      </c>
      <c r="AJ211" s="343">
        <v>0</v>
      </c>
      <c r="AK211" s="320">
        <f t="shared" si="48"/>
        <v>1</v>
      </c>
      <c r="AL211" s="343">
        <v>401</v>
      </c>
      <c r="AM211" s="343">
        <v>0</v>
      </c>
      <c r="AN211" s="320">
        <f t="shared" si="49"/>
        <v>1</v>
      </c>
    </row>
    <row r="212" spans="1:40" ht="17">
      <c r="B212" s="324" t="s">
        <v>635</v>
      </c>
      <c r="C212" s="325" t="s">
        <v>636</v>
      </c>
      <c r="D212" s="318">
        <v>30</v>
      </c>
      <c r="E212" s="319">
        <v>57</v>
      </c>
      <c r="F212" s="343">
        <v>0</v>
      </c>
      <c r="G212" s="320">
        <f t="shared" si="39"/>
        <v>1</v>
      </c>
      <c r="H212" s="343">
        <v>12</v>
      </c>
      <c r="I212" s="343">
        <v>0</v>
      </c>
      <c r="J212" s="320">
        <f t="shared" si="51"/>
        <v>1</v>
      </c>
      <c r="K212" s="343">
        <v>65</v>
      </c>
      <c r="L212" s="343">
        <v>0</v>
      </c>
      <c r="M212" s="320">
        <f t="shared" si="40"/>
        <v>1</v>
      </c>
      <c r="N212" s="343">
        <v>47</v>
      </c>
      <c r="O212" s="343">
        <v>0</v>
      </c>
      <c r="P212" s="320">
        <f t="shared" si="41"/>
        <v>1</v>
      </c>
      <c r="Q212" s="343">
        <v>26</v>
      </c>
      <c r="R212" s="343">
        <v>0</v>
      </c>
      <c r="S212" s="320">
        <f t="shared" si="42"/>
        <v>1</v>
      </c>
      <c r="T212" s="343">
        <v>126</v>
      </c>
      <c r="U212" s="343">
        <v>100</v>
      </c>
      <c r="V212" s="320">
        <f t="shared" si="43"/>
        <v>1</v>
      </c>
      <c r="W212" s="343">
        <v>226</v>
      </c>
      <c r="X212" s="343">
        <v>0</v>
      </c>
      <c r="Y212" s="320">
        <f t="shared" si="44"/>
        <v>1</v>
      </c>
      <c r="Z212" s="343">
        <v>96</v>
      </c>
      <c r="AA212" s="343">
        <v>0</v>
      </c>
      <c r="AB212" s="320">
        <f t="shared" si="45"/>
        <v>1</v>
      </c>
      <c r="AC212" s="343">
        <v>96</v>
      </c>
      <c r="AD212" s="343">
        <v>0</v>
      </c>
      <c r="AE212" s="320">
        <f t="shared" si="46"/>
        <v>1</v>
      </c>
      <c r="AF212" s="343">
        <v>96</v>
      </c>
      <c r="AG212" s="343">
        <v>0</v>
      </c>
      <c r="AH212" s="320">
        <f t="shared" si="47"/>
        <v>1</v>
      </c>
      <c r="AI212" s="343">
        <v>96</v>
      </c>
      <c r="AJ212" s="343">
        <v>0</v>
      </c>
      <c r="AK212" s="320">
        <f t="shared" si="48"/>
        <v>1</v>
      </c>
      <c r="AL212" s="343">
        <v>96</v>
      </c>
      <c r="AM212" s="343">
        <v>0</v>
      </c>
      <c r="AN212" s="320">
        <f t="shared" si="49"/>
        <v>1</v>
      </c>
    </row>
    <row r="213" spans="1:40" ht="60">
      <c r="B213" s="324" t="s">
        <v>637</v>
      </c>
      <c r="C213" s="325" t="s">
        <v>638</v>
      </c>
      <c r="D213" s="318">
        <v>5</v>
      </c>
      <c r="E213" s="319">
        <v>10</v>
      </c>
      <c r="F213" s="319">
        <v>20</v>
      </c>
      <c r="G213" s="320">
        <f t="shared" si="39"/>
        <v>1</v>
      </c>
      <c r="H213" s="343">
        <v>1</v>
      </c>
      <c r="I213" s="343">
        <v>0</v>
      </c>
      <c r="J213" s="320">
        <f t="shared" si="51"/>
        <v>0</v>
      </c>
      <c r="K213" s="343">
        <v>42</v>
      </c>
      <c r="L213" s="343">
        <v>0</v>
      </c>
      <c r="M213" s="320">
        <f t="shared" si="40"/>
        <v>1</v>
      </c>
      <c r="N213" s="343">
        <v>32</v>
      </c>
      <c r="O213" s="343">
        <v>0</v>
      </c>
      <c r="P213" s="320">
        <f t="shared" si="41"/>
        <v>1</v>
      </c>
      <c r="Q213" s="343">
        <v>19</v>
      </c>
      <c r="R213" s="343">
        <v>0</v>
      </c>
      <c r="S213" s="320">
        <f t="shared" si="42"/>
        <v>1</v>
      </c>
      <c r="T213" s="343">
        <v>69</v>
      </c>
      <c r="U213" s="343">
        <v>44</v>
      </c>
      <c r="V213" s="320">
        <f t="shared" si="43"/>
        <v>1</v>
      </c>
      <c r="W213" s="343">
        <v>113</v>
      </c>
      <c r="X213" s="343">
        <v>0</v>
      </c>
      <c r="Y213" s="320">
        <f t="shared" si="44"/>
        <v>1</v>
      </c>
      <c r="Z213" s="343">
        <v>89</v>
      </c>
      <c r="AA213" s="343">
        <v>0</v>
      </c>
      <c r="AB213" s="320">
        <f t="shared" si="45"/>
        <v>1</v>
      </c>
      <c r="AC213" s="343">
        <v>89</v>
      </c>
      <c r="AD213" s="343">
        <v>0</v>
      </c>
      <c r="AE213" s="320">
        <f t="shared" si="46"/>
        <v>1</v>
      </c>
      <c r="AF213" s="343">
        <v>89</v>
      </c>
      <c r="AG213" s="343">
        <v>0</v>
      </c>
      <c r="AH213" s="320">
        <f t="shared" si="47"/>
        <v>1</v>
      </c>
      <c r="AI213" s="343">
        <v>89</v>
      </c>
      <c r="AJ213" s="343">
        <v>0</v>
      </c>
      <c r="AK213" s="320">
        <f t="shared" si="48"/>
        <v>1</v>
      </c>
      <c r="AL213" s="343">
        <v>78</v>
      </c>
      <c r="AM213" s="343">
        <v>0</v>
      </c>
      <c r="AN213" s="320">
        <f t="shared" si="49"/>
        <v>1</v>
      </c>
    </row>
    <row r="214" spans="1:40" ht="30">
      <c r="B214" s="324" t="s">
        <v>639</v>
      </c>
      <c r="C214" s="325" t="s">
        <v>640</v>
      </c>
      <c r="D214" s="318">
        <v>3</v>
      </c>
      <c r="E214" s="319">
        <v>6</v>
      </c>
      <c r="F214" s="319"/>
      <c r="G214" s="320">
        <f t="shared" si="39"/>
        <v>1</v>
      </c>
      <c r="H214" s="343">
        <v>6</v>
      </c>
      <c r="I214" s="343">
        <v>0</v>
      </c>
      <c r="J214" s="320">
        <f t="shared" si="51"/>
        <v>0</v>
      </c>
      <c r="K214" s="343">
        <v>6</v>
      </c>
      <c r="L214" s="343">
        <v>0</v>
      </c>
      <c r="M214" s="320">
        <f t="shared" si="40"/>
        <v>1</v>
      </c>
      <c r="N214" s="343">
        <v>6</v>
      </c>
      <c r="O214" s="343">
        <v>0</v>
      </c>
      <c r="P214" s="320">
        <f t="shared" si="41"/>
        <v>1</v>
      </c>
      <c r="Q214" s="343">
        <v>6</v>
      </c>
      <c r="R214" s="343">
        <v>0</v>
      </c>
      <c r="S214" s="320">
        <f t="shared" si="42"/>
        <v>1</v>
      </c>
      <c r="T214" s="343">
        <v>8</v>
      </c>
      <c r="U214" s="343">
        <v>0</v>
      </c>
      <c r="V214" s="320">
        <f t="shared" si="43"/>
        <v>1</v>
      </c>
      <c r="W214" s="343">
        <v>8</v>
      </c>
      <c r="X214" s="343">
        <v>0</v>
      </c>
      <c r="Y214" s="320">
        <f t="shared" si="44"/>
        <v>1</v>
      </c>
      <c r="Z214" s="343">
        <v>8</v>
      </c>
      <c r="AA214" s="343">
        <v>0</v>
      </c>
      <c r="AB214" s="320">
        <f t="shared" si="45"/>
        <v>1</v>
      </c>
      <c r="AC214" s="343">
        <v>8</v>
      </c>
      <c r="AD214" s="343">
        <v>0</v>
      </c>
      <c r="AE214" s="320">
        <f t="shared" si="46"/>
        <v>1</v>
      </c>
      <c r="AF214" s="343">
        <v>8</v>
      </c>
      <c r="AG214" s="343">
        <v>0</v>
      </c>
      <c r="AH214" s="320">
        <f t="shared" si="47"/>
        <v>1</v>
      </c>
      <c r="AI214" s="343">
        <v>8</v>
      </c>
      <c r="AJ214" s="343">
        <v>0</v>
      </c>
      <c r="AK214" s="320">
        <f t="shared" si="48"/>
        <v>1</v>
      </c>
      <c r="AL214" s="343">
        <v>8</v>
      </c>
      <c r="AM214" s="343">
        <v>0</v>
      </c>
      <c r="AN214" s="320">
        <f t="shared" si="49"/>
        <v>1</v>
      </c>
    </row>
    <row r="215" spans="1:40" ht="75">
      <c r="B215" s="324" t="s">
        <v>641</v>
      </c>
      <c r="C215" s="323" t="s">
        <v>586</v>
      </c>
      <c r="D215" s="318">
        <v>5</v>
      </c>
      <c r="E215" s="319">
        <v>60</v>
      </c>
      <c r="F215" s="319">
        <v>30</v>
      </c>
      <c r="G215" s="320">
        <f t="shared" si="39"/>
        <v>1</v>
      </c>
      <c r="H215" s="343">
        <v>85</v>
      </c>
      <c r="I215" s="343">
        <v>0</v>
      </c>
      <c r="J215" s="320">
        <f t="shared" si="51"/>
        <v>1</v>
      </c>
      <c r="K215" s="343">
        <v>78</v>
      </c>
      <c r="L215" s="343">
        <v>0</v>
      </c>
      <c r="M215" s="320">
        <f t="shared" si="40"/>
        <v>1</v>
      </c>
      <c r="N215" s="343">
        <v>72</v>
      </c>
      <c r="O215" s="343">
        <v>0</v>
      </c>
      <c r="P215" s="320">
        <f t="shared" si="41"/>
        <v>1</v>
      </c>
      <c r="Q215" s="343">
        <v>55</v>
      </c>
      <c r="R215" s="343">
        <v>0</v>
      </c>
      <c r="S215" s="320">
        <f t="shared" si="42"/>
        <v>1</v>
      </c>
      <c r="T215" s="343">
        <v>55</v>
      </c>
      <c r="U215" s="343">
        <v>0</v>
      </c>
      <c r="V215" s="320">
        <f t="shared" si="43"/>
        <v>1</v>
      </c>
      <c r="W215" s="343">
        <v>55</v>
      </c>
      <c r="X215" s="343">
        <v>0</v>
      </c>
      <c r="Y215" s="320">
        <f t="shared" si="44"/>
        <v>1</v>
      </c>
      <c r="Z215" s="343">
        <v>55</v>
      </c>
      <c r="AA215" s="343">
        <v>0</v>
      </c>
      <c r="AB215" s="320">
        <f t="shared" si="45"/>
        <v>1</v>
      </c>
      <c r="AC215" s="343">
        <v>55</v>
      </c>
      <c r="AD215" s="343">
        <v>0</v>
      </c>
      <c r="AE215" s="320">
        <f t="shared" si="46"/>
        <v>1</v>
      </c>
      <c r="AF215" s="343">
        <v>55</v>
      </c>
      <c r="AG215" s="343">
        <v>0</v>
      </c>
      <c r="AH215" s="320">
        <f t="shared" si="47"/>
        <v>1</v>
      </c>
      <c r="AI215" s="343">
        <v>55</v>
      </c>
      <c r="AJ215" s="343">
        <v>0</v>
      </c>
      <c r="AK215" s="320">
        <f t="shared" si="48"/>
        <v>1</v>
      </c>
      <c r="AL215" s="343">
        <v>32</v>
      </c>
      <c r="AM215" s="343">
        <v>0</v>
      </c>
      <c r="AN215" s="320">
        <f t="shared" si="49"/>
        <v>1</v>
      </c>
    </row>
    <row r="216" spans="1:40" ht="135">
      <c r="B216" s="324" t="s">
        <v>642</v>
      </c>
      <c r="C216" s="316" t="s">
        <v>586</v>
      </c>
      <c r="D216" s="318">
        <v>5</v>
      </c>
      <c r="E216" s="319">
        <v>70</v>
      </c>
      <c r="F216" s="319">
        <v>70</v>
      </c>
      <c r="G216" s="320">
        <f t="shared" si="39"/>
        <v>1</v>
      </c>
      <c r="H216" s="343">
        <v>80</v>
      </c>
      <c r="I216" s="343">
        <v>0</v>
      </c>
      <c r="J216" s="320">
        <f t="shared" si="51"/>
        <v>1</v>
      </c>
      <c r="K216" s="343">
        <v>33</v>
      </c>
      <c r="L216" s="343">
        <v>0</v>
      </c>
      <c r="M216" s="320">
        <f t="shared" si="40"/>
        <v>1</v>
      </c>
      <c r="N216" s="343">
        <v>0</v>
      </c>
      <c r="O216" s="343">
        <v>0</v>
      </c>
      <c r="P216" s="320">
        <f t="shared" si="41"/>
        <v>0</v>
      </c>
      <c r="Q216" s="343">
        <v>0</v>
      </c>
      <c r="R216" s="343">
        <v>0</v>
      </c>
      <c r="S216" s="320">
        <f t="shared" si="42"/>
        <v>0</v>
      </c>
      <c r="T216" s="343">
        <v>0</v>
      </c>
      <c r="U216" s="343">
        <v>0</v>
      </c>
      <c r="V216" s="320">
        <f t="shared" si="43"/>
        <v>0</v>
      </c>
      <c r="W216" s="343">
        <v>0</v>
      </c>
      <c r="X216" s="343">
        <v>0</v>
      </c>
      <c r="Y216" s="320">
        <f t="shared" si="44"/>
        <v>0</v>
      </c>
      <c r="Z216" s="343">
        <v>0</v>
      </c>
      <c r="AA216" s="343">
        <v>0</v>
      </c>
      <c r="AB216" s="320">
        <f t="shared" si="45"/>
        <v>0</v>
      </c>
      <c r="AC216" s="343">
        <v>0</v>
      </c>
      <c r="AD216" s="343">
        <v>0</v>
      </c>
      <c r="AE216" s="320">
        <f t="shared" si="46"/>
        <v>0</v>
      </c>
      <c r="AF216" s="343">
        <v>0</v>
      </c>
      <c r="AG216" s="343">
        <v>0</v>
      </c>
      <c r="AH216" s="320">
        <f t="shared" si="47"/>
        <v>0</v>
      </c>
      <c r="AI216" s="343">
        <v>0</v>
      </c>
      <c r="AJ216" s="343">
        <v>0</v>
      </c>
      <c r="AK216" s="320">
        <f t="shared" si="48"/>
        <v>0</v>
      </c>
      <c r="AL216" s="343">
        <v>0</v>
      </c>
      <c r="AM216" s="343">
        <v>0</v>
      </c>
      <c r="AN216" s="320">
        <f t="shared" si="49"/>
        <v>0</v>
      </c>
    </row>
    <row r="217" spans="1:40" ht="105">
      <c r="B217" s="324" t="s">
        <v>643</v>
      </c>
      <c r="C217" s="325" t="s">
        <v>607</v>
      </c>
      <c r="D217" s="318">
        <v>1</v>
      </c>
      <c r="E217" s="319">
        <v>27</v>
      </c>
      <c r="F217" s="319">
        <v>77</v>
      </c>
      <c r="G217" s="320">
        <f t="shared" si="39"/>
        <v>1</v>
      </c>
      <c r="H217" s="343">
        <v>48</v>
      </c>
      <c r="I217" s="343">
        <v>0</v>
      </c>
      <c r="J217" s="320">
        <f t="shared" si="51"/>
        <v>1</v>
      </c>
      <c r="K217" s="343">
        <v>23</v>
      </c>
      <c r="L217" s="343">
        <v>0</v>
      </c>
      <c r="M217" s="320">
        <f t="shared" si="40"/>
        <v>1</v>
      </c>
      <c r="N217" s="343">
        <v>0</v>
      </c>
      <c r="O217" s="343">
        <v>0</v>
      </c>
      <c r="P217" s="320">
        <f t="shared" si="41"/>
        <v>0</v>
      </c>
      <c r="Q217" s="343">
        <v>0</v>
      </c>
      <c r="R217" s="343">
        <v>0</v>
      </c>
      <c r="S217" s="320">
        <f t="shared" si="42"/>
        <v>0</v>
      </c>
      <c r="T217" s="343">
        <v>0</v>
      </c>
      <c r="U217" s="343">
        <v>0</v>
      </c>
      <c r="V217" s="320">
        <f>IF((T217+U217) &gt;=D217* 0.85,1,0)</f>
        <v>0</v>
      </c>
      <c r="W217" s="343">
        <v>0</v>
      </c>
      <c r="X217" s="343">
        <v>0</v>
      </c>
      <c r="Y217" s="320">
        <f t="shared" si="44"/>
        <v>0</v>
      </c>
      <c r="Z217" s="343">
        <v>0</v>
      </c>
      <c r="AA217" s="343">
        <v>0</v>
      </c>
      <c r="AB217" s="320">
        <f t="shared" si="45"/>
        <v>0</v>
      </c>
      <c r="AC217" s="343">
        <v>0</v>
      </c>
      <c r="AD217" s="343">
        <v>0</v>
      </c>
      <c r="AE217" s="320">
        <f t="shared" si="46"/>
        <v>0</v>
      </c>
      <c r="AF217" s="343">
        <v>0</v>
      </c>
      <c r="AG217" s="343">
        <v>0</v>
      </c>
      <c r="AH217" s="320">
        <f t="shared" si="47"/>
        <v>0</v>
      </c>
      <c r="AI217" s="343">
        <v>0</v>
      </c>
      <c r="AJ217" s="343">
        <v>0</v>
      </c>
      <c r="AK217" s="320">
        <f t="shared" si="48"/>
        <v>0</v>
      </c>
      <c r="AL217" s="343">
        <v>0</v>
      </c>
      <c r="AM217" s="343">
        <v>0</v>
      </c>
      <c r="AN217" s="320">
        <f t="shared" si="49"/>
        <v>0</v>
      </c>
    </row>
    <row r="218" spans="1:40">
      <c r="B218" s="304"/>
      <c r="C218" s="304"/>
      <c r="D218" s="304"/>
      <c r="E218" s="304"/>
      <c r="F218" s="304"/>
      <c r="G218" s="326">
        <f>SUM(G170:G217)/48</f>
        <v>1</v>
      </c>
      <c r="H218" s="304"/>
      <c r="I218" s="304"/>
      <c r="J218" s="326">
        <f>SUM(J170:J217)/48</f>
        <v>0.875</v>
      </c>
      <c r="K218" s="304"/>
      <c r="L218" s="304"/>
      <c r="M218" s="326">
        <f>SUM(M170:M217)/48</f>
        <v>0.97916666666666663</v>
      </c>
      <c r="N218" s="304"/>
      <c r="O218" s="304"/>
      <c r="P218" s="326">
        <f>SUM(P170:P217)/48</f>
        <v>0.9375</v>
      </c>
      <c r="Q218" s="304"/>
      <c r="R218" s="304"/>
      <c r="S218" s="326">
        <f>SUM(S170:S217)/48</f>
        <v>0.85416666666666663</v>
      </c>
      <c r="T218" s="304"/>
      <c r="U218" s="304"/>
      <c r="V218" s="326">
        <f>SUM(V170:V217)/48</f>
        <v>0.875</v>
      </c>
      <c r="W218" s="304"/>
      <c r="X218" s="304"/>
      <c r="Y218" s="326">
        <f>SUM(Y170:Y217)/48</f>
        <v>0.875</v>
      </c>
      <c r="Z218" s="304"/>
      <c r="AA218" s="304"/>
      <c r="AB218" s="326">
        <f>SUM(AB170:AB217)/48</f>
        <v>0.875</v>
      </c>
      <c r="AC218" s="304"/>
      <c r="AD218" s="304"/>
      <c r="AE218" s="326">
        <f>SUM(AE170:AE217)/48</f>
        <v>0.85416666666666663</v>
      </c>
      <c r="AF218" s="304"/>
      <c r="AG218" s="304"/>
      <c r="AH218" s="326">
        <f>SUM(AH170:AH217)/48</f>
        <v>0.875</v>
      </c>
      <c r="AI218" s="304"/>
      <c r="AJ218" s="304"/>
      <c r="AK218" s="326">
        <f>SUM(AK170:AK217)/48</f>
        <v>0.91666666666666663</v>
      </c>
      <c r="AL218" s="304"/>
      <c r="AM218" s="304"/>
      <c r="AN218" s="326">
        <f>SUM(AN170:AN217)/48</f>
        <v>0.89583333333333337</v>
      </c>
    </row>
    <row r="219" spans="1:40">
      <c r="B219" s="304"/>
      <c r="C219" s="304"/>
      <c r="D219" s="304"/>
      <c r="E219" s="304"/>
      <c r="F219" s="304"/>
      <c r="G219" s="304"/>
      <c r="H219" s="304"/>
      <c r="I219" s="304"/>
      <c r="J219" s="304"/>
      <c r="K219" s="304"/>
      <c r="L219" s="304"/>
      <c r="M219" s="304"/>
      <c r="N219" s="304"/>
      <c r="O219" s="304"/>
      <c r="P219" s="304"/>
      <c r="Q219" s="304"/>
      <c r="R219" s="304"/>
      <c r="S219" s="304"/>
      <c r="T219" s="304"/>
      <c r="U219" s="304"/>
      <c r="V219" s="304"/>
      <c r="W219" s="304"/>
      <c r="X219" s="304"/>
      <c r="Y219" s="304"/>
      <c r="Z219" s="304"/>
      <c r="AA219" s="304"/>
      <c r="AB219" s="304"/>
      <c r="AC219" s="304"/>
      <c r="AD219" s="304"/>
      <c r="AE219" s="304"/>
      <c r="AF219" s="304"/>
      <c r="AG219" s="304"/>
      <c r="AH219" s="304"/>
      <c r="AI219" s="304"/>
      <c r="AJ219" s="304"/>
      <c r="AK219" s="304"/>
      <c r="AL219" s="304"/>
      <c r="AM219" s="304"/>
      <c r="AN219" s="304"/>
    </row>
    <row r="220" spans="1:40" ht="20">
      <c r="A220" s="303" t="s">
        <v>569</v>
      </c>
    </row>
    <row r="221" spans="1:40" ht="20">
      <c r="A221" s="303" t="s">
        <v>649</v>
      </c>
    </row>
    <row r="222" spans="1:40" ht="20">
      <c r="A222" s="305" t="s">
        <v>650</v>
      </c>
    </row>
    <row r="223" spans="1:40" ht="45">
      <c r="B223" s="317" t="s">
        <v>583</v>
      </c>
      <c r="C223" s="316" t="s">
        <v>584</v>
      </c>
      <c r="D223" s="318">
        <v>2000</v>
      </c>
      <c r="E223" s="345">
        <v>5</v>
      </c>
      <c r="F223" s="316">
        <v>0</v>
      </c>
      <c r="G223" s="320">
        <f>IF((E223+F223) &gt;= D223*0.85,1,0)</f>
        <v>0</v>
      </c>
      <c r="H223" s="346">
        <v>3</v>
      </c>
      <c r="I223" s="346">
        <v>5000</v>
      </c>
      <c r="J223" s="320">
        <f>IF((H223+I223) &gt;=D223* 0.85,1,0)</f>
        <v>1</v>
      </c>
      <c r="K223" s="346">
        <v>6</v>
      </c>
      <c r="L223" s="316">
        <v>0</v>
      </c>
      <c r="M223" s="320">
        <f>IF((K223+L223) &gt;=D223* 0.85,1,0)</f>
        <v>0</v>
      </c>
      <c r="N223" s="346">
        <v>3</v>
      </c>
      <c r="O223" s="316">
        <v>0</v>
      </c>
      <c r="P223" s="320">
        <f>IF((N223+O223) &gt;=D223* 0.85,1,0)</f>
        <v>0</v>
      </c>
      <c r="Q223" s="346">
        <v>2</v>
      </c>
      <c r="R223" s="346">
        <v>5</v>
      </c>
      <c r="S223" s="320">
        <f>IF((Q223+R223) &gt;=D223* 0.85,1,0)</f>
        <v>0</v>
      </c>
      <c r="T223" s="346">
        <v>5</v>
      </c>
      <c r="U223" s="346">
        <v>500</v>
      </c>
      <c r="V223" s="320">
        <f>IF((T223+U223) &gt;=D223* 0.85,1,0)</f>
        <v>0</v>
      </c>
      <c r="W223" s="346">
        <v>5</v>
      </c>
      <c r="X223" s="316">
        <v>0</v>
      </c>
      <c r="Y223" s="320">
        <f>IF((W223+X223) &gt;=D223* 0.85,1,0)</f>
        <v>0</v>
      </c>
      <c r="Z223" s="346">
        <v>4</v>
      </c>
      <c r="AA223" s="316">
        <v>0</v>
      </c>
      <c r="AB223" s="320">
        <f>IF((Z223+AA223) &gt;=D223* 0.85,1,0)</f>
        <v>0</v>
      </c>
      <c r="AC223" s="346">
        <v>3</v>
      </c>
      <c r="AD223" s="316">
        <v>0</v>
      </c>
      <c r="AE223" s="320">
        <f>IF((AC223+AD223) &gt;=D223* 0.85,1,0)</f>
        <v>0</v>
      </c>
      <c r="AF223" s="346">
        <v>3</v>
      </c>
      <c r="AG223" s="316">
        <v>0</v>
      </c>
      <c r="AH223" s="320">
        <f>IF((AF223+AG223) &gt;=D223* 0.85,1,0)</f>
        <v>0</v>
      </c>
      <c r="AI223" s="346">
        <v>3</v>
      </c>
      <c r="AJ223" s="316">
        <v>0</v>
      </c>
      <c r="AK223" s="320">
        <f>IF((AI223+AJ223) &gt;=D223* 0.85,1,0)</f>
        <v>0</v>
      </c>
      <c r="AL223" s="346">
        <v>3</v>
      </c>
      <c r="AM223" s="316">
        <v>0</v>
      </c>
      <c r="AN223" s="320">
        <f>IF((AL223+AM223) &gt;=D223* 0.85,1,0)</f>
        <v>0</v>
      </c>
    </row>
    <row r="224" spans="1:40" ht="60">
      <c r="B224" s="317" t="s">
        <v>585</v>
      </c>
      <c r="C224" s="323" t="s">
        <v>586</v>
      </c>
      <c r="D224" s="318">
        <v>50</v>
      </c>
      <c r="E224" s="345">
        <v>50</v>
      </c>
      <c r="F224" s="316">
        <v>0</v>
      </c>
      <c r="G224" s="320">
        <f t="shared" ref="G224:G270" si="52">IF((E224+F224) &gt;= D224*0.85,1,0)</f>
        <v>1</v>
      </c>
      <c r="H224" s="346">
        <v>440</v>
      </c>
      <c r="I224" s="316">
        <v>0</v>
      </c>
      <c r="J224" s="320">
        <f>IF((H224+I224) &gt;=D224* 0.85,1,0)</f>
        <v>1</v>
      </c>
      <c r="K224" s="346">
        <v>420</v>
      </c>
      <c r="L224" s="316">
        <v>0</v>
      </c>
      <c r="M224" s="320">
        <f t="shared" ref="M224:M270" si="53">IF((K224+L224) &gt;=D224* 0.85,1,0)</f>
        <v>1</v>
      </c>
      <c r="N224" s="346">
        <v>330</v>
      </c>
      <c r="O224" s="316">
        <v>0</v>
      </c>
      <c r="P224" s="320">
        <f t="shared" ref="P224:P270" si="54">IF((N224+O224) &gt;=D224* 0.85,1,0)</f>
        <v>1</v>
      </c>
      <c r="Q224" s="346">
        <v>110</v>
      </c>
      <c r="R224" s="316">
        <v>0</v>
      </c>
      <c r="S224" s="320">
        <f t="shared" ref="S224:S270" si="55">IF((Q224+R224) &gt;=D224* 0.85,1,0)</f>
        <v>1</v>
      </c>
      <c r="T224" s="346">
        <v>50</v>
      </c>
      <c r="U224" s="316">
        <v>0</v>
      </c>
      <c r="V224" s="320">
        <f t="shared" ref="V224:V269" si="56">IF((T224+U224) &gt;=D224* 0.85,1,0)</f>
        <v>1</v>
      </c>
      <c r="W224" s="346">
        <v>540</v>
      </c>
      <c r="X224" s="316">
        <v>0</v>
      </c>
      <c r="Y224" s="320">
        <f t="shared" ref="Y224:Y270" si="57">IF((W224+X224) &gt;=D224* 0.85,1,0)</f>
        <v>1</v>
      </c>
      <c r="Z224" s="346">
        <v>510</v>
      </c>
      <c r="AA224" s="316">
        <v>0</v>
      </c>
      <c r="AB224" s="320">
        <f t="shared" ref="AB224:AB270" si="58">IF((Z224+AA224) &gt;=D224* 0.85,1,0)</f>
        <v>1</v>
      </c>
      <c r="AC224" s="346">
        <v>360</v>
      </c>
      <c r="AD224" s="316">
        <v>0</v>
      </c>
      <c r="AE224" s="320">
        <f t="shared" ref="AE224:AE270" si="59">IF((AC224+AD224) &gt;=D224* 0.85,1,0)</f>
        <v>1</v>
      </c>
      <c r="AF224" s="346">
        <v>150</v>
      </c>
      <c r="AG224" s="346">
        <v>1000</v>
      </c>
      <c r="AH224" s="320">
        <f t="shared" ref="AH224:AH270" si="60">IF((AF224+AG224) &gt;=D224* 0.85,1,0)</f>
        <v>1</v>
      </c>
      <c r="AI224" s="346">
        <v>1030</v>
      </c>
      <c r="AJ224" s="316">
        <v>0</v>
      </c>
      <c r="AK224" s="320">
        <f t="shared" ref="AK224:AK270" si="61">IF((AI224+AJ224) &gt;=D224* 0.85,1,0)</f>
        <v>1</v>
      </c>
      <c r="AL224" s="346">
        <v>910</v>
      </c>
      <c r="AM224" s="316">
        <v>0</v>
      </c>
      <c r="AN224" s="320">
        <f t="shared" ref="AN224:AN270" si="62">IF((AL224+AM224) &gt;=D224* 0.85,1,0)</f>
        <v>1</v>
      </c>
    </row>
    <row r="225" spans="2:40" ht="90">
      <c r="B225" s="324" t="s">
        <v>587</v>
      </c>
      <c r="C225" s="316" t="s">
        <v>588</v>
      </c>
      <c r="D225" s="318">
        <v>50</v>
      </c>
      <c r="E225" s="345">
        <v>3620</v>
      </c>
      <c r="F225" s="316">
        <v>0</v>
      </c>
      <c r="G225" s="320">
        <f t="shared" si="52"/>
        <v>1</v>
      </c>
      <c r="H225" s="346">
        <v>7</v>
      </c>
      <c r="I225" s="346">
        <v>3000</v>
      </c>
      <c r="J225" s="320">
        <f t="shared" ref="J225:J231" si="63">IF((H225+I225) &gt;=D225* 0.85,1,0)</f>
        <v>1</v>
      </c>
      <c r="K225" s="346">
        <v>2960</v>
      </c>
      <c r="L225" s="316">
        <v>0</v>
      </c>
      <c r="M225" s="320">
        <f t="shared" si="53"/>
        <v>1</v>
      </c>
      <c r="N225" s="347">
        <v>1840</v>
      </c>
      <c r="O225" s="316">
        <v>0</v>
      </c>
      <c r="P225" s="320">
        <f t="shared" si="54"/>
        <v>1</v>
      </c>
      <c r="Q225" s="346">
        <v>820</v>
      </c>
      <c r="R225" s="316">
        <v>0</v>
      </c>
      <c r="S225" s="320">
        <f t="shared" si="55"/>
        <v>1</v>
      </c>
      <c r="T225" s="346">
        <v>3620</v>
      </c>
      <c r="U225" s="316">
        <v>0</v>
      </c>
      <c r="V225" s="320">
        <f t="shared" si="56"/>
        <v>1</v>
      </c>
      <c r="W225" s="346">
        <v>2280</v>
      </c>
      <c r="X225" s="316">
        <v>0</v>
      </c>
      <c r="Y225" s="320">
        <f t="shared" si="57"/>
        <v>1</v>
      </c>
      <c r="Z225" s="346">
        <v>1270</v>
      </c>
      <c r="AA225" s="316">
        <v>0</v>
      </c>
      <c r="AB225" s="320">
        <f t="shared" si="58"/>
        <v>1</v>
      </c>
      <c r="AC225" s="346">
        <v>380</v>
      </c>
      <c r="AD225" s="316">
        <v>0</v>
      </c>
      <c r="AE225" s="320">
        <f t="shared" si="59"/>
        <v>1</v>
      </c>
      <c r="AF225" s="346">
        <v>60</v>
      </c>
      <c r="AG225" s="346">
        <v>1000</v>
      </c>
      <c r="AH225" s="320">
        <f t="shared" si="60"/>
        <v>1</v>
      </c>
      <c r="AI225" s="346">
        <v>870</v>
      </c>
      <c r="AJ225" s="316">
        <v>0</v>
      </c>
      <c r="AK225" s="320">
        <f t="shared" si="61"/>
        <v>1</v>
      </c>
      <c r="AL225" s="346">
        <v>30</v>
      </c>
      <c r="AM225" s="316">
        <v>0</v>
      </c>
      <c r="AN225" s="320">
        <f t="shared" si="62"/>
        <v>0</v>
      </c>
    </row>
    <row r="226" spans="2:40" ht="60">
      <c r="B226" s="317" t="s">
        <v>589</v>
      </c>
      <c r="C226" s="323" t="s">
        <v>590</v>
      </c>
      <c r="D226" s="318">
        <v>5</v>
      </c>
      <c r="E226" s="345">
        <v>117</v>
      </c>
      <c r="F226" s="316">
        <v>0</v>
      </c>
      <c r="G226" s="320">
        <f t="shared" si="52"/>
        <v>1</v>
      </c>
      <c r="H226" s="346">
        <v>31</v>
      </c>
      <c r="I226" s="346">
        <v>72</v>
      </c>
      <c r="J226" s="320">
        <f t="shared" si="63"/>
        <v>1</v>
      </c>
      <c r="K226" s="346">
        <v>78</v>
      </c>
      <c r="L226" s="316">
        <v>0</v>
      </c>
      <c r="M226" s="320">
        <f t="shared" si="53"/>
        <v>1</v>
      </c>
      <c r="N226" s="346">
        <v>22</v>
      </c>
      <c r="O226" s="316">
        <v>0</v>
      </c>
      <c r="P226" s="320">
        <f t="shared" si="54"/>
        <v>1</v>
      </c>
      <c r="Q226" s="346">
        <v>22</v>
      </c>
      <c r="R226" s="346">
        <v>144</v>
      </c>
      <c r="S226" s="320">
        <f t="shared" si="55"/>
        <v>1</v>
      </c>
      <c r="T226" s="346">
        <v>117</v>
      </c>
      <c r="U226" s="316">
        <v>0</v>
      </c>
      <c r="V226" s="320">
        <f t="shared" si="56"/>
        <v>1</v>
      </c>
      <c r="W226" s="346">
        <v>44</v>
      </c>
      <c r="X226" s="316">
        <v>0</v>
      </c>
      <c r="Y226" s="320">
        <f t="shared" si="57"/>
        <v>1</v>
      </c>
      <c r="Z226" s="346">
        <v>19</v>
      </c>
      <c r="AA226" s="316">
        <v>0</v>
      </c>
      <c r="AB226" s="320">
        <f t="shared" si="58"/>
        <v>1</v>
      </c>
      <c r="AC226" s="346">
        <v>10</v>
      </c>
      <c r="AD226" s="316">
        <v>0</v>
      </c>
      <c r="AE226" s="320">
        <f t="shared" si="59"/>
        <v>1</v>
      </c>
      <c r="AF226" s="346">
        <v>10</v>
      </c>
      <c r="AG226" s="346">
        <v>108</v>
      </c>
      <c r="AH226" s="320">
        <f t="shared" si="60"/>
        <v>1</v>
      </c>
      <c r="AI226" s="346">
        <v>105</v>
      </c>
      <c r="AJ226" s="316">
        <v>0</v>
      </c>
      <c r="AK226" s="320">
        <f t="shared" si="61"/>
        <v>1</v>
      </c>
      <c r="AL226" s="346">
        <v>20</v>
      </c>
      <c r="AM226" s="316">
        <v>0</v>
      </c>
      <c r="AN226" s="320">
        <f t="shared" si="62"/>
        <v>1</v>
      </c>
    </row>
    <row r="227" spans="2:40" ht="60">
      <c r="B227" s="324" t="s">
        <v>591</v>
      </c>
      <c r="C227" s="316" t="s">
        <v>588</v>
      </c>
      <c r="D227" s="318">
        <v>50</v>
      </c>
      <c r="E227" s="345">
        <v>3440</v>
      </c>
      <c r="F227" s="316">
        <v>0</v>
      </c>
      <c r="G227" s="320">
        <f t="shared" si="52"/>
        <v>1</v>
      </c>
      <c r="H227" s="346">
        <v>2588</v>
      </c>
      <c r="I227" s="346">
        <v>2000</v>
      </c>
      <c r="J227" s="320">
        <f t="shared" si="63"/>
        <v>1</v>
      </c>
      <c r="K227" s="346">
        <v>3628</v>
      </c>
      <c r="L227" s="316">
        <v>0</v>
      </c>
      <c r="M227" s="320">
        <f t="shared" si="53"/>
        <v>1</v>
      </c>
      <c r="N227" s="346">
        <v>1480</v>
      </c>
      <c r="O227" s="316">
        <v>0</v>
      </c>
      <c r="P227" s="320">
        <f t="shared" si="54"/>
        <v>1</v>
      </c>
      <c r="Q227" s="346">
        <v>960</v>
      </c>
      <c r="R227" s="346">
        <v>3000</v>
      </c>
      <c r="S227" s="320">
        <f t="shared" si="55"/>
        <v>1</v>
      </c>
      <c r="T227" s="346">
        <v>3440</v>
      </c>
      <c r="U227" s="346">
        <v>1000</v>
      </c>
      <c r="V227" s="320">
        <f t="shared" si="56"/>
        <v>1</v>
      </c>
      <c r="W227" s="346">
        <v>3670</v>
      </c>
      <c r="X227" s="316">
        <v>0</v>
      </c>
      <c r="Y227" s="320">
        <f t="shared" si="57"/>
        <v>1</v>
      </c>
      <c r="Z227" s="346">
        <v>3330</v>
      </c>
      <c r="AA227" s="316">
        <v>0</v>
      </c>
      <c r="AB227" s="320">
        <f t="shared" si="58"/>
        <v>1</v>
      </c>
      <c r="AC227" s="346">
        <v>2810</v>
      </c>
      <c r="AD227" s="316">
        <v>0</v>
      </c>
      <c r="AE227" s="320">
        <f t="shared" si="59"/>
        <v>1</v>
      </c>
      <c r="AF227" s="346">
        <v>2610</v>
      </c>
      <c r="AG227" s="346">
        <v>2000</v>
      </c>
      <c r="AH227" s="320">
        <f t="shared" si="60"/>
        <v>1</v>
      </c>
      <c r="AI227" s="346">
        <v>3650</v>
      </c>
      <c r="AJ227" s="316">
        <v>0</v>
      </c>
      <c r="AK227" s="320">
        <f t="shared" si="61"/>
        <v>1</v>
      </c>
      <c r="AL227" s="346">
        <v>2890</v>
      </c>
      <c r="AM227" s="316">
        <v>0</v>
      </c>
      <c r="AN227" s="320">
        <f t="shared" si="62"/>
        <v>1</v>
      </c>
    </row>
    <row r="228" spans="2:40" ht="60">
      <c r="B228" s="317" t="s">
        <v>592</v>
      </c>
      <c r="C228" s="316" t="s">
        <v>590</v>
      </c>
      <c r="D228" s="318">
        <v>5</v>
      </c>
      <c r="E228" s="345">
        <v>7</v>
      </c>
      <c r="F228" s="316">
        <v>0</v>
      </c>
      <c r="G228" s="320">
        <f t="shared" si="52"/>
        <v>1</v>
      </c>
      <c r="H228" s="346">
        <v>12</v>
      </c>
      <c r="I228" s="316">
        <v>0</v>
      </c>
      <c r="J228" s="320">
        <f t="shared" si="63"/>
        <v>1</v>
      </c>
      <c r="K228" s="346">
        <v>7</v>
      </c>
      <c r="L228" s="316">
        <v>0</v>
      </c>
      <c r="M228" s="320">
        <f t="shared" si="53"/>
        <v>1</v>
      </c>
      <c r="N228" s="346">
        <v>7</v>
      </c>
      <c r="O228" s="316">
        <v>0</v>
      </c>
      <c r="P228" s="320">
        <f t="shared" si="54"/>
        <v>1</v>
      </c>
      <c r="Q228" s="346">
        <v>7</v>
      </c>
      <c r="R228" s="316">
        <v>0</v>
      </c>
      <c r="S228" s="320">
        <f t="shared" si="55"/>
        <v>1</v>
      </c>
      <c r="T228" s="346">
        <v>7</v>
      </c>
      <c r="U228" s="346">
        <v>36</v>
      </c>
      <c r="V228" s="320">
        <f t="shared" si="56"/>
        <v>1</v>
      </c>
      <c r="W228" s="346">
        <v>44</v>
      </c>
      <c r="X228" s="316">
        <v>0</v>
      </c>
      <c r="Y228" s="320">
        <f t="shared" si="57"/>
        <v>1</v>
      </c>
      <c r="Z228" s="346">
        <v>34</v>
      </c>
      <c r="AA228" s="316">
        <v>0</v>
      </c>
      <c r="AB228" s="320">
        <f t="shared" si="58"/>
        <v>1</v>
      </c>
      <c r="AC228" s="346">
        <v>27</v>
      </c>
      <c r="AD228" s="316">
        <v>0</v>
      </c>
      <c r="AE228" s="320">
        <f t="shared" si="59"/>
        <v>1</v>
      </c>
      <c r="AF228" s="346">
        <v>27</v>
      </c>
      <c r="AG228" s="316">
        <v>0</v>
      </c>
      <c r="AH228" s="320">
        <f t="shared" si="60"/>
        <v>1</v>
      </c>
      <c r="AI228" s="346">
        <v>23</v>
      </c>
      <c r="AJ228" s="316">
        <v>0</v>
      </c>
      <c r="AK228" s="320">
        <f t="shared" si="61"/>
        <v>1</v>
      </c>
      <c r="AL228" s="346">
        <v>23</v>
      </c>
      <c r="AM228" s="316">
        <v>0</v>
      </c>
      <c r="AN228" s="320">
        <f t="shared" si="62"/>
        <v>1</v>
      </c>
    </row>
    <row r="229" spans="2:40" ht="90">
      <c r="B229" s="317" t="s">
        <v>593</v>
      </c>
      <c r="C229" s="323" t="s">
        <v>586</v>
      </c>
      <c r="D229" s="318">
        <v>5</v>
      </c>
      <c r="E229" s="345">
        <v>100</v>
      </c>
      <c r="F229" s="316">
        <v>0</v>
      </c>
      <c r="G229" s="320">
        <f t="shared" si="52"/>
        <v>1</v>
      </c>
      <c r="H229" s="346">
        <v>190</v>
      </c>
      <c r="I229" s="346">
        <v>36</v>
      </c>
      <c r="J229" s="320">
        <f t="shared" si="63"/>
        <v>1</v>
      </c>
      <c r="K229" s="346">
        <v>190</v>
      </c>
      <c r="L229" s="316">
        <v>0</v>
      </c>
      <c r="M229" s="320">
        <f t="shared" si="53"/>
        <v>1</v>
      </c>
      <c r="N229" s="346">
        <v>190</v>
      </c>
      <c r="O229" s="316">
        <v>0</v>
      </c>
      <c r="P229" s="320">
        <f t="shared" si="54"/>
        <v>1</v>
      </c>
      <c r="Q229" s="346">
        <v>100</v>
      </c>
      <c r="R229" s="316">
        <v>0</v>
      </c>
      <c r="S229" s="320">
        <f t="shared" si="55"/>
        <v>1</v>
      </c>
      <c r="T229" s="346">
        <v>100</v>
      </c>
      <c r="U229" s="316">
        <v>0</v>
      </c>
      <c r="V229" s="320">
        <f t="shared" si="56"/>
        <v>1</v>
      </c>
      <c r="W229" s="346">
        <v>100</v>
      </c>
      <c r="X229" s="316">
        <v>0</v>
      </c>
      <c r="Y229" s="320">
        <f t="shared" si="57"/>
        <v>1</v>
      </c>
      <c r="Z229" s="346">
        <v>100</v>
      </c>
      <c r="AA229" s="316">
        <v>0</v>
      </c>
      <c r="AB229" s="320">
        <f t="shared" si="58"/>
        <v>1</v>
      </c>
      <c r="AC229" s="346">
        <v>75</v>
      </c>
      <c r="AD229" s="316">
        <v>0</v>
      </c>
      <c r="AE229" s="320">
        <f t="shared" si="59"/>
        <v>1</v>
      </c>
      <c r="AF229" s="346">
        <v>75</v>
      </c>
      <c r="AG229" s="316">
        <v>0</v>
      </c>
      <c r="AH229" s="320">
        <f t="shared" si="60"/>
        <v>1</v>
      </c>
      <c r="AI229" s="346">
        <v>75</v>
      </c>
      <c r="AJ229" s="316">
        <v>0</v>
      </c>
      <c r="AK229" s="320">
        <f t="shared" si="61"/>
        <v>1</v>
      </c>
      <c r="AL229" s="346">
        <v>75</v>
      </c>
      <c r="AM229" s="316">
        <v>0</v>
      </c>
      <c r="AN229" s="320">
        <f t="shared" si="62"/>
        <v>1</v>
      </c>
    </row>
    <row r="230" spans="2:40" ht="90">
      <c r="B230" s="317" t="s">
        <v>594</v>
      </c>
      <c r="C230" s="316" t="s">
        <v>586</v>
      </c>
      <c r="D230" s="318">
        <v>50</v>
      </c>
      <c r="E230" s="345">
        <v>80</v>
      </c>
      <c r="F230" s="316">
        <v>0</v>
      </c>
      <c r="G230" s="320">
        <f t="shared" si="52"/>
        <v>1</v>
      </c>
      <c r="H230" s="346">
        <v>180</v>
      </c>
      <c r="I230" s="346">
        <v>0</v>
      </c>
      <c r="J230" s="320">
        <f t="shared" si="63"/>
        <v>1</v>
      </c>
      <c r="K230" s="346">
        <v>150</v>
      </c>
      <c r="L230" s="316">
        <v>0</v>
      </c>
      <c r="M230" s="320">
        <f t="shared" si="53"/>
        <v>1</v>
      </c>
      <c r="N230" s="346">
        <v>100</v>
      </c>
      <c r="O230" s="316">
        <v>0</v>
      </c>
      <c r="P230" s="320">
        <f t="shared" si="54"/>
        <v>1</v>
      </c>
      <c r="Q230" s="346">
        <v>80</v>
      </c>
      <c r="R230" s="316">
        <v>0</v>
      </c>
      <c r="S230" s="320">
        <f t="shared" si="55"/>
        <v>1</v>
      </c>
      <c r="T230" s="346">
        <v>80</v>
      </c>
      <c r="U230" s="346">
        <v>500</v>
      </c>
      <c r="V230" s="320">
        <f t="shared" si="56"/>
        <v>1</v>
      </c>
      <c r="W230" s="346">
        <v>580</v>
      </c>
      <c r="X230" s="316">
        <v>0</v>
      </c>
      <c r="Y230" s="320">
        <f t="shared" si="57"/>
        <v>1</v>
      </c>
      <c r="Z230" s="346">
        <v>580</v>
      </c>
      <c r="AA230" s="316">
        <v>0</v>
      </c>
      <c r="AB230" s="320">
        <f t="shared" si="58"/>
        <v>1</v>
      </c>
      <c r="AC230" s="346">
        <v>319</v>
      </c>
      <c r="AD230" s="316">
        <v>0</v>
      </c>
      <c r="AE230" s="320">
        <f t="shared" si="59"/>
        <v>1</v>
      </c>
      <c r="AF230" s="346">
        <v>179</v>
      </c>
      <c r="AG230" s="346">
        <v>1000</v>
      </c>
      <c r="AH230" s="320">
        <f t="shared" si="60"/>
        <v>1</v>
      </c>
      <c r="AI230" s="346">
        <v>1049</v>
      </c>
      <c r="AJ230" s="316">
        <v>0</v>
      </c>
      <c r="AK230" s="320">
        <f t="shared" si="61"/>
        <v>1</v>
      </c>
      <c r="AL230" s="346">
        <v>1009</v>
      </c>
      <c r="AM230" s="316">
        <v>0</v>
      </c>
      <c r="AN230" s="320">
        <f t="shared" si="62"/>
        <v>1</v>
      </c>
    </row>
    <row r="231" spans="2:40" ht="30">
      <c r="B231" s="317" t="s">
        <v>595</v>
      </c>
      <c r="C231" s="325" t="s">
        <v>596</v>
      </c>
      <c r="D231" s="318">
        <v>5</v>
      </c>
      <c r="E231" s="345">
        <v>20</v>
      </c>
      <c r="F231" s="316">
        <v>0</v>
      </c>
      <c r="G231" s="320">
        <f t="shared" si="52"/>
        <v>1</v>
      </c>
      <c r="H231" s="346">
        <v>49</v>
      </c>
      <c r="I231" s="316">
        <v>0</v>
      </c>
      <c r="J231" s="320">
        <f t="shared" si="63"/>
        <v>1</v>
      </c>
      <c r="K231" s="346">
        <v>47</v>
      </c>
      <c r="L231" s="346">
        <v>100</v>
      </c>
      <c r="M231" s="320">
        <f t="shared" si="53"/>
        <v>1</v>
      </c>
      <c r="N231" s="346">
        <v>60</v>
      </c>
      <c r="O231" s="316">
        <v>0</v>
      </c>
      <c r="P231" s="320">
        <f t="shared" si="54"/>
        <v>1</v>
      </c>
      <c r="Q231" s="346">
        <v>40</v>
      </c>
      <c r="R231" s="346">
        <v>60</v>
      </c>
      <c r="S231" s="320">
        <f t="shared" si="55"/>
        <v>1</v>
      </c>
      <c r="T231" s="346">
        <v>20</v>
      </c>
      <c r="U231" s="316">
        <v>0</v>
      </c>
      <c r="V231" s="320">
        <f t="shared" si="56"/>
        <v>1</v>
      </c>
      <c r="W231" s="346">
        <v>18</v>
      </c>
      <c r="X231" s="316">
        <v>0</v>
      </c>
      <c r="Y231" s="320">
        <f t="shared" si="57"/>
        <v>1</v>
      </c>
      <c r="Z231" s="346">
        <v>18</v>
      </c>
      <c r="AA231" s="316">
        <v>0</v>
      </c>
      <c r="AB231" s="320">
        <f t="shared" si="58"/>
        <v>1</v>
      </c>
      <c r="AC231" s="346">
        <v>10</v>
      </c>
      <c r="AD231" s="316">
        <v>0</v>
      </c>
      <c r="AE231" s="320">
        <f t="shared" si="59"/>
        <v>1</v>
      </c>
      <c r="AF231" s="346">
        <v>10</v>
      </c>
      <c r="AG231" s="346">
        <v>3</v>
      </c>
      <c r="AH231" s="320">
        <f t="shared" si="60"/>
        <v>1</v>
      </c>
      <c r="AI231" s="346">
        <v>4</v>
      </c>
      <c r="AJ231" s="316">
        <v>0</v>
      </c>
      <c r="AK231" s="320">
        <f t="shared" si="61"/>
        <v>0</v>
      </c>
      <c r="AL231" s="346">
        <v>3</v>
      </c>
      <c r="AM231" s="346">
        <v>30</v>
      </c>
      <c r="AN231" s="320">
        <f t="shared" si="62"/>
        <v>1</v>
      </c>
    </row>
    <row r="232" spans="2:40" ht="45">
      <c r="B232" s="317" t="s">
        <v>597</v>
      </c>
      <c r="C232" s="316" t="s">
        <v>590</v>
      </c>
      <c r="D232" s="318">
        <v>5</v>
      </c>
      <c r="E232" s="345">
        <v>0</v>
      </c>
      <c r="F232" s="316">
        <v>0</v>
      </c>
      <c r="G232" s="320">
        <f t="shared" si="52"/>
        <v>0</v>
      </c>
      <c r="H232" s="346">
        <v>0</v>
      </c>
      <c r="I232" s="316">
        <v>0</v>
      </c>
      <c r="J232" s="320">
        <f t="shared" ref="J232:J270" si="64">IF((H232+I232) &gt;=D272* 0.85,1,0)</f>
        <v>1</v>
      </c>
      <c r="K232" s="346">
        <v>0</v>
      </c>
      <c r="L232" s="316">
        <v>0</v>
      </c>
      <c r="M232" s="320">
        <f t="shared" si="53"/>
        <v>0</v>
      </c>
      <c r="N232" s="346">
        <v>0</v>
      </c>
      <c r="O232" s="316">
        <v>0</v>
      </c>
      <c r="P232" s="320">
        <f t="shared" si="54"/>
        <v>0</v>
      </c>
      <c r="Q232" s="346">
        <v>0</v>
      </c>
      <c r="R232" s="316">
        <v>0</v>
      </c>
      <c r="S232" s="320">
        <f t="shared" si="55"/>
        <v>0</v>
      </c>
      <c r="T232" s="346">
        <v>0</v>
      </c>
      <c r="U232" s="346">
        <v>12</v>
      </c>
      <c r="V232" s="320">
        <f t="shared" si="56"/>
        <v>1</v>
      </c>
      <c r="W232" s="346">
        <v>12</v>
      </c>
      <c r="X232" s="316">
        <v>0</v>
      </c>
      <c r="Y232" s="320">
        <f t="shared" si="57"/>
        <v>1</v>
      </c>
      <c r="Z232" s="346">
        <v>12</v>
      </c>
      <c r="AA232" s="316">
        <v>0</v>
      </c>
      <c r="AB232" s="320">
        <f t="shared" si="58"/>
        <v>1</v>
      </c>
      <c r="AC232" s="346">
        <v>12</v>
      </c>
      <c r="AD232" s="316">
        <v>0</v>
      </c>
      <c r="AE232" s="320">
        <f t="shared" si="59"/>
        <v>1</v>
      </c>
      <c r="AF232" s="346">
        <v>12</v>
      </c>
      <c r="AG232" s="316">
        <v>0</v>
      </c>
      <c r="AH232" s="320">
        <f t="shared" si="60"/>
        <v>1</v>
      </c>
      <c r="AI232" s="346">
        <v>10</v>
      </c>
      <c r="AJ232" s="316">
        <v>0</v>
      </c>
      <c r="AK232" s="320">
        <f t="shared" si="61"/>
        <v>1</v>
      </c>
      <c r="AL232" s="346">
        <v>10</v>
      </c>
      <c r="AM232" s="316">
        <v>0</v>
      </c>
      <c r="AN232" s="320">
        <f t="shared" si="62"/>
        <v>1</v>
      </c>
    </row>
    <row r="233" spans="2:40" ht="60">
      <c r="B233" s="317" t="s">
        <v>598</v>
      </c>
      <c r="C233" s="316" t="s">
        <v>590</v>
      </c>
      <c r="D233" s="318">
        <v>5</v>
      </c>
      <c r="E233" s="345">
        <v>24</v>
      </c>
      <c r="F233" s="316">
        <v>0</v>
      </c>
      <c r="G233" s="320">
        <f t="shared" si="52"/>
        <v>1</v>
      </c>
      <c r="H233" s="346">
        <v>160</v>
      </c>
      <c r="I233" s="346">
        <v>36</v>
      </c>
      <c r="J233" s="320">
        <f t="shared" si="64"/>
        <v>1</v>
      </c>
      <c r="K233" s="346">
        <v>35</v>
      </c>
      <c r="L233" s="316">
        <v>0</v>
      </c>
      <c r="M233" s="320">
        <f t="shared" si="53"/>
        <v>1</v>
      </c>
      <c r="N233" s="346">
        <v>12</v>
      </c>
      <c r="O233" s="316">
        <v>0</v>
      </c>
      <c r="P233" s="320">
        <f t="shared" si="54"/>
        <v>1</v>
      </c>
      <c r="Q233" s="346">
        <v>12</v>
      </c>
      <c r="R233" s="346">
        <v>36</v>
      </c>
      <c r="S233" s="320">
        <f t="shared" si="55"/>
        <v>1</v>
      </c>
      <c r="T233" s="346">
        <v>24</v>
      </c>
      <c r="U233" s="316">
        <v>0</v>
      </c>
      <c r="V233" s="320">
        <f t="shared" si="56"/>
        <v>1</v>
      </c>
      <c r="W233" s="346">
        <v>24</v>
      </c>
      <c r="X233" s="316">
        <v>0</v>
      </c>
      <c r="Y233" s="320">
        <f t="shared" si="57"/>
        <v>1</v>
      </c>
      <c r="Z233" s="346">
        <v>24</v>
      </c>
      <c r="AA233" s="316">
        <v>0</v>
      </c>
      <c r="AB233" s="320">
        <f t="shared" si="58"/>
        <v>1</v>
      </c>
      <c r="AC233" s="346">
        <v>12</v>
      </c>
      <c r="AD233" s="316">
        <v>0</v>
      </c>
      <c r="AE233" s="320">
        <f t="shared" si="59"/>
        <v>1</v>
      </c>
      <c r="AF233" s="346">
        <v>12</v>
      </c>
      <c r="AG233" s="346">
        <v>60</v>
      </c>
      <c r="AH233" s="320">
        <f t="shared" si="60"/>
        <v>1</v>
      </c>
      <c r="AI233" s="346">
        <v>58</v>
      </c>
      <c r="AJ233" s="316">
        <v>0</v>
      </c>
      <c r="AK233" s="320">
        <f t="shared" si="61"/>
        <v>1</v>
      </c>
      <c r="AL233" s="346">
        <v>12</v>
      </c>
      <c r="AM233" s="316">
        <v>0</v>
      </c>
      <c r="AN233" s="320">
        <f t="shared" si="62"/>
        <v>1</v>
      </c>
    </row>
    <row r="234" spans="2:40" ht="45">
      <c r="B234" s="317" t="s">
        <v>599</v>
      </c>
      <c r="C234" s="323" t="s">
        <v>586</v>
      </c>
      <c r="D234" s="318">
        <v>50</v>
      </c>
      <c r="E234" s="345">
        <v>530</v>
      </c>
      <c r="F234" s="316">
        <v>0</v>
      </c>
      <c r="G234" s="320">
        <f t="shared" si="52"/>
        <v>1</v>
      </c>
      <c r="H234" s="346">
        <v>120</v>
      </c>
      <c r="I234" s="346">
        <v>1000</v>
      </c>
      <c r="J234" s="320">
        <f t="shared" si="64"/>
        <v>1</v>
      </c>
      <c r="K234" s="346">
        <v>960</v>
      </c>
      <c r="L234" s="316">
        <v>0</v>
      </c>
      <c r="M234" s="320">
        <f t="shared" si="53"/>
        <v>1</v>
      </c>
      <c r="N234" s="346">
        <v>640</v>
      </c>
      <c r="O234" s="316">
        <v>0</v>
      </c>
      <c r="P234" s="320">
        <f t="shared" si="54"/>
        <v>1</v>
      </c>
      <c r="Q234" s="346">
        <v>230</v>
      </c>
      <c r="R234" s="346">
        <v>500</v>
      </c>
      <c r="S234" s="320">
        <f t="shared" si="55"/>
        <v>1</v>
      </c>
      <c r="T234" s="346">
        <v>530</v>
      </c>
      <c r="U234" s="316">
        <v>0</v>
      </c>
      <c r="V234" s="320">
        <f t="shared" si="56"/>
        <v>1</v>
      </c>
      <c r="W234" s="346">
        <v>180</v>
      </c>
      <c r="X234" s="316">
        <v>0</v>
      </c>
      <c r="Y234" s="320">
        <f t="shared" si="57"/>
        <v>1</v>
      </c>
      <c r="Z234" s="346">
        <v>80</v>
      </c>
      <c r="AA234" s="316">
        <v>0</v>
      </c>
      <c r="AB234" s="320">
        <f t="shared" si="58"/>
        <v>1</v>
      </c>
      <c r="AC234" s="346">
        <v>50</v>
      </c>
      <c r="AD234" s="316">
        <v>0</v>
      </c>
      <c r="AE234" s="320">
        <f t="shared" si="59"/>
        <v>1</v>
      </c>
      <c r="AF234" s="346">
        <v>50</v>
      </c>
      <c r="AG234" s="346">
        <v>1000</v>
      </c>
      <c r="AH234" s="320">
        <f t="shared" si="60"/>
        <v>1</v>
      </c>
      <c r="AI234" s="346">
        <v>950</v>
      </c>
      <c r="AJ234" s="316">
        <v>0</v>
      </c>
      <c r="AK234" s="320">
        <f t="shared" si="61"/>
        <v>1</v>
      </c>
      <c r="AL234" s="346">
        <v>640</v>
      </c>
      <c r="AM234" s="316">
        <v>0</v>
      </c>
      <c r="AN234" s="320">
        <f t="shared" si="62"/>
        <v>1</v>
      </c>
    </row>
    <row r="235" spans="2:40" ht="60">
      <c r="B235" s="317" t="s">
        <v>600</v>
      </c>
      <c r="C235" s="316" t="s">
        <v>586</v>
      </c>
      <c r="D235" s="318">
        <v>50</v>
      </c>
      <c r="E235" s="345">
        <v>500</v>
      </c>
      <c r="F235" s="316">
        <v>0</v>
      </c>
      <c r="G235" s="320">
        <f t="shared" si="52"/>
        <v>1</v>
      </c>
      <c r="H235" s="346">
        <v>60</v>
      </c>
      <c r="I235" s="346">
        <v>500</v>
      </c>
      <c r="J235" s="320">
        <f t="shared" si="64"/>
        <v>1</v>
      </c>
      <c r="K235" s="346">
        <v>500</v>
      </c>
      <c r="L235" s="316">
        <v>0</v>
      </c>
      <c r="M235" s="320">
        <f t="shared" si="53"/>
        <v>1</v>
      </c>
      <c r="N235" s="346">
        <v>500</v>
      </c>
      <c r="O235" s="316">
        <v>0</v>
      </c>
      <c r="P235" s="320">
        <f t="shared" si="54"/>
        <v>1</v>
      </c>
      <c r="Q235" s="346">
        <v>500</v>
      </c>
      <c r="R235" s="316">
        <v>0</v>
      </c>
      <c r="S235" s="320">
        <f t="shared" si="55"/>
        <v>1</v>
      </c>
      <c r="T235" s="346">
        <v>500</v>
      </c>
      <c r="U235" s="346">
        <v>400</v>
      </c>
      <c r="V235" s="320">
        <f t="shared" si="56"/>
        <v>1</v>
      </c>
      <c r="W235" s="346">
        <v>0</v>
      </c>
      <c r="X235" s="316">
        <v>0</v>
      </c>
      <c r="Y235" s="320">
        <f t="shared" si="57"/>
        <v>0</v>
      </c>
      <c r="Z235" s="346">
        <v>900</v>
      </c>
      <c r="AA235" s="316">
        <v>0</v>
      </c>
      <c r="AB235" s="320">
        <f t="shared" si="58"/>
        <v>1</v>
      </c>
      <c r="AC235" s="346">
        <v>800</v>
      </c>
      <c r="AD235" s="316">
        <v>0</v>
      </c>
      <c r="AE235" s="320">
        <f t="shared" si="59"/>
        <v>1</v>
      </c>
      <c r="AF235" s="346">
        <v>800</v>
      </c>
      <c r="AG235" s="346">
        <v>500</v>
      </c>
      <c r="AH235" s="320">
        <f t="shared" si="60"/>
        <v>1</v>
      </c>
      <c r="AI235" s="346">
        <v>1230</v>
      </c>
      <c r="AJ235" s="316">
        <v>0</v>
      </c>
      <c r="AK235" s="320">
        <f t="shared" si="61"/>
        <v>1</v>
      </c>
      <c r="AL235" s="346">
        <v>1160</v>
      </c>
      <c r="AM235" s="316">
        <v>0</v>
      </c>
      <c r="AN235" s="320">
        <f t="shared" si="62"/>
        <v>1</v>
      </c>
    </row>
    <row r="236" spans="2:40" ht="150">
      <c r="B236" s="317" t="s">
        <v>601</v>
      </c>
      <c r="C236" s="325" t="s">
        <v>584</v>
      </c>
      <c r="D236" s="318">
        <v>5</v>
      </c>
      <c r="E236" s="345">
        <v>6</v>
      </c>
      <c r="F236" s="316">
        <v>0</v>
      </c>
      <c r="G236" s="320">
        <f t="shared" si="52"/>
        <v>1</v>
      </c>
      <c r="H236" s="346">
        <v>7</v>
      </c>
      <c r="I236" s="316">
        <v>0</v>
      </c>
      <c r="J236" s="320">
        <f t="shared" si="64"/>
        <v>0</v>
      </c>
      <c r="K236" s="346">
        <v>6</v>
      </c>
      <c r="L236" s="316">
        <v>0</v>
      </c>
      <c r="M236" s="320">
        <f t="shared" si="53"/>
        <v>1</v>
      </c>
      <c r="N236" s="346">
        <v>6</v>
      </c>
      <c r="O236" s="316">
        <v>0</v>
      </c>
      <c r="P236" s="320">
        <f t="shared" si="54"/>
        <v>1</v>
      </c>
      <c r="Q236" s="346">
        <v>6</v>
      </c>
      <c r="R236" s="316">
        <v>0</v>
      </c>
      <c r="S236" s="320">
        <f t="shared" si="55"/>
        <v>1</v>
      </c>
      <c r="T236" s="346">
        <v>6</v>
      </c>
      <c r="U236" s="346">
        <v>24</v>
      </c>
      <c r="V236" s="320">
        <f t="shared" si="56"/>
        <v>1</v>
      </c>
      <c r="W236" s="346">
        <v>900</v>
      </c>
      <c r="X236" s="316">
        <v>0</v>
      </c>
      <c r="Y236" s="320">
        <f t="shared" si="57"/>
        <v>1</v>
      </c>
      <c r="Z236" s="346">
        <v>19</v>
      </c>
      <c r="AA236" s="316">
        <v>0</v>
      </c>
      <c r="AB236" s="320">
        <f t="shared" si="58"/>
        <v>1</v>
      </c>
      <c r="AC236" s="346">
        <v>13</v>
      </c>
      <c r="AD236" s="316">
        <v>0</v>
      </c>
      <c r="AE236" s="320">
        <f t="shared" si="59"/>
        <v>1</v>
      </c>
      <c r="AF236" s="346">
        <v>12</v>
      </c>
      <c r="AG236" s="346">
        <v>12</v>
      </c>
      <c r="AH236" s="320">
        <f t="shared" si="60"/>
        <v>1</v>
      </c>
      <c r="AI236" s="346">
        <v>18</v>
      </c>
      <c r="AJ236" s="316">
        <v>0</v>
      </c>
      <c r="AK236" s="320">
        <f t="shared" si="61"/>
        <v>1</v>
      </c>
      <c r="AL236" s="346">
        <v>8</v>
      </c>
      <c r="AM236" s="316">
        <v>0</v>
      </c>
      <c r="AN236" s="320">
        <f t="shared" si="62"/>
        <v>1</v>
      </c>
    </row>
    <row r="237" spans="2:40" ht="135">
      <c r="B237" s="317" t="s">
        <v>602</v>
      </c>
      <c r="C237" s="316" t="s">
        <v>586</v>
      </c>
      <c r="D237" s="318">
        <v>50</v>
      </c>
      <c r="E237" s="345">
        <v>220</v>
      </c>
      <c r="F237" s="316">
        <v>0</v>
      </c>
      <c r="G237" s="320">
        <f t="shared" si="52"/>
        <v>1</v>
      </c>
      <c r="H237" s="346">
        <v>180</v>
      </c>
      <c r="I237" s="346">
        <v>500</v>
      </c>
      <c r="J237" s="320">
        <f t="shared" si="64"/>
        <v>1</v>
      </c>
      <c r="K237" s="346">
        <v>490</v>
      </c>
      <c r="L237" s="316">
        <v>0</v>
      </c>
      <c r="M237" s="320">
        <f t="shared" si="53"/>
        <v>1</v>
      </c>
      <c r="N237" s="346">
        <v>370</v>
      </c>
      <c r="O237" s="316">
        <v>0</v>
      </c>
      <c r="P237" s="320">
        <f t="shared" si="54"/>
        <v>1</v>
      </c>
      <c r="Q237" s="346">
        <v>320</v>
      </c>
      <c r="R237" s="316">
        <v>0</v>
      </c>
      <c r="S237" s="320">
        <f t="shared" si="55"/>
        <v>1</v>
      </c>
      <c r="T237" s="346">
        <v>220</v>
      </c>
      <c r="U237" s="346">
        <v>500</v>
      </c>
      <c r="V237" s="320">
        <f t="shared" si="56"/>
        <v>1</v>
      </c>
      <c r="W237" s="346">
        <v>654</v>
      </c>
      <c r="X237" s="316">
        <v>0</v>
      </c>
      <c r="Y237" s="320">
        <f t="shared" si="57"/>
        <v>1</v>
      </c>
      <c r="Z237" s="346">
        <v>590</v>
      </c>
      <c r="AA237" s="316">
        <v>0</v>
      </c>
      <c r="AB237" s="320">
        <f t="shared" si="58"/>
        <v>1</v>
      </c>
      <c r="AC237" s="346">
        <v>510</v>
      </c>
      <c r="AD237" s="316">
        <v>0</v>
      </c>
      <c r="AE237" s="320">
        <f t="shared" si="59"/>
        <v>1</v>
      </c>
      <c r="AF237" s="346">
        <v>390</v>
      </c>
      <c r="AG237" s="316">
        <v>0</v>
      </c>
      <c r="AH237" s="320">
        <f t="shared" si="60"/>
        <v>1</v>
      </c>
      <c r="AI237" s="346">
        <v>250</v>
      </c>
      <c r="AJ237" s="316">
        <v>0</v>
      </c>
      <c r="AK237" s="320">
        <f t="shared" si="61"/>
        <v>1</v>
      </c>
      <c r="AL237" s="346">
        <v>150</v>
      </c>
      <c r="AM237" s="316">
        <v>0</v>
      </c>
      <c r="AN237" s="320">
        <f t="shared" si="62"/>
        <v>1</v>
      </c>
    </row>
    <row r="238" spans="2:40" ht="45">
      <c r="B238" s="317" t="s">
        <v>603</v>
      </c>
      <c r="C238" s="323" t="s">
        <v>586</v>
      </c>
      <c r="D238" s="318">
        <v>50</v>
      </c>
      <c r="E238" s="345">
        <v>60</v>
      </c>
      <c r="F238" s="316">
        <v>0</v>
      </c>
      <c r="G238" s="320">
        <f t="shared" si="52"/>
        <v>1</v>
      </c>
      <c r="H238" s="346">
        <v>120</v>
      </c>
      <c r="I238" s="346">
        <v>0</v>
      </c>
      <c r="J238" s="320">
        <f t="shared" si="64"/>
        <v>0</v>
      </c>
      <c r="K238" s="346">
        <v>70</v>
      </c>
      <c r="L238" s="316">
        <v>0</v>
      </c>
      <c r="M238" s="320">
        <f t="shared" si="53"/>
        <v>1</v>
      </c>
      <c r="N238" s="346">
        <v>60</v>
      </c>
      <c r="O238" s="316">
        <v>0</v>
      </c>
      <c r="P238" s="320">
        <f t="shared" si="54"/>
        <v>1</v>
      </c>
      <c r="Q238" s="346">
        <v>60</v>
      </c>
      <c r="R238" s="316">
        <v>0</v>
      </c>
      <c r="S238" s="320">
        <f t="shared" si="55"/>
        <v>1</v>
      </c>
      <c r="T238" s="346">
        <v>60</v>
      </c>
      <c r="U238" s="346">
        <v>2000</v>
      </c>
      <c r="V238" s="320">
        <f t="shared" si="56"/>
        <v>1</v>
      </c>
      <c r="W238" s="346">
        <v>1980</v>
      </c>
      <c r="X238" s="316">
        <v>0</v>
      </c>
      <c r="Y238" s="320">
        <f t="shared" si="57"/>
        <v>1</v>
      </c>
      <c r="Z238" s="346">
        <v>1880</v>
      </c>
      <c r="AA238" s="316">
        <v>0</v>
      </c>
      <c r="AB238" s="320">
        <f t="shared" si="58"/>
        <v>1</v>
      </c>
      <c r="AC238" s="346">
        <v>1420</v>
      </c>
      <c r="AD238" s="316">
        <v>0</v>
      </c>
      <c r="AE238" s="320">
        <f t="shared" si="59"/>
        <v>1</v>
      </c>
      <c r="AF238" s="346">
        <v>1160</v>
      </c>
      <c r="AG238" s="346">
        <v>2000</v>
      </c>
      <c r="AH238" s="320">
        <f t="shared" si="60"/>
        <v>1</v>
      </c>
      <c r="AI238" s="346">
        <v>2250</v>
      </c>
      <c r="AJ238" s="316">
        <v>0</v>
      </c>
      <c r="AK238" s="320">
        <f t="shared" si="61"/>
        <v>1</v>
      </c>
      <c r="AL238" s="346">
        <v>1670</v>
      </c>
      <c r="AM238" s="316">
        <v>0</v>
      </c>
      <c r="AN238" s="320">
        <f t="shared" si="62"/>
        <v>1</v>
      </c>
    </row>
    <row r="239" spans="2:40" ht="45">
      <c r="B239" s="317" t="s">
        <v>604</v>
      </c>
      <c r="C239" s="323" t="s">
        <v>586</v>
      </c>
      <c r="D239" s="318">
        <v>50</v>
      </c>
      <c r="E239" s="345">
        <v>500</v>
      </c>
      <c r="F239" s="316">
        <v>0</v>
      </c>
      <c r="G239" s="320">
        <f t="shared" si="52"/>
        <v>1</v>
      </c>
      <c r="H239" s="346">
        <v>350</v>
      </c>
      <c r="I239" s="346">
        <v>500</v>
      </c>
      <c r="J239" s="320">
        <f t="shared" si="64"/>
        <v>1</v>
      </c>
      <c r="K239" s="346">
        <v>820</v>
      </c>
      <c r="L239" s="316">
        <v>0</v>
      </c>
      <c r="M239" s="320">
        <f t="shared" si="53"/>
        <v>1</v>
      </c>
      <c r="N239" s="346">
        <v>690</v>
      </c>
      <c r="O239" s="316">
        <v>0</v>
      </c>
      <c r="P239" s="320">
        <f t="shared" si="54"/>
        <v>1</v>
      </c>
      <c r="Q239" s="346">
        <v>500</v>
      </c>
      <c r="R239" s="346">
        <v>200</v>
      </c>
      <c r="S239" s="320">
        <f t="shared" si="55"/>
        <v>1</v>
      </c>
      <c r="T239" s="346">
        <v>500</v>
      </c>
      <c r="U239" s="346">
        <v>200</v>
      </c>
      <c r="V239" s="320">
        <f t="shared" si="56"/>
        <v>1</v>
      </c>
      <c r="W239" s="346">
        <v>500</v>
      </c>
      <c r="X239" s="316">
        <v>0</v>
      </c>
      <c r="Y239" s="320">
        <f t="shared" si="57"/>
        <v>1</v>
      </c>
      <c r="Z239" s="346">
        <v>460</v>
      </c>
      <c r="AA239" s="316">
        <v>0</v>
      </c>
      <c r="AB239" s="320">
        <f t="shared" si="58"/>
        <v>1</v>
      </c>
      <c r="AC239" s="346">
        <v>340</v>
      </c>
      <c r="AD239" s="316">
        <v>0</v>
      </c>
      <c r="AE239" s="320">
        <f t="shared" si="59"/>
        <v>1</v>
      </c>
      <c r="AF239" s="346">
        <v>300</v>
      </c>
      <c r="AG239" s="346">
        <v>500</v>
      </c>
      <c r="AH239" s="320">
        <f t="shared" si="60"/>
        <v>1</v>
      </c>
      <c r="AI239" s="346">
        <v>720</v>
      </c>
      <c r="AJ239" s="316">
        <v>0</v>
      </c>
      <c r="AK239" s="320">
        <f t="shared" si="61"/>
        <v>1</v>
      </c>
      <c r="AL239" s="346">
        <v>640</v>
      </c>
      <c r="AM239" s="316">
        <v>0</v>
      </c>
      <c r="AN239" s="320">
        <f t="shared" si="62"/>
        <v>1</v>
      </c>
    </row>
    <row r="240" spans="2:40" ht="90">
      <c r="B240" s="317" t="s">
        <v>605</v>
      </c>
      <c r="C240" s="316" t="s">
        <v>586</v>
      </c>
      <c r="D240" s="318">
        <v>90</v>
      </c>
      <c r="E240" s="345">
        <v>760</v>
      </c>
      <c r="F240" s="316">
        <v>0</v>
      </c>
      <c r="G240" s="320">
        <f t="shared" si="52"/>
        <v>1</v>
      </c>
      <c r="H240" s="346">
        <v>2930</v>
      </c>
      <c r="I240" s="316">
        <v>0</v>
      </c>
      <c r="J240" s="320">
        <f t="shared" si="64"/>
        <v>1</v>
      </c>
      <c r="K240" s="346">
        <v>2480</v>
      </c>
      <c r="L240" s="316">
        <v>0</v>
      </c>
      <c r="M240" s="320">
        <f t="shared" si="53"/>
        <v>1</v>
      </c>
      <c r="N240" s="346">
        <v>1760</v>
      </c>
      <c r="O240" s="316">
        <v>0</v>
      </c>
      <c r="P240" s="320">
        <f t="shared" si="54"/>
        <v>1</v>
      </c>
      <c r="Q240" s="346">
        <v>17060</v>
      </c>
      <c r="R240" s="316">
        <v>0</v>
      </c>
      <c r="S240" s="320">
        <f t="shared" si="55"/>
        <v>1</v>
      </c>
      <c r="T240" s="346">
        <v>760</v>
      </c>
      <c r="U240" s="316">
        <v>0</v>
      </c>
      <c r="V240" s="320">
        <f t="shared" si="56"/>
        <v>1</v>
      </c>
      <c r="W240" s="346">
        <v>360</v>
      </c>
      <c r="X240" s="316">
        <v>0</v>
      </c>
      <c r="Y240" s="320">
        <f t="shared" si="57"/>
        <v>1</v>
      </c>
      <c r="Z240" s="346">
        <v>210</v>
      </c>
      <c r="AA240" s="316">
        <v>0</v>
      </c>
      <c r="AB240" s="320">
        <f t="shared" si="58"/>
        <v>1</v>
      </c>
      <c r="AC240" s="346">
        <v>110</v>
      </c>
      <c r="AD240" s="316">
        <v>0</v>
      </c>
      <c r="AE240" s="320">
        <f t="shared" si="59"/>
        <v>1</v>
      </c>
      <c r="AF240" s="346">
        <v>110</v>
      </c>
      <c r="AG240" s="316">
        <v>0</v>
      </c>
      <c r="AH240" s="320">
        <f t="shared" si="60"/>
        <v>1</v>
      </c>
      <c r="AI240" s="346">
        <v>50</v>
      </c>
      <c r="AJ240" s="346">
        <v>3000</v>
      </c>
      <c r="AK240" s="320">
        <f t="shared" si="61"/>
        <v>1</v>
      </c>
      <c r="AL240" s="346">
        <v>2870</v>
      </c>
      <c r="AM240" s="316">
        <v>0</v>
      </c>
      <c r="AN240" s="320">
        <f t="shared" si="62"/>
        <v>1</v>
      </c>
    </row>
    <row r="241" spans="2:40" ht="75">
      <c r="B241" s="317" t="s">
        <v>606</v>
      </c>
      <c r="C241" s="325" t="s">
        <v>607</v>
      </c>
      <c r="D241" s="318">
        <v>5</v>
      </c>
      <c r="E241" s="345">
        <v>14</v>
      </c>
      <c r="F241" s="316">
        <v>0</v>
      </c>
      <c r="G241" s="320">
        <f t="shared" si="52"/>
        <v>1</v>
      </c>
      <c r="H241" s="346">
        <v>59</v>
      </c>
      <c r="I241" s="316">
        <v>0</v>
      </c>
      <c r="J241" s="320">
        <f t="shared" si="64"/>
        <v>1</v>
      </c>
      <c r="K241" s="346">
        <v>33</v>
      </c>
      <c r="L241" s="316">
        <v>0</v>
      </c>
      <c r="M241" s="320">
        <f t="shared" si="53"/>
        <v>1</v>
      </c>
      <c r="N241" s="346">
        <v>25</v>
      </c>
      <c r="O241" s="316">
        <v>0</v>
      </c>
      <c r="P241" s="320">
        <f t="shared" si="54"/>
        <v>1</v>
      </c>
      <c r="Q241" s="346">
        <v>20</v>
      </c>
      <c r="R241" s="316">
        <v>0</v>
      </c>
      <c r="S241" s="320">
        <f t="shared" si="55"/>
        <v>1</v>
      </c>
      <c r="T241" s="346">
        <v>14</v>
      </c>
      <c r="U241" s="346">
        <v>12</v>
      </c>
      <c r="V241" s="320">
        <f t="shared" si="56"/>
        <v>1</v>
      </c>
      <c r="W241" s="346">
        <v>21</v>
      </c>
      <c r="X241" s="316">
        <v>0</v>
      </c>
      <c r="Y241" s="320">
        <f t="shared" si="57"/>
        <v>1</v>
      </c>
      <c r="Z241" s="346">
        <v>21</v>
      </c>
      <c r="AA241" s="316">
        <v>0</v>
      </c>
      <c r="AB241" s="320">
        <f t="shared" si="58"/>
        <v>1</v>
      </c>
      <c r="AC241" s="346">
        <v>14</v>
      </c>
      <c r="AD241" s="316">
        <v>0</v>
      </c>
      <c r="AE241" s="320">
        <f t="shared" si="59"/>
        <v>1</v>
      </c>
      <c r="AF241" s="346">
        <v>10</v>
      </c>
      <c r="AG241" s="316">
        <v>0</v>
      </c>
      <c r="AH241" s="320">
        <f t="shared" si="60"/>
        <v>1</v>
      </c>
      <c r="AI241" s="346">
        <v>9</v>
      </c>
      <c r="AJ241" s="316">
        <v>0</v>
      </c>
      <c r="AK241" s="320">
        <f t="shared" si="61"/>
        <v>1</v>
      </c>
      <c r="AL241" s="346">
        <v>5</v>
      </c>
      <c r="AM241" s="316">
        <v>0</v>
      </c>
      <c r="AN241" s="320">
        <f t="shared" si="62"/>
        <v>1</v>
      </c>
    </row>
    <row r="242" spans="2:40" ht="60">
      <c r="B242" s="317" t="s">
        <v>608</v>
      </c>
      <c r="C242" s="316" t="s">
        <v>586</v>
      </c>
      <c r="D242" s="318">
        <v>50</v>
      </c>
      <c r="E242" s="345">
        <v>880</v>
      </c>
      <c r="F242" s="316">
        <v>0</v>
      </c>
      <c r="G242" s="320">
        <f t="shared" si="52"/>
        <v>1</v>
      </c>
      <c r="H242" s="346">
        <v>190</v>
      </c>
      <c r="I242" s="316">
        <v>0</v>
      </c>
      <c r="J242" s="320">
        <f t="shared" si="64"/>
        <v>1</v>
      </c>
      <c r="K242" s="346">
        <v>100</v>
      </c>
      <c r="L242" s="316">
        <v>0</v>
      </c>
      <c r="M242" s="320">
        <f t="shared" si="53"/>
        <v>1</v>
      </c>
      <c r="N242" s="346">
        <v>80</v>
      </c>
      <c r="O242" s="316">
        <v>0</v>
      </c>
      <c r="P242" s="320">
        <f t="shared" si="54"/>
        <v>1</v>
      </c>
      <c r="Q242" s="346">
        <v>80</v>
      </c>
      <c r="R242" s="346">
        <v>1000</v>
      </c>
      <c r="S242" s="320">
        <f t="shared" si="55"/>
        <v>1</v>
      </c>
      <c r="T242" s="346">
        <v>880</v>
      </c>
      <c r="U242" s="316">
        <v>0</v>
      </c>
      <c r="V242" s="320">
        <f t="shared" si="56"/>
        <v>1</v>
      </c>
      <c r="W242" s="346">
        <v>505</v>
      </c>
      <c r="X242" s="316">
        <v>0</v>
      </c>
      <c r="Y242" s="320">
        <f t="shared" si="57"/>
        <v>1</v>
      </c>
      <c r="Z242" s="346">
        <v>485</v>
      </c>
      <c r="AA242" s="316">
        <v>0</v>
      </c>
      <c r="AB242" s="320">
        <f t="shared" si="58"/>
        <v>1</v>
      </c>
      <c r="AC242" s="346">
        <v>390</v>
      </c>
      <c r="AD242" s="316">
        <v>0</v>
      </c>
      <c r="AE242" s="320">
        <f t="shared" si="59"/>
        <v>1</v>
      </c>
      <c r="AF242" s="346">
        <v>285</v>
      </c>
      <c r="AG242" s="346">
        <v>500</v>
      </c>
      <c r="AH242" s="320">
        <f t="shared" si="60"/>
        <v>1</v>
      </c>
      <c r="AI242" s="346">
        <v>690</v>
      </c>
      <c r="AJ242" s="316">
        <v>0</v>
      </c>
      <c r="AK242" s="320">
        <f t="shared" si="61"/>
        <v>1</v>
      </c>
      <c r="AL242" s="346">
        <v>530</v>
      </c>
      <c r="AM242" s="316">
        <v>0</v>
      </c>
      <c r="AN242" s="320">
        <f t="shared" si="62"/>
        <v>1</v>
      </c>
    </row>
    <row r="243" spans="2:40" ht="45">
      <c r="B243" s="317" t="s">
        <v>609</v>
      </c>
      <c r="C243" s="323" t="s">
        <v>586</v>
      </c>
      <c r="D243" s="318">
        <v>5</v>
      </c>
      <c r="E243" s="345">
        <v>100</v>
      </c>
      <c r="F243" s="316">
        <v>0</v>
      </c>
      <c r="G243" s="320">
        <f t="shared" si="52"/>
        <v>1</v>
      </c>
      <c r="H243" s="346">
        <v>230</v>
      </c>
      <c r="I243" s="316">
        <v>0</v>
      </c>
      <c r="J243" s="320">
        <f t="shared" si="64"/>
        <v>1</v>
      </c>
      <c r="K243" s="346">
        <v>230</v>
      </c>
      <c r="L243" s="346">
        <v>500</v>
      </c>
      <c r="M243" s="320">
        <f t="shared" si="53"/>
        <v>1</v>
      </c>
      <c r="N243" s="346">
        <v>500</v>
      </c>
      <c r="O243" s="316">
        <v>0</v>
      </c>
      <c r="P243" s="320">
        <f t="shared" si="54"/>
        <v>1</v>
      </c>
      <c r="Q243" s="346">
        <v>500</v>
      </c>
      <c r="R243" s="316">
        <v>0</v>
      </c>
      <c r="S243" s="320">
        <f t="shared" si="55"/>
        <v>1</v>
      </c>
      <c r="T243" s="346">
        <v>100</v>
      </c>
      <c r="U243" s="316">
        <v>0</v>
      </c>
      <c r="V243" s="320">
        <f t="shared" si="56"/>
        <v>1</v>
      </c>
      <c r="W243" s="346">
        <v>90</v>
      </c>
      <c r="X243" s="316">
        <v>0</v>
      </c>
      <c r="Y243" s="320">
        <f t="shared" si="57"/>
        <v>1</v>
      </c>
      <c r="Z243" s="346">
        <v>90</v>
      </c>
      <c r="AA243" s="316">
        <v>0</v>
      </c>
      <c r="AB243" s="320">
        <f t="shared" si="58"/>
        <v>1</v>
      </c>
      <c r="AC243" s="346">
        <v>80</v>
      </c>
      <c r="AD243" s="316">
        <v>0</v>
      </c>
      <c r="AE243" s="320">
        <f t="shared" si="59"/>
        <v>1</v>
      </c>
      <c r="AF243" s="346">
        <v>80</v>
      </c>
      <c r="AG243" s="316">
        <v>0</v>
      </c>
      <c r="AH243" s="320">
        <f t="shared" si="60"/>
        <v>1</v>
      </c>
      <c r="AI243" s="346">
        <v>80</v>
      </c>
      <c r="AJ243" s="316">
        <v>0</v>
      </c>
      <c r="AK243" s="320">
        <f t="shared" si="61"/>
        <v>1</v>
      </c>
      <c r="AL243" s="346">
        <v>80</v>
      </c>
      <c r="AM243" s="316">
        <v>0</v>
      </c>
      <c r="AN243" s="320">
        <f t="shared" si="62"/>
        <v>1</v>
      </c>
    </row>
    <row r="244" spans="2:40" ht="60">
      <c r="B244" s="317" t="s">
        <v>610</v>
      </c>
      <c r="C244" s="316" t="s">
        <v>586</v>
      </c>
      <c r="D244" s="318">
        <v>50</v>
      </c>
      <c r="E244" s="345">
        <v>1310</v>
      </c>
      <c r="F244" s="316">
        <v>0</v>
      </c>
      <c r="G244" s="320">
        <f t="shared" si="52"/>
        <v>1</v>
      </c>
      <c r="H244" s="346">
        <v>0</v>
      </c>
      <c r="I244" s="346">
        <v>98</v>
      </c>
      <c r="J244" s="320">
        <f t="shared" si="64"/>
        <v>1</v>
      </c>
      <c r="K244" s="346">
        <v>48</v>
      </c>
      <c r="L244" s="316">
        <v>0</v>
      </c>
      <c r="M244" s="320">
        <f t="shared" si="53"/>
        <v>1</v>
      </c>
      <c r="N244" s="346">
        <v>48</v>
      </c>
      <c r="O244" s="316">
        <v>0</v>
      </c>
      <c r="P244" s="320">
        <f t="shared" si="54"/>
        <v>1</v>
      </c>
      <c r="Q244" s="346">
        <v>48</v>
      </c>
      <c r="R244" s="346">
        <v>1400</v>
      </c>
      <c r="S244" s="320">
        <f t="shared" si="55"/>
        <v>1</v>
      </c>
      <c r="T244" s="346">
        <v>1310</v>
      </c>
      <c r="U244" s="316">
        <v>0</v>
      </c>
      <c r="V244" s="320">
        <f t="shared" si="56"/>
        <v>1</v>
      </c>
      <c r="W244" s="346">
        <v>770</v>
      </c>
      <c r="X244" s="316">
        <v>0</v>
      </c>
      <c r="Y244" s="320">
        <f t="shared" si="57"/>
        <v>1</v>
      </c>
      <c r="Z244" s="346">
        <v>590</v>
      </c>
      <c r="AA244" s="316">
        <v>0</v>
      </c>
      <c r="AB244" s="320">
        <f t="shared" si="58"/>
        <v>1</v>
      </c>
      <c r="AC244" s="346">
        <v>320</v>
      </c>
      <c r="AD244" s="316">
        <v>0</v>
      </c>
      <c r="AE244" s="320">
        <f t="shared" si="59"/>
        <v>1</v>
      </c>
      <c r="AF244" s="346">
        <v>140</v>
      </c>
      <c r="AG244" s="346">
        <v>960</v>
      </c>
      <c r="AH244" s="320">
        <f t="shared" si="60"/>
        <v>1</v>
      </c>
      <c r="AI244" s="346">
        <v>980</v>
      </c>
      <c r="AJ244" s="316">
        <v>0</v>
      </c>
      <c r="AK244" s="320">
        <f t="shared" si="61"/>
        <v>1</v>
      </c>
      <c r="AL244" s="346">
        <v>790</v>
      </c>
      <c r="AM244" s="316">
        <v>0</v>
      </c>
      <c r="AN244" s="320">
        <f t="shared" si="62"/>
        <v>1</v>
      </c>
    </row>
    <row r="245" spans="2:40" ht="60">
      <c r="B245" s="317" t="s">
        <v>611</v>
      </c>
      <c r="C245" s="325" t="s">
        <v>612</v>
      </c>
      <c r="D245" s="318">
        <v>20</v>
      </c>
      <c r="E245" s="345">
        <v>15</v>
      </c>
      <c r="F245" s="316">
        <v>0</v>
      </c>
      <c r="G245" s="320">
        <f t="shared" si="52"/>
        <v>0</v>
      </c>
      <c r="H245" s="346">
        <v>32</v>
      </c>
      <c r="I245" s="346">
        <v>50</v>
      </c>
      <c r="J245" s="320">
        <f t="shared" si="64"/>
        <v>1</v>
      </c>
      <c r="K245" s="346">
        <v>280</v>
      </c>
      <c r="L245" s="316">
        <v>0</v>
      </c>
      <c r="M245" s="320">
        <f t="shared" si="53"/>
        <v>1</v>
      </c>
      <c r="N245" s="346">
        <v>105</v>
      </c>
      <c r="O245" s="316">
        <v>0</v>
      </c>
      <c r="P245" s="320">
        <f t="shared" si="54"/>
        <v>1</v>
      </c>
      <c r="Q245" s="346">
        <v>15</v>
      </c>
      <c r="R245" s="316">
        <v>0</v>
      </c>
      <c r="S245" s="320">
        <f t="shared" si="55"/>
        <v>0</v>
      </c>
      <c r="T245" s="346">
        <v>15</v>
      </c>
      <c r="U245" s="346">
        <v>200</v>
      </c>
      <c r="V245" s="320">
        <f t="shared" si="56"/>
        <v>1</v>
      </c>
      <c r="W245" s="346">
        <v>197</v>
      </c>
      <c r="X245" s="316">
        <v>0</v>
      </c>
      <c r="Y245" s="320">
        <f t="shared" si="57"/>
        <v>1</v>
      </c>
      <c r="Z245" s="346">
        <v>171</v>
      </c>
      <c r="AA245" s="316">
        <v>0</v>
      </c>
      <c r="AB245" s="320">
        <f t="shared" si="58"/>
        <v>1</v>
      </c>
      <c r="AC245" s="346">
        <v>135</v>
      </c>
      <c r="AD245" s="316">
        <v>0</v>
      </c>
      <c r="AE245" s="320">
        <f t="shared" si="59"/>
        <v>1</v>
      </c>
      <c r="AF245" s="346">
        <v>85</v>
      </c>
      <c r="AG245" s="316">
        <v>0</v>
      </c>
      <c r="AH245" s="320">
        <f t="shared" si="60"/>
        <v>1</v>
      </c>
      <c r="AI245" s="346">
        <v>14</v>
      </c>
      <c r="AJ245" s="316">
        <v>0</v>
      </c>
      <c r="AK245" s="320">
        <f t="shared" si="61"/>
        <v>0</v>
      </c>
      <c r="AL245" s="346">
        <v>14</v>
      </c>
      <c r="AM245" s="316">
        <v>0</v>
      </c>
      <c r="AN245" s="320">
        <f t="shared" si="62"/>
        <v>0</v>
      </c>
    </row>
    <row r="246" spans="2:40" ht="60">
      <c r="B246" s="317" t="s">
        <v>613</v>
      </c>
      <c r="C246" s="325" t="s">
        <v>607</v>
      </c>
      <c r="D246" s="318">
        <v>5</v>
      </c>
      <c r="E246" s="345">
        <v>27</v>
      </c>
      <c r="F246" s="316">
        <v>0</v>
      </c>
      <c r="G246" s="320">
        <f t="shared" si="52"/>
        <v>1</v>
      </c>
      <c r="H246" s="346">
        <v>13</v>
      </c>
      <c r="I246" s="346">
        <v>10</v>
      </c>
      <c r="J246" s="320">
        <f t="shared" si="64"/>
        <v>1</v>
      </c>
      <c r="K246" s="346">
        <v>20</v>
      </c>
      <c r="L246" s="316">
        <v>0</v>
      </c>
      <c r="M246" s="320">
        <f t="shared" si="53"/>
        <v>1</v>
      </c>
      <c r="N246" s="346">
        <v>18</v>
      </c>
      <c r="O246" s="316">
        <v>0</v>
      </c>
      <c r="P246" s="320">
        <f t="shared" si="54"/>
        <v>1</v>
      </c>
      <c r="Q246" s="346">
        <v>8</v>
      </c>
      <c r="R246" s="346">
        <v>20</v>
      </c>
      <c r="S246" s="320">
        <f t="shared" si="55"/>
        <v>1</v>
      </c>
      <c r="T246" s="346">
        <v>27</v>
      </c>
      <c r="U246" s="316">
        <v>0</v>
      </c>
      <c r="V246" s="320">
        <f t="shared" si="56"/>
        <v>1</v>
      </c>
      <c r="W246" s="346">
        <v>20</v>
      </c>
      <c r="X246" s="316">
        <v>0</v>
      </c>
      <c r="Y246" s="320">
        <f t="shared" si="57"/>
        <v>1</v>
      </c>
      <c r="Z246" s="346">
        <v>18</v>
      </c>
      <c r="AA246" s="316">
        <v>0</v>
      </c>
      <c r="AB246" s="320">
        <f t="shared" si="58"/>
        <v>1</v>
      </c>
      <c r="AC246" s="346">
        <v>18</v>
      </c>
      <c r="AD246" s="316">
        <v>0</v>
      </c>
      <c r="AE246" s="320">
        <f t="shared" si="59"/>
        <v>1</v>
      </c>
      <c r="AF246" s="346">
        <v>18</v>
      </c>
      <c r="AG246" s="316">
        <v>0</v>
      </c>
      <c r="AH246" s="320">
        <f t="shared" si="60"/>
        <v>1</v>
      </c>
      <c r="AI246" s="346">
        <v>18</v>
      </c>
      <c r="AJ246" s="316">
        <v>0</v>
      </c>
      <c r="AK246" s="320">
        <f t="shared" si="61"/>
        <v>1</v>
      </c>
      <c r="AL246" s="346">
        <v>16</v>
      </c>
      <c r="AM246" s="316">
        <v>0</v>
      </c>
      <c r="AN246" s="320">
        <f t="shared" si="62"/>
        <v>1</v>
      </c>
    </row>
    <row r="247" spans="2:40" ht="45">
      <c r="B247" s="317" t="s">
        <v>614</v>
      </c>
      <c r="C247" s="316" t="s">
        <v>586</v>
      </c>
      <c r="D247" s="318">
        <v>100</v>
      </c>
      <c r="E247" s="345">
        <v>3390</v>
      </c>
      <c r="F247" s="316">
        <v>0</v>
      </c>
      <c r="G247" s="320">
        <f t="shared" si="52"/>
        <v>1</v>
      </c>
      <c r="H247" s="346">
        <v>400</v>
      </c>
      <c r="I247" s="346">
        <v>2000</v>
      </c>
      <c r="J247" s="320">
        <f t="shared" si="64"/>
        <v>1</v>
      </c>
      <c r="K247" s="347">
        <v>1820</v>
      </c>
      <c r="L247" s="316">
        <v>0</v>
      </c>
      <c r="M247" s="320">
        <f t="shared" si="53"/>
        <v>1</v>
      </c>
      <c r="N247" s="346">
        <v>670</v>
      </c>
      <c r="O247" s="316">
        <v>0</v>
      </c>
      <c r="P247" s="320">
        <f t="shared" si="54"/>
        <v>1</v>
      </c>
      <c r="Q247" s="346">
        <v>170</v>
      </c>
      <c r="R247" s="346">
        <v>4000</v>
      </c>
      <c r="S247" s="320">
        <f t="shared" si="55"/>
        <v>1</v>
      </c>
      <c r="T247" s="346">
        <v>3390</v>
      </c>
      <c r="U247" s="316">
        <v>0</v>
      </c>
      <c r="V247" s="320">
        <f t="shared" si="56"/>
        <v>1</v>
      </c>
      <c r="W247" s="346">
        <v>2060</v>
      </c>
      <c r="X247" s="316">
        <v>0</v>
      </c>
      <c r="Y247" s="320">
        <f t="shared" si="57"/>
        <v>1</v>
      </c>
      <c r="Z247" s="346">
        <v>1490</v>
      </c>
      <c r="AA247" s="316">
        <v>0</v>
      </c>
      <c r="AB247" s="320">
        <f t="shared" si="58"/>
        <v>1</v>
      </c>
      <c r="AC247" s="346">
        <v>790</v>
      </c>
      <c r="AD247" s="316">
        <v>0</v>
      </c>
      <c r="AE247" s="320">
        <f t="shared" si="59"/>
        <v>1</v>
      </c>
      <c r="AF247" s="346">
        <v>410</v>
      </c>
      <c r="AG247" s="316">
        <v>0</v>
      </c>
      <c r="AH247" s="320">
        <f t="shared" si="60"/>
        <v>1</v>
      </c>
      <c r="AI247" s="346">
        <v>280</v>
      </c>
      <c r="AJ247" s="316">
        <v>0</v>
      </c>
      <c r="AK247" s="320">
        <f t="shared" si="61"/>
        <v>1</v>
      </c>
      <c r="AL247" s="346">
        <v>200</v>
      </c>
      <c r="AM247" s="316">
        <v>0</v>
      </c>
      <c r="AN247" s="320">
        <f t="shared" si="62"/>
        <v>1</v>
      </c>
    </row>
    <row r="248" spans="2:40" ht="45">
      <c r="B248" s="317" t="s">
        <v>615</v>
      </c>
      <c r="C248" s="325" t="s">
        <v>607</v>
      </c>
      <c r="D248" s="318">
        <v>20</v>
      </c>
      <c r="E248" s="345">
        <v>183</v>
      </c>
      <c r="F248" s="316">
        <v>0</v>
      </c>
      <c r="G248" s="320">
        <f t="shared" si="52"/>
        <v>1</v>
      </c>
      <c r="H248" s="346">
        <v>76</v>
      </c>
      <c r="I248" s="346">
        <v>150</v>
      </c>
      <c r="J248" s="320">
        <f t="shared" si="64"/>
        <v>1</v>
      </c>
      <c r="K248" s="347">
        <v>147</v>
      </c>
      <c r="L248" s="316">
        <v>0</v>
      </c>
      <c r="M248" s="320">
        <f t="shared" si="53"/>
        <v>1</v>
      </c>
      <c r="N248" s="346">
        <v>84</v>
      </c>
      <c r="O248" s="316">
        <v>0</v>
      </c>
      <c r="P248" s="320">
        <f t="shared" si="54"/>
        <v>1</v>
      </c>
      <c r="Q248" s="346">
        <v>24</v>
      </c>
      <c r="R248" s="346">
        <v>200</v>
      </c>
      <c r="S248" s="320">
        <f t="shared" si="55"/>
        <v>1</v>
      </c>
      <c r="T248" s="346">
        <v>183</v>
      </c>
      <c r="U248" s="316">
        <v>0</v>
      </c>
      <c r="V248" s="320">
        <f t="shared" si="56"/>
        <v>1</v>
      </c>
      <c r="W248" s="346">
        <v>78</v>
      </c>
      <c r="X248" s="316">
        <v>0</v>
      </c>
      <c r="Y248" s="320">
        <f t="shared" si="57"/>
        <v>1</v>
      </c>
      <c r="Z248" s="346">
        <v>46</v>
      </c>
      <c r="AA248" s="316">
        <v>0</v>
      </c>
      <c r="AB248" s="320">
        <f t="shared" si="58"/>
        <v>1</v>
      </c>
      <c r="AC248" s="346">
        <v>16</v>
      </c>
      <c r="AD248" s="316">
        <v>0</v>
      </c>
      <c r="AE248" s="320">
        <f t="shared" si="59"/>
        <v>0</v>
      </c>
      <c r="AF248" s="346">
        <v>9</v>
      </c>
      <c r="AG248" s="346">
        <v>300</v>
      </c>
      <c r="AH248" s="320">
        <f t="shared" si="60"/>
        <v>1</v>
      </c>
      <c r="AI248" s="346">
        <v>281</v>
      </c>
      <c r="AJ248" s="316">
        <v>0</v>
      </c>
      <c r="AK248" s="320">
        <f t="shared" si="61"/>
        <v>1</v>
      </c>
      <c r="AL248" s="346">
        <v>210</v>
      </c>
      <c r="AM248" s="316">
        <v>0</v>
      </c>
      <c r="AN248" s="320">
        <f t="shared" si="62"/>
        <v>1</v>
      </c>
    </row>
    <row r="249" spans="2:40" ht="45">
      <c r="B249" s="317" t="s">
        <v>616</v>
      </c>
      <c r="C249" s="316" t="s">
        <v>590</v>
      </c>
      <c r="D249" s="318">
        <v>5</v>
      </c>
      <c r="E249" s="345">
        <v>6</v>
      </c>
      <c r="F249" s="316">
        <v>0</v>
      </c>
      <c r="G249" s="320">
        <f t="shared" si="52"/>
        <v>1</v>
      </c>
      <c r="H249" s="346">
        <v>8</v>
      </c>
      <c r="I249" s="346">
        <v>0</v>
      </c>
      <c r="J249" s="320">
        <f t="shared" si="64"/>
        <v>1</v>
      </c>
      <c r="K249" s="347">
        <v>6</v>
      </c>
      <c r="L249" s="316">
        <v>0</v>
      </c>
      <c r="M249" s="320">
        <f t="shared" si="53"/>
        <v>1</v>
      </c>
      <c r="N249" s="346">
        <v>6</v>
      </c>
      <c r="O249" s="316">
        <v>0</v>
      </c>
      <c r="P249" s="320">
        <f t="shared" si="54"/>
        <v>1</v>
      </c>
      <c r="Q249" s="346">
        <v>6</v>
      </c>
      <c r="R249" s="316">
        <v>0</v>
      </c>
      <c r="S249" s="320">
        <f t="shared" si="55"/>
        <v>1</v>
      </c>
      <c r="T249" s="346">
        <v>6</v>
      </c>
      <c r="U249" s="346">
        <v>24</v>
      </c>
      <c r="V249" s="320">
        <f t="shared" si="56"/>
        <v>1</v>
      </c>
      <c r="W249" s="346">
        <v>28</v>
      </c>
      <c r="X249" s="316">
        <v>0</v>
      </c>
      <c r="Y249" s="320">
        <f t="shared" si="57"/>
        <v>1</v>
      </c>
      <c r="Z249" s="346">
        <v>18</v>
      </c>
      <c r="AA249" s="316">
        <v>0</v>
      </c>
      <c r="AB249" s="320">
        <f t="shared" si="58"/>
        <v>1</v>
      </c>
      <c r="AC249" s="346">
        <v>8</v>
      </c>
      <c r="AD249" s="316">
        <v>0</v>
      </c>
      <c r="AE249" s="320">
        <f t="shared" si="59"/>
        <v>1</v>
      </c>
      <c r="AF249" s="346">
        <v>2</v>
      </c>
      <c r="AG249" s="346">
        <v>60</v>
      </c>
      <c r="AH249" s="320">
        <f t="shared" si="60"/>
        <v>1</v>
      </c>
      <c r="AI249" s="346">
        <v>60</v>
      </c>
      <c r="AJ249" s="316">
        <v>0</v>
      </c>
      <c r="AK249" s="320">
        <f t="shared" si="61"/>
        <v>1</v>
      </c>
      <c r="AL249" s="346">
        <v>10</v>
      </c>
      <c r="AM249" s="316">
        <v>0</v>
      </c>
      <c r="AN249" s="320">
        <f t="shared" si="62"/>
        <v>1</v>
      </c>
    </row>
    <row r="250" spans="2:40" ht="195">
      <c r="B250" s="317" t="s">
        <v>617</v>
      </c>
      <c r="C250" s="325" t="s">
        <v>596</v>
      </c>
      <c r="D250" s="318">
        <v>10</v>
      </c>
      <c r="E250" s="345">
        <v>33</v>
      </c>
      <c r="F250" s="316">
        <v>0</v>
      </c>
      <c r="G250" s="320">
        <f t="shared" si="52"/>
        <v>1</v>
      </c>
      <c r="H250" s="346">
        <v>1</v>
      </c>
      <c r="I250" s="346">
        <v>50</v>
      </c>
      <c r="J250" s="320">
        <f t="shared" si="64"/>
        <v>1</v>
      </c>
      <c r="K250" s="347">
        <v>45</v>
      </c>
      <c r="L250" s="348">
        <v>50</v>
      </c>
      <c r="M250" s="320">
        <f t="shared" si="53"/>
        <v>1</v>
      </c>
      <c r="N250" s="346">
        <v>33</v>
      </c>
      <c r="O250" s="316">
        <v>0</v>
      </c>
      <c r="P250" s="320">
        <f t="shared" si="54"/>
        <v>1</v>
      </c>
      <c r="Q250" s="346">
        <v>13</v>
      </c>
      <c r="R250" s="346">
        <v>50</v>
      </c>
      <c r="S250" s="320">
        <f t="shared" si="55"/>
        <v>1</v>
      </c>
      <c r="T250" s="346">
        <v>33</v>
      </c>
      <c r="U250" s="346">
        <v>50</v>
      </c>
      <c r="V250" s="320">
        <f t="shared" si="56"/>
        <v>1</v>
      </c>
      <c r="W250" s="346">
        <v>30</v>
      </c>
      <c r="X250" s="316">
        <v>0</v>
      </c>
      <c r="Y250" s="320">
        <f t="shared" si="57"/>
        <v>1</v>
      </c>
      <c r="Z250" s="346">
        <v>25</v>
      </c>
      <c r="AA250" s="346">
        <v>30</v>
      </c>
      <c r="AB250" s="320">
        <f t="shared" si="58"/>
        <v>1</v>
      </c>
      <c r="AC250" s="346">
        <v>40</v>
      </c>
      <c r="AD250" s="316">
        <v>0</v>
      </c>
      <c r="AE250" s="320">
        <f t="shared" si="59"/>
        <v>1</v>
      </c>
      <c r="AF250" s="346">
        <v>16</v>
      </c>
      <c r="AG250" s="346">
        <v>70</v>
      </c>
      <c r="AH250" s="320">
        <f t="shared" si="60"/>
        <v>1</v>
      </c>
      <c r="AI250" s="346">
        <v>54</v>
      </c>
      <c r="AJ250" s="316">
        <v>0</v>
      </c>
      <c r="AK250" s="320">
        <f t="shared" si="61"/>
        <v>1</v>
      </c>
      <c r="AL250" s="346">
        <v>38</v>
      </c>
      <c r="AM250" s="346">
        <v>40</v>
      </c>
      <c r="AN250" s="320">
        <f t="shared" si="62"/>
        <v>1</v>
      </c>
    </row>
    <row r="251" spans="2:40" ht="75">
      <c r="B251" s="317" t="s">
        <v>618</v>
      </c>
      <c r="C251" s="316" t="s">
        <v>586</v>
      </c>
      <c r="D251" s="318">
        <v>5</v>
      </c>
      <c r="E251" s="345">
        <v>80</v>
      </c>
      <c r="F251" s="316">
        <v>0</v>
      </c>
      <c r="G251" s="320">
        <f t="shared" si="52"/>
        <v>1</v>
      </c>
      <c r="H251" s="346">
        <v>100</v>
      </c>
      <c r="I251" s="346">
        <v>0</v>
      </c>
      <c r="J251" s="320">
        <f t="shared" si="64"/>
        <v>1</v>
      </c>
      <c r="K251" s="347">
        <v>80</v>
      </c>
      <c r="L251" s="316">
        <v>0</v>
      </c>
      <c r="M251" s="320">
        <f t="shared" si="53"/>
        <v>1</v>
      </c>
      <c r="N251" s="346">
        <v>80</v>
      </c>
      <c r="O251" s="316">
        <v>0</v>
      </c>
      <c r="P251" s="320">
        <f t="shared" si="54"/>
        <v>1</v>
      </c>
      <c r="Q251" s="346">
        <v>80</v>
      </c>
      <c r="R251" s="316">
        <v>0</v>
      </c>
      <c r="S251" s="320">
        <f t="shared" si="55"/>
        <v>1</v>
      </c>
      <c r="T251" s="346">
        <v>80</v>
      </c>
      <c r="U251" s="346">
        <v>500</v>
      </c>
      <c r="V251" s="320">
        <f t="shared" si="56"/>
        <v>1</v>
      </c>
      <c r="W251" s="346">
        <v>580</v>
      </c>
      <c r="X251" s="316">
        <v>0</v>
      </c>
      <c r="Y251" s="320">
        <f t="shared" si="57"/>
        <v>1</v>
      </c>
      <c r="Z251" s="346">
        <v>580</v>
      </c>
      <c r="AA251" s="316">
        <v>0</v>
      </c>
      <c r="AB251" s="320">
        <f t="shared" si="58"/>
        <v>1</v>
      </c>
      <c r="AC251" s="346">
        <v>530</v>
      </c>
      <c r="AD251" s="316">
        <v>0</v>
      </c>
      <c r="AE251" s="320">
        <f t="shared" si="59"/>
        <v>1</v>
      </c>
      <c r="AF251" s="346">
        <v>500</v>
      </c>
      <c r="AG251" s="316">
        <v>0</v>
      </c>
      <c r="AH251" s="320">
        <f t="shared" si="60"/>
        <v>1</v>
      </c>
      <c r="AI251" s="346">
        <v>500</v>
      </c>
      <c r="AJ251" s="316">
        <v>0</v>
      </c>
      <c r="AK251" s="320">
        <f t="shared" si="61"/>
        <v>1</v>
      </c>
      <c r="AL251" s="346">
        <v>500</v>
      </c>
      <c r="AM251" s="316">
        <v>0</v>
      </c>
      <c r="AN251" s="320">
        <f t="shared" si="62"/>
        <v>1</v>
      </c>
    </row>
    <row r="252" spans="2:40" ht="90">
      <c r="B252" s="317" t="s">
        <v>619</v>
      </c>
      <c r="C252" s="325" t="s">
        <v>607</v>
      </c>
      <c r="D252" s="318">
        <v>10</v>
      </c>
      <c r="E252" s="345">
        <v>26</v>
      </c>
      <c r="F252" s="316">
        <v>0</v>
      </c>
      <c r="G252" s="320">
        <f t="shared" si="52"/>
        <v>1</v>
      </c>
      <c r="H252" s="346">
        <v>11</v>
      </c>
      <c r="I252" s="346">
        <v>20</v>
      </c>
      <c r="J252" s="320">
        <f t="shared" si="64"/>
        <v>0</v>
      </c>
      <c r="K252" s="346">
        <v>28</v>
      </c>
      <c r="L252" s="316">
        <v>0</v>
      </c>
      <c r="M252" s="320">
        <f t="shared" si="53"/>
        <v>1</v>
      </c>
      <c r="N252" s="346">
        <v>27</v>
      </c>
      <c r="O252" s="316">
        <v>0</v>
      </c>
      <c r="P252" s="320">
        <f t="shared" si="54"/>
        <v>1</v>
      </c>
      <c r="Q252" s="346">
        <v>27</v>
      </c>
      <c r="R252" s="316">
        <v>0</v>
      </c>
      <c r="S252" s="320">
        <f t="shared" si="55"/>
        <v>1</v>
      </c>
      <c r="T252" s="346">
        <v>26</v>
      </c>
      <c r="U252" s="346">
        <v>0</v>
      </c>
      <c r="V252" s="320">
        <f t="shared" si="56"/>
        <v>1</v>
      </c>
      <c r="W252" s="346">
        <v>24</v>
      </c>
      <c r="X252" s="316">
        <v>0</v>
      </c>
      <c r="Y252" s="320">
        <f t="shared" si="57"/>
        <v>1</v>
      </c>
      <c r="Z252" s="346">
        <v>19</v>
      </c>
      <c r="AA252" s="316">
        <v>0</v>
      </c>
      <c r="AB252" s="320">
        <f t="shared" si="58"/>
        <v>1</v>
      </c>
      <c r="AC252" s="346">
        <v>16</v>
      </c>
      <c r="AD252" s="316">
        <v>0</v>
      </c>
      <c r="AE252" s="320">
        <f t="shared" si="59"/>
        <v>1</v>
      </c>
      <c r="AF252" s="346">
        <v>16</v>
      </c>
      <c r="AG252" s="316">
        <v>0</v>
      </c>
      <c r="AH252" s="320">
        <f t="shared" si="60"/>
        <v>1</v>
      </c>
      <c r="AI252" s="346">
        <v>10</v>
      </c>
      <c r="AJ252" s="316">
        <v>0</v>
      </c>
      <c r="AK252" s="320">
        <f t="shared" si="61"/>
        <v>1</v>
      </c>
      <c r="AL252" s="346">
        <v>7</v>
      </c>
      <c r="AM252" s="316">
        <v>0</v>
      </c>
      <c r="AN252" s="320">
        <f t="shared" si="62"/>
        <v>0</v>
      </c>
    </row>
    <row r="253" spans="2:40" ht="60">
      <c r="B253" s="317" t="s">
        <v>620</v>
      </c>
      <c r="C253" s="325" t="s">
        <v>584</v>
      </c>
      <c r="D253" s="318">
        <v>5</v>
      </c>
      <c r="E253" s="345">
        <v>5</v>
      </c>
      <c r="F253" s="316">
        <v>0</v>
      </c>
      <c r="G253" s="320">
        <f t="shared" si="52"/>
        <v>1</v>
      </c>
      <c r="H253" s="346">
        <v>8</v>
      </c>
      <c r="I253" s="346">
        <v>60</v>
      </c>
      <c r="J253" s="320">
        <f t="shared" si="64"/>
        <v>0</v>
      </c>
      <c r="K253" s="346">
        <v>57</v>
      </c>
      <c r="L253" s="316">
        <v>0</v>
      </c>
      <c r="M253" s="320">
        <f t="shared" si="53"/>
        <v>1</v>
      </c>
      <c r="N253" s="346">
        <v>29</v>
      </c>
      <c r="O253" s="316">
        <v>0</v>
      </c>
      <c r="P253" s="320">
        <f t="shared" si="54"/>
        <v>1</v>
      </c>
      <c r="Q253" s="346">
        <v>5</v>
      </c>
      <c r="R253" s="316">
        <v>0</v>
      </c>
      <c r="S253" s="320">
        <f t="shared" si="55"/>
        <v>1</v>
      </c>
      <c r="T253" s="346">
        <v>5</v>
      </c>
      <c r="U253" s="346">
        <v>96</v>
      </c>
      <c r="V253" s="320">
        <f t="shared" si="56"/>
        <v>1</v>
      </c>
      <c r="W253" s="346">
        <v>95</v>
      </c>
      <c r="X253" s="316">
        <v>0</v>
      </c>
      <c r="Y253" s="320">
        <f t="shared" si="57"/>
        <v>1</v>
      </c>
      <c r="Z253" s="346">
        <v>73</v>
      </c>
      <c r="AA253" s="316">
        <v>0</v>
      </c>
      <c r="AB253" s="320">
        <f t="shared" si="58"/>
        <v>1</v>
      </c>
      <c r="AC253" s="346">
        <v>52</v>
      </c>
      <c r="AD253" s="316">
        <v>0</v>
      </c>
      <c r="AE253" s="320">
        <f t="shared" si="59"/>
        <v>1</v>
      </c>
      <c r="AF253" s="346">
        <v>47</v>
      </c>
      <c r="AG253" s="346">
        <v>48</v>
      </c>
      <c r="AH253" s="320">
        <f t="shared" si="60"/>
        <v>1</v>
      </c>
      <c r="AI253" s="346">
        <v>75</v>
      </c>
      <c r="AJ253" s="316">
        <v>0</v>
      </c>
      <c r="AK253" s="320">
        <f t="shared" si="61"/>
        <v>1</v>
      </c>
      <c r="AL253" s="346">
        <v>56</v>
      </c>
      <c r="AM253" s="316">
        <v>0</v>
      </c>
      <c r="AN253" s="320">
        <f t="shared" si="62"/>
        <v>1</v>
      </c>
    </row>
    <row r="254" spans="2:40" ht="45">
      <c r="B254" s="317" t="s">
        <v>621</v>
      </c>
      <c r="C254" s="325" t="s">
        <v>586</v>
      </c>
      <c r="D254" s="318">
        <v>10</v>
      </c>
      <c r="E254" s="345">
        <v>100</v>
      </c>
      <c r="F254" s="316">
        <v>0</v>
      </c>
      <c r="G254" s="320">
        <f t="shared" si="52"/>
        <v>1</v>
      </c>
      <c r="H254" s="346">
        <v>0</v>
      </c>
      <c r="I254" s="346">
        <v>100</v>
      </c>
      <c r="J254" s="320">
        <f t="shared" si="64"/>
        <v>1</v>
      </c>
      <c r="K254" s="346">
        <v>100</v>
      </c>
      <c r="L254" s="316">
        <v>0</v>
      </c>
      <c r="M254" s="320">
        <f t="shared" si="53"/>
        <v>1</v>
      </c>
      <c r="N254" s="346">
        <v>100</v>
      </c>
      <c r="O254" s="316">
        <v>0</v>
      </c>
      <c r="P254" s="320">
        <f t="shared" si="54"/>
        <v>1</v>
      </c>
      <c r="Q254" s="346">
        <v>100</v>
      </c>
      <c r="R254" s="316">
        <v>0</v>
      </c>
      <c r="S254" s="320">
        <f t="shared" si="55"/>
        <v>1</v>
      </c>
      <c r="T254" s="346">
        <v>100</v>
      </c>
      <c r="U254" s="346">
        <v>0</v>
      </c>
      <c r="V254" s="320">
        <f t="shared" si="56"/>
        <v>1</v>
      </c>
      <c r="W254" s="346">
        <v>100</v>
      </c>
      <c r="X254" s="316">
        <v>0</v>
      </c>
      <c r="Y254" s="320">
        <f t="shared" si="57"/>
        <v>1</v>
      </c>
      <c r="Z254" s="346">
        <v>100</v>
      </c>
      <c r="AA254" s="316">
        <v>0</v>
      </c>
      <c r="AB254" s="320">
        <f t="shared" si="58"/>
        <v>1</v>
      </c>
      <c r="AC254" s="346">
        <v>100</v>
      </c>
      <c r="AD254" s="316">
        <v>0</v>
      </c>
      <c r="AE254" s="320">
        <f t="shared" si="59"/>
        <v>1</v>
      </c>
      <c r="AF254" s="346">
        <v>100</v>
      </c>
      <c r="AG254" s="316">
        <v>0</v>
      </c>
      <c r="AH254" s="320">
        <f t="shared" si="60"/>
        <v>1</v>
      </c>
      <c r="AI254" s="346">
        <v>100</v>
      </c>
      <c r="AJ254" s="316">
        <v>0</v>
      </c>
      <c r="AK254" s="320">
        <f t="shared" si="61"/>
        <v>1</v>
      </c>
      <c r="AL254" s="346">
        <v>100</v>
      </c>
      <c r="AM254" s="316">
        <v>0</v>
      </c>
      <c r="AN254" s="320">
        <f t="shared" si="62"/>
        <v>1</v>
      </c>
    </row>
    <row r="255" spans="2:40" ht="75">
      <c r="B255" s="317" t="s">
        <v>622</v>
      </c>
      <c r="C255" s="323" t="s">
        <v>588</v>
      </c>
      <c r="D255" s="318">
        <v>10</v>
      </c>
      <c r="E255" s="345">
        <v>27</v>
      </c>
      <c r="F255" s="316">
        <v>0</v>
      </c>
      <c r="G255" s="320">
        <f t="shared" si="52"/>
        <v>1</v>
      </c>
      <c r="H255" s="346">
        <v>277</v>
      </c>
      <c r="I255" s="346">
        <v>0</v>
      </c>
      <c r="J255" s="320">
        <f t="shared" si="64"/>
        <v>1</v>
      </c>
      <c r="K255" s="346">
        <v>217</v>
      </c>
      <c r="L255" s="316">
        <v>0</v>
      </c>
      <c r="M255" s="320">
        <f t="shared" si="53"/>
        <v>1</v>
      </c>
      <c r="N255" s="346">
        <v>117</v>
      </c>
      <c r="O255" s="316">
        <v>0</v>
      </c>
      <c r="P255" s="320">
        <f t="shared" si="54"/>
        <v>1</v>
      </c>
      <c r="Q255" s="346">
        <v>27</v>
      </c>
      <c r="R255" s="316">
        <v>0</v>
      </c>
      <c r="S255" s="320">
        <f t="shared" si="55"/>
        <v>1</v>
      </c>
      <c r="T255" s="346">
        <v>27</v>
      </c>
      <c r="U255" s="346">
        <v>0</v>
      </c>
      <c r="V255" s="320">
        <f t="shared" si="56"/>
        <v>1</v>
      </c>
      <c r="W255" s="346">
        <v>27</v>
      </c>
      <c r="X255" s="316">
        <v>0</v>
      </c>
      <c r="Y255" s="320">
        <f t="shared" si="57"/>
        <v>1</v>
      </c>
      <c r="Z255" s="346">
        <v>27</v>
      </c>
      <c r="AA255" s="316">
        <v>0</v>
      </c>
      <c r="AB255" s="320">
        <f t="shared" si="58"/>
        <v>1</v>
      </c>
      <c r="AC255" s="346">
        <v>27</v>
      </c>
      <c r="AD255" s="316">
        <v>0</v>
      </c>
      <c r="AE255" s="320">
        <f t="shared" si="59"/>
        <v>1</v>
      </c>
      <c r="AF255" s="346">
        <v>27</v>
      </c>
      <c r="AG255" s="316">
        <v>0</v>
      </c>
      <c r="AH255" s="320">
        <f t="shared" si="60"/>
        <v>1</v>
      </c>
      <c r="AI255" s="346">
        <v>27</v>
      </c>
      <c r="AJ255" s="316">
        <v>0</v>
      </c>
      <c r="AK255" s="320">
        <f t="shared" si="61"/>
        <v>1</v>
      </c>
      <c r="AL255" s="346">
        <v>27</v>
      </c>
      <c r="AM255" s="316">
        <v>0</v>
      </c>
      <c r="AN255" s="320">
        <f t="shared" si="62"/>
        <v>1</v>
      </c>
    </row>
    <row r="256" spans="2:40" ht="75">
      <c r="B256" s="317" t="s">
        <v>623</v>
      </c>
      <c r="C256" s="323" t="s">
        <v>588</v>
      </c>
      <c r="D256" s="318">
        <v>10</v>
      </c>
      <c r="E256" s="345">
        <v>340</v>
      </c>
      <c r="F256" s="316">
        <v>0</v>
      </c>
      <c r="G256" s="320">
        <f t="shared" si="52"/>
        <v>1</v>
      </c>
      <c r="H256" s="346">
        <v>324</v>
      </c>
      <c r="I256" s="346">
        <v>0</v>
      </c>
      <c r="J256" s="320">
        <f t="shared" si="64"/>
        <v>1</v>
      </c>
      <c r="K256" s="347">
        <v>274</v>
      </c>
      <c r="L256" s="348">
        <v>500</v>
      </c>
      <c r="M256" s="320">
        <f t="shared" si="53"/>
        <v>1</v>
      </c>
      <c r="N256" s="346">
        <v>500</v>
      </c>
      <c r="O256" s="316">
        <v>0</v>
      </c>
      <c r="P256" s="320">
        <f t="shared" si="54"/>
        <v>1</v>
      </c>
      <c r="Q256" s="346">
        <v>350</v>
      </c>
      <c r="R256" s="316">
        <v>0</v>
      </c>
      <c r="S256" s="320">
        <f t="shared" si="55"/>
        <v>1</v>
      </c>
      <c r="T256" s="346">
        <v>340</v>
      </c>
      <c r="U256" s="346">
        <v>200</v>
      </c>
      <c r="V256" s="320">
        <f t="shared" si="56"/>
        <v>1</v>
      </c>
      <c r="W256" s="346">
        <v>450</v>
      </c>
      <c r="X256" s="316">
        <v>0</v>
      </c>
      <c r="Y256" s="320">
        <f t="shared" si="57"/>
        <v>1</v>
      </c>
      <c r="Z256" s="346">
        <v>450</v>
      </c>
      <c r="AA256" s="316">
        <v>0</v>
      </c>
      <c r="AB256" s="320">
        <f t="shared" si="58"/>
        <v>1</v>
      </c>
      <c r="AC256" s="346">
        <v>450</v>
      </c>
      <c r="AD256" s="316">
        <v>0</v>
      </c>
      <c r="AE256" s="320">
        <f t="shared" si="59"/>
        <v>1</v>
      </c>
      <c r="AF256" s="346">
        <v>450</v>
      </c>
      <c r="AG256" s="316">
        <v>0</v>
      </c>
      <c r="AH256" s="320">
        <f t="shared" si="60"/>
        <v>1</v>
      </c>
      <c r="AI256" s="346">
        <v>450</v>
      </c>
      <c r="AJ256" s="316">
        <v>0</v>
      </c>
      <c r="AK256" s="320">
        <f t="shared" si="61"/>
        <v>1</v>
      </c>
      <c r="AL256" s="346">
        <v>450</v>
      </c>
      <c r="AM256" s="316">
        <v>0</v>
      </c>
      <c r="AN256" s="320">
        <f t="shared" si="62"/>
        <v>1</v>
      </c>
    </row>
    <row r="257" spans="2:40" ht="120">
      <c r="B257" s="317" t="s">
        <v>624</v>
      </c>
      <c r="C257" s="325" t="s">
        <v>625</v>
      </c>
      <c r="D257" s="318">
        <v>5</v>
      </c>
      <c r="E257" s="345">
        <v>44</v>
      </c>
      <c r="F257" s="316">
        <v>0</v>
      </c>
      <c r="G257" s="320">
        <f t="shared" si="52"/>
        <v>1</v>
      </c>
      <c r="H257" s="346">
        <v>26</v>
      </c>
      <c r="I257" s="346">
        <v>20</v>
      </c>
      <c r="J257" s="320">
        <f t="shared" si="64"/>
        <v>1</v>
      </c>
      <c r="K257" s="346">
        <v>40</v>
      </c>
      <c r="L257" s="316">
        <v>0</v>
      </c>
      <c r="M257" s="320">
        <f t="shared" si="53"/>
        <v>1</v>
      </c>
      <c r="N257" s="346">
        <v>24</v>
      </c>
      <c r="O257" s="316">
        <v>0</v>
      </c>
      <c r="P257" s="320">
        <f t="shared" si="54"/>
        <v>1</v>
      </c>
      <c r="Q257" s="346">
        <v>21</v>
      </c>
      <c r="R257" s="346">
        <v>30</v>
      </c>
      <c r="S257" s="320">
        <f t="shared" si="55"/>
        <v>1</v>
      </c>
      <c r="T257" s="346">
        <v>44</v>
      </c>
      <c r="U257" s="316">
        <v>0</v>
      </c>
      <c r="V257" s="320">
        <f t="shared" si="56"/>
        <v>1</v>
      </c>
      <c r="W257" s="346">
        <v>41</v>
      </c>
      <c r="X257" s="316">
        <v>0</v>
      </c>
      <c r="Y257" s="320">
        <f t="shared" si="57"/>
        <v>1</v>
      </c>
      <c r="Z257" s="346">
        <v>40</v>
      </c>
      <c r="AA257" s="316">
        <v>0</v>
      </c>
      <c r="AB257" s="320">
        <f t="shared" si="58"/>
        <v>1</v>
      </c>
      <c r="AC257" s="346">
        <v>36</v>
      </c>
      <c r="AD257" s="316">
        <v>0</v>
      </c>
      <c r="AE257" s="320">
        <f t="shared" si="59"/>
        <v>1</v>
      </c>
      <c r="AF257" s="346">
        <v>36</v>
      </c>
      <c r="AG257" s="316">
        <v>0</v>
      </c>
      <c r="AH257" s="320">
        <f t="shared" si="60"/>
        <v>1</v>
      </c>
      <c r="AI257" s="346">
        <v>31</v>
      </c>
      <c r="AJ257" s="316">
        <v>0</v>
      </c>
      <c r="AK257" s="320">
        <f t="shared" si="61"/>
        <v>1</v>
      </c>
      <c r="AL257" s="346">
        <v>27</v>
      </c>
      <c r="AM257" s="316">
        <v>0</v>
      </c>
      <c r="AN257" s="320">
        <f t="shared" si="62"/>
        <v>1</v>
      </c>
    </row>
    <row r="258" spans="2:40" ht="30">
      <c r="B258" s="317" t="s">
        <v>626</v>
      </c>
      <c r="C258" s="323" t="s">
        <v>586</v>
      </c>
      <c r="D258" s="318">
        <v>50</v>
      </c>
      <c r="E258" s="345">
        <v>950</v>
      </c>
      <c r="F258" s="316">
        <v>0</v>
      </c>
      <c r="G258" s="320">
        <f t="shared" si="52"/>
        <v>1</v>
      </c>
      <c r="H258" s="346">
        <v>50</v>
      </c>
      <c r="I258" s="316">
        <v>0</v>
      </c>
      <c r="J258" s="320">
        <f t="shared" si="64"/>
        <v>1</v>
      </c>
      <c r="K258" s="346">
        <v>40</v>
      </c>
      <c r="L258" s="316">
        <v>0</v>
      </c>
      <c r="M258" s="320">
        <f t="shared" si="53"/>
        <v>0</v>
      </c>
      <c r="N258" s="346">
        <v>40</v>
      </c>
      <c r="O258" s="316">
        <v>0</v>
      </c>
      <c r="P258" s="320">
        <f t="shared" si="54"/>
        <v>0</v>
      </c>
      <c r="Q258" s="346">
        <v>40</v>
      </c>
      <c r="R258" s="346">
        <v>1000</v>
      </c>
      <c r="S258" s="320">
        <f t="shared" si="55"/>
        <v>1</v>
      </c>
      <c r="T258" s="346">
        <v>950</v>
      </c>
      <c r="U258" s="316">
        <v>0</v>
      </c>
      <c r="V258" s="320">
        <f t="shared" si="56"/>
        <v>1</v>
      </c>
      <c r="W258" s="346">
        <v>750</v>
      </c>
      <c r="X258" s="316">
        <v>0</v>
      </c>
      <c r="Y258" s="320">
        <f t="shared" si="57"/>
        <v>1</v>
      </c>
      <c r="Z258" s="346">
        <v>650</v>
      </c>
      <c r="AA258" s="316">
        <v>0</v>
      </c>
      <c r="AB258" s="320">
        <f t="shared" si="58"/>
        <v>1</v>
      </c>
      <c r="AC258" s="346">
        <v>570</v>
      </c>
      <c r="AD258" s="316">
        <v>0</v>
      </c>
      <c r="AE258" s="320">
        <f t="shared" si="59"/>
        <v>1</v>
      </c>
      <c r="AF258" s="346">
        <v>480</v>
      </c>
      <c r="AG258" s="346">
        <v>500</v>
      </c>
      <c r="AH258" s="320">
        <f t="shared" si="60"/>
        <v>1</v>
      </c>
      <c r="AI258" s="346">
        <v>800</v>
      </c>
      <c r="AJ258" s="316">
        <v>0</v>
      </c>
      <c r="AK258" s="320">
        <f t="shared" si="61"/>
        <v>1</v>
      </c>
      <c r="AL258" s="346">
        <v>600</v>
      </c>
      <c r="AM258" s="316">
        <v>0</v>
      </c>
      <c r="AN258" s="320">
        <f t="shared" si="62"/>
        <v>1</v>
      </c>
    </row>
    <row r="259" spans="2:40" ht="105">
      <c r="B259" s="317" t="s">
        <v>627</v>
      </c>
      <c r="C259" s="325" t="s">
        <v>625</v>
      </c>
      <c r="D259" s="318">
        <v>5</v>
      </c>
      <c r="E259" s="345">
        <v>53</v>
      </c>
      <c r="F259" s="316">
        <v>0</v>
      </c>
      <c r="G259" s="320">
        <f t="shared" si="52"/>
        <v>1</v>
      </c>
      <c r="H259" s="346">
        <v>16</v>
      </c>
      <c r="I259" s="346">
        <v>40</v>
      </c>
      <c r="J259" s="320">
        <f t="shared" si="64"/>
        <v>1</v>
      </c>
      <c r="K259" s="346">
        <v>49</v>
      </c>
      <c r="L259" s="316">
        <v>0</v>
      </c>
      <c r="M259" s="320">
        <f t="shared" si="53"/>
        <v>1</v>
      </c>
      <c r="N259" s="346">
        <v>26</v>
      </c>
      <c r="O259" s="316">
        <v>0</v>
      </c>
      <c r="P259" s="320">
        <f t="shared" si="54"/>
        <v>1</v>
      </c>
      <c r="Q259" s="346">
        <v>19</v>
      </c>
      <c r="R259" s="346">
        <v>40</v>
      </c>
      <c r="S259" s="320">
        <f t="shared" si="55"/>
        <v>1</v>
      </c>
      <c r="T259" s="346">
        <v>52</v>
      </c>
      <c r="U259" s="316">
        <v>0</v>
      </c>
      <c r="V259" s="320">
        <f t="shared" si="56"/>
        <v>1</v>
      </c>
      <c r="W259" s="346">
        <v>47</v>
      </c>
      <c r="X259" s="316">
        <v>0</v>
      </c>
      <c r="Y259" s="320">
        <f t="shared" si="57"/>
        <v>1</v>
      </c>
      <c r="Z259" s="346">
        <v>43</v>
      </c>
      <c r="AA259" s="316">
        <v>0</v>
      </c>
      <c r="AB259" s="320">
        <f t="shared" si="58"/>
        <v>1</v>
      </c>
      <c r="AC259" s="346">
        <v>39</v>
      </c>
      <c r="AD259" s="316">
        <v>0</v>
      </c>
      <c r="AE259" s="320">
        <f t="shared" si="59"/>
        <v>1</v>
      </c>
      <c r="AF259" s="346">
        <v>38</v>
      </c>
      <c r="AG259" s="316">
        <v>0</v>
      </c>
      <c r="AH259" s="320">
        <f t="shared" si="60"/>
        <v>1</v>
      </c>
      <c r="AI259" s="346">
        <v>37</v>
      </c>
      <c r="AJ259" s="316">
        <v>0</v>
      </c>
      <c r="AK259" s="320">
        <f t="shared" si="61"/>
        <v>1</v>
      </c>
      <c r="AL259" s="346">
        <v>34</v>
      </c>
      <c r="AM259" s="316">
        <v>0</v>
      </c>
      <c r="AN259" s="320">
        <f t="shared" si="62"/>
        <v>1</v>
      </c>
    </row>
    <row r="260" spans="2:40" ht="30">
      <c r="B260" s="324" t="s">
        <v>628</v>
      </c>
      <c r="C260" s="325" t="s">
        <v>629</v>
      </c>
      <c r="D260" s="318">
        <v>10</v>
      </c>
      <c r="E260" s="345">
        <v>10</v>
      </c>
      <c r="F260" s="316">
        <v>0</v>
      </c>
      <c r="G260" s="320">
        <f t="shared" si="52"/>
        <v>1</v>
      </c>
      <c r="H260" s="349">
        <v>107</v>
      </c>
      <c r="I260" s="316">
        <v>0</v>
      </c>
      <c r="J260" s="320">
        <f t="shared" si="64"/>
        <v>0</v>
      </c>
      <c r="K260" s="346">
        <v>107</v>
      </c>
      <c r="L260" s="316">
        <v>0</v>
      </c>
      <c r="M260" s="320">
        <f t="shared" si="53"/>
        <v>1</v>
      </c>
      <c r="N260" s="346">
        <v>107</v>
      </c>
      <c r="O260" s="316">
        <v>0</v>
      </c>
      <c r="P260" s="320">
        <f t="shared" si="54"/>
        <v>1</v>
      </c>
      <c r="Q260" s="346">
        <v>32</v>
      </c>
      <c r="R260" s="316">
        <v>0</v>
      </c>
      <c r="S260" s="320">
        <f t="shared" si="55"/>
        <v>1</v>
      </c>
      <c r="T260" s="346">
        <v>10</v>
      </c>
      <c r="U260" s="316">
        <v>0</v>
      </c>
      <c r="V260" s="320">
        <f t="shared" si="56"/>
        <v>1</v>
      </c>
      <c r="W260" s="346">
        <v>10</v>
      </c>
      <c r="X260" s="316">
        <v>0</v>
      </c>
      <c r="Y260" s="320">
        <f t="shared" si="57"/>
        <v>1</v>
      </c>
      <c r="Z260" s="346">
        <v>10</v>
      </c>
      <c r="AA260" s="316">
        <v>0</v>
      </c>
      <c r="AB260" s="320">
        <f t="shared" si="58"/>
        <v>1</v>
      </c>
      <c r="AC260" s="346">
        <v>10</v>
      </c>
      <c r="AD260" s="316">
        <v>0</v>
      </c>
      <c r="AE260" s="320">
        <f t="shared" si="59"/>
        <v>1</v>
      </c>
      <c r="AF260" s="346">
        <v>10</v>
      </c>
      <c r="AG260" s="316">
        <v>0</v>
      </c>
      <c r="AH260" s="320">
        <f t="shared" si="60"/>
        <v>1</v>
      </c>
      <c r="AI260" s="346">
        <v>10</v>
      </c>
      <c r="AJ260" s="346">
        <v>75</v>
      </c>
      <c r="AK260" s="320">
        <f t="shared" si="61"/>
        <v>1</v>
      </c>
      <c r="AL260" s="346">
        <v>75</v>
      </c>
      <c r="AM260" s="316">
        <v>0</v>
      </c>
      <c r="AN260" s="320">
        <f t="shared" si="62"/>
        <v>1</v>
      </c>
    </row>
    <row r="261" spans="2:40" ht="60">
      <c r="B261" s="324" t="s">
        <v>630</v>
      </c>
      <c r="C261" s="325" t="s">
        <v>607</v>
      </c>
      <c r="D261" s="318">
        <v>5</v>
      </c>
      <c r="E261" s="345">
        <v>16</v>
      </c>
      <c r="F261" s="316">
        <v>0</v>
      </c>
      <c r="G261" s="320">
        <f t="shared" si="52"/>
        <v>1</v>
      </c>
      <c r="H261" s="346">
        <v>11</v>
      </c>
      <c r="I261" s="316">
        <v>0</v>
      </c>
      <c r="J261" s="320">
        <f t="shared" si="64"/>
        <v>1</v>
      </c>
      <c r="K261" s="346">
        <v>10</v>
      </c>
      <c r="L261" s="346">
        <v>10</v>
      </c>
      <c r="M261" s="320">
        <f t="shared" si="53"/>
        <v>1</v>
      </c>
      <c r="N261" s="346">
        <v>18</v>
      </c>
      <c r="O261" s="316">
        <v>0</v>
      </c>
      <c r="P261" s="320">
        <f t="shared" si="54"/>
        <v>1</v>
      </c>
      <c r="Q261" s="346">
        <v>18</v>
      </c>
      <c r="R261" s="316">
        <v>0</v>
      </c>
      <c r="S261" s="320">
        <f t="shared" si="55"/>
        <v>1</v>
      </c>
      <c r="T261" s="346">
        <v>16</v>
      </c>
      <c r="U261" s="316">
        <v>0</v>
      </c>
      <c r="V261" s="320">
        <f t="shared" si="56"/>
        <v>1</v>
      </c>
      <c r="W261" s="346">
        <v>14</v>
      </c>
      <c r="X261" s="316">
        <v>0</v>
      </c>
      <c r="Y261" s="320">
        <f t="shared" si="57"/>
        <v>1</v>
      </c>
      <c r="Z261" s="346">
        <v>10</v>
      </c>
      <c r="AA261" s="316">
        <v>0</v>
      </c>
      <c r="AB261" s="320">
        <f t="shared" si="58"/>
        <v>1</v>
      </c>
      <c r="AC261" s="346">
        <v>10</v>
      </c>
      <c r="AD261" s="316">
        <v>0</v>
      </c>
      <c r="AE261" s="320">
        <f t="shared" si="59"/>
        <v>1</v>
      </c>
      <c r="AF261" s="346">
        <v>8</v>
      </c>
      <c r="AG261" s="316">
        <v>0</v>
      </c>
      <c r="AH261" s="320">
        <f t="shared" si="60"/>
        <v>1</v>
      </c>
      <c r="AI261" s="346">
        <v>5</v>
      </c>
      <c r="AJ261" s="316">
        <v>0</v>
      </c>
      <c r="AK261" s="320">
        <f t="shared" si="61"/>
        <v>1</v>
      </c>
      <c r="AL261" s="346">
        <v>3</v>
      </c>
      <c r="AM261" s="316">
        <v>0</v>
      </c>
      <c r="AN261" s="320">
        <f t="shared" si="62"/>
        <v>0</v>
      </c>
    </row>
    <row r="262" spans="2:40" ht="90">
      <c r="B262" s="324" t="s">
        <v>631</v>
      </c>
      <c r="C262" s="323" t="s">
        <v>586</v>
      </c>
      <c r="D262" s="318">
        <v>50</v>
      </c>
      <c r="E262" s="345">
        <v>1330</v>
      </c>
      <c r="F262" s="316">
        <v>0</v>
      </c>
      <c r="G262" s="320">
        <f t="shared" si="52"/>
        <v>1</v>
      </c>
      <c r="H262" s="346">
        <v>0</v>
      </c>
      <c r="I262" s="316">
        <v>0</v>
      </c>
      <c r="J262" s="320">
        <f t="shared" si="64"/>
        <v>0</v>
      </c>
      <c r="K262" s="346">
        <v>990</v>
      </c>
      <c r="L262" s="316">
        <v>0</v>
      </c>
      <c r="M262" s="320">
        <f t="shared" si="53"/>
        <v>1</v>
      </c>
      <c r="N262" s="346">
        <v>750</v>
      </c>
      <c r="O262" s="316">
        <v>0</v>
      </c>
      <c r="P262" s="320">
        <f t="shared" si="54"/>
        <v>1</v>
      </c>
      <c r="Q262" s="346">
        <v>510</v>
      </c>
      <c r="R262" s="346">
        <v>1000</v>
      </c>
      <c r="S262" s="320">
        <f t="shared" si="55"/>
        <v>1</v>
      </c>
      <c r="T262" s="346">
        <v>1330</v>
      </c>
      <c r="U262" s="316">
        <v>0</v>
      </c>
      <c r="V262" s="320">
        <f t="shared" si="56"/>
        <v>1</v>
      </c>
      <c r="W262" s="346">
        <v>1220</v>
      </c>
      <c r="X262" s="316">
        <v>0</v>
      </c>
      <c r="Y262" s="320">
        <f t="shared" si="57"/>
        <v>1</v>
      </c>
      <c r="Z262" s="346">
        <v>1000</v>
      </c>
      <c r="AA262" s="316">
        <v>0</v>
      </c>
      <c r="AB262" s="320">
        <f t="shared" si="58"/>
        <v>1</v>
      </c>
      <c r="AC262" s="346">
        <v>910</v>
      </c>
      <c r="AD262" s="316">
        <v>0</v>
      </c>
      <c r="AE262" s="320">
        <f t="shared" si="59"/>
        <v>1</v>
      </c>
      <c r="AF262" s="346">
        <v>650</v>
      </c>
      <c r="AG262" s="346">
        <v>1000</v>
      </c>
      <c r="AH262" s="320">
        <f t="shared" si="60"/>
        <v>1</v>
      </c>
      <c r="AI262" s="346">
        <v>1280</v>
      </c>
      <c r="AJ262" s="316">
        <v>0</v>
      </c>
      <c r="AK262" s="320">
        <f t="shared" si="61"/>
        <v>1</v>
      </c>
      <c r="AL262" s="346">
        <v>1180</v>
      </c>
      <c r="AM262" s="316">
        <v>0</v>
      </c>
      <c r="AN262" s="320">
        <f t="shared" si="62"/>
        <v>1</v>
      </c>
    </row>
    <row r="263" spans="2:40" ht="30">
      <c r="B263" s="324" t="s">
        <v>632</v>
      </c>
      <c r="C263" s="323" t="s">
        <v>586</v>
      </c>
      <c r="D263" s="318">
        <v>50</v>
      </c>
      <c r="E263" s="345">
        <v>100</v>
      </c>
      <c r="F263" s="316">
        <v>0</v>
      </c>
      <c r="G263" s="320">
        <f t="shared" si="52"/>
        <v>1</v>
      </c>
      <c r="H263" s="346">
        <v>250</v>
      </c>
      <c r="I263" s="316">
        <v>0</v>
      </c>
      <c r="J263" s="320">
        <f t="shared" si="64"/>
        <v>1</v>
      </c>
      <c r="K263" s="346">
        <v>150</v>
      </c>
      <c r="L263" s="346">
        <v>200</v>
      </c>
      <c r="M263" s="320">
        <f t="shared" si="53"/>
        <v>1</v>
      </c>
      <c r="N263" s="346">
        <v>300</v>
      </c>
      <c r="O263" s="316">
        <v>0</v>
      </c>
      <c r="P263" s="320">
        <f t="shared" si="54"/>
        <v>1</v>
      </c>
      <c r="Q263" s="346">
        <v>200</v>
      </c>
      <c r="R263" s="316">
        <v>0</v>
      </c>
      <c r="S263" s="320">
        <f t="shared" si="55"/>
        <v>1</v>
      </c>
      <c r="T263" s="346">
        <v>100</v>
      </c>
      <c r="U263" s="346">
        <v>200</v>
      </c>
      <c r="V263" s="320">
        <f t="shared" si="56"/>
        <v>1</v>
      </c>
      <c r="W263" s="346">
        <v>264</v>
      </c>
      <c r="X263" s="316">
        <v>0</v>
      </c>
      <c r="Y263" s="320">
        <f t="shared" si="57"/>
        <v>1</v>
      </c>
      <c r="Z263" s="346">
        <v>264</v>
      </c>
      <c r="AA263" s="316">
        <v>0</v>
      </c>
      <c r="AB263" s="320">
        <f t="shared" si="58"/>
        <v>1</v>
      </c>
      <c r="AC263" s="346">
        <v>264</v>
      </c>
      <c r="AD263" s="316">
        <v>0</v>
      </c>
      <c r="AE263" s="320">
        <f t="shared" si="59"/>
        <v>1</v>
      </c>
      <c r="AF263" s="346">
        <v>264</v>
      </c>
      <c r="AG263" s="316">
        <v>0</v>
      </c>
      <c r="AH263" s="320">
        <f t="shared" si="60"/>
        <v>1</v>
      </c>
      <c r="AI263" s="346">
        <v>240</v>
      </c>
      <c r="AJ263" s="346">
        <v>200</v>
      </c>
      <c r="AK263" s="320">
        <f t="shared" si="61"/>
        <v>1</v>
      </c>
      <c r="AL263" s="346">
        <v>400</v>
      </c>
      <c r="AM263" s="316">
        <v>0</v>
      </c>
      <c r="AN263" s="320">
        <f t="shared" si="62"/>
        <v>1</v>
      </c>
    </row>
    <row r="264" spans="2:40" ht="30">
      <c r="B264" s="324" t="s">
        <v>633</v>
      </c>
      <c r="C264" s="323" t="s">
        <v>634</v>
      </c>
      <c r="D264" s="318">
        <v>5</v>
      </c>
      <c r="E264" s="345">
        <v>12</v>
      </c>
      <c r="F264" s="316">
        <v>0</v>
      </c>
      <c r="G264" s="320">
        <f t="shared" si="52"/>
        <v>1</v>
      </c>
      <c r="H264" s="346">
        <v>37</v>
      </c>
      <c r="I264" s="316">
        <v>0</v>
      </c>
      <c r="J264" s="320">
        <f t="shared" si="64"/>
        <v>0</v>
      </c>
      <c r="K264" s="346">
        <v>37</v>
      </c>
      <c r="L264" s="316">
        <v>0</v>
      </c>
      <c r="M264" s="320">
        <f t="shared" si="53"/>
        <v>1</v>
      </c>
      <c r="N264" s="346">
        <v>37</v>
      </c>
      <c r="O264" s="316">
        <v>0</v>
      </c>
      <c r="P264" s="320">
        <f t="shared" si="54"/>
        <v>1</v>
      </c>
      <c r="Q264" s="346">
        <v>31</v>
      </c>
      <c r="R264" s="316">
        <v>0</v>
      </c>
      <c r="S264" s="320">
        <f t="shared" si="55"/>
        <v>1</v>
      </c>
      <c r="T264" s="346">
        <v>12</v>
      </c>
      <c r="U264" s="316">
        <v>0</v>
      </c>
      <c r="V264" s="320">
        <f t="shared" si="56"/>
        <v>1</v>
      </c>
      <c r="W264" s="346">
        <v>12</v>
      </c>
      <c r="X264" s="316">
        <v>0</v>
      </c>
      <c r="Y264" s="320">
        <f t="shared" si="57"/>
        <v>1</v>
      </c>
      <c r="Z264" s="346">
        <v>12</v>
      </c>
      <c r="AA264" s="316">
        <v>0</v>
      </c>
      <c r="AB264" s="320">
        <f t="shared" si="58"/>
        <v>1</v>
      </c>
      <c r="AC264" s="346">
        <v>12</v>
      </c>
      <c r="AD264" s="316">
        <v>0</v>
      </c>
      <c r="AE264" s="320">
        <f t="shared" si="59"/>
        <v>1</v>
      </c>
      <c r="AF264" s="346">
        <v>12</v>
      </c>
      <c r="AG264" s="316">
        <v>0</v>
      </c>
      <c r="AH264" s="320">
        <f t="shared" si="60"/>
        <v>1</v>
      </c>
      <c r="AI264" s="346">
        <v>7</v>
      </c>
      <c r="AJ264" s="316">
        <v>0</v>
      </c>
      <c r="AK264" s="320">
        <f t="shared" si="61"/>
        <v>1</v>
      </c>
      <c r="AL264" s="346">
        <v>7</v>
      </c>
      <c r="AM264" s="316">
        <v>0</v>
      </c>
      <c r="AN264" s="320">
        <f t="shared" si="62"/>
        <v>1</v>
      </c>
    </row>
    <row r="265" spans="2:40" ht="17">
      <c r="B265" s="324" t="s">
        <v>635</v>
      </c>
      <c r="C265" s="325" t="s">
        <v>636</v>
      </c>
      <c r="D265" s="318">
        <v>5</v>
      </c>
      <c r="E265" s="345">
        <v>132</v>
      </c>
      <c r="F265" s="316">
        <v>0</v>
      </c>
      <c r="G265" s="320">
        <f t="shared" si="52"/>
        <v>1</v>
      </c>
      <c r="H265" s="346">
        <v>76</v>
      </c>
      <c r="I265" s="316">
        <v>0</v>
      </c>
      <c r="J265" s="320">
        <f t="shared" si="64"/>
        <v>1</v>
      </c>
      <c r="K265" s="346">
        <v>99</v>
      </c>
      <c r="L265" s="346">
        <v>144</v>
      </c>
      <c r="M265" s="320">
        <f t="shared" si="53"/>
        <v>1</v>
      </c>
      <c r="N265" s="346">
        <v>132</v>
      </c>
      <c r="O265" s="316">
        <v>0</v>
      </c>
      <c r="P265" s="320">
        <f t="shared" si="54"/>
        <v>1</v>
      </c>
      <c r="Q265" s="346">
        <v>132</v>
      </c>
      <c r="R265" s="316">
        <v>0</v>
      </c>
      <c r="S265" s="320">
        <f t="shared" si="55"/>
        <v>1</v>
      </c>
      <c r="T265" s="346">
        <v>132</v>
      </c>
      <c r="U265" s="316">
        <v>0</v>
      </c>
      <c r="V265" s="320">
        <f t="shared" si="56"/>
        <v>1</v>
      </c>
      <c r="W265" s="346">
        <v>132</v>
      </c>
      <c r="X265" s="316">
        <v>0</v>
      </c>
      <c r="Y265" s="320">
        <f t="shared" si="57"/>
        <v>1</v>
      </c>
      <c r="Z265" s="346">
        <v>132</v>
      </c>
      <c r="AA265" s="316">
        <v>0</v>
      </c>
      <c r="AB265" s="320">
        <f t="shared" si="58"/>
        <v>1</v>
      </c>
      <c r="AC265" s="346">
        <v>102</v>
      </c>
      <c r="AD265" s="316">
        <v>0</v>
      </c>
      <c r="AE265" s="320">
        <f t="shared" si="59"/>
        <v>1</v>
      </c>
      <c r="AF265" s="346">
        <v>72</v>
      </c>
      <c r="AG265" s="316">
        <v>0</v>
      </c>
      <c r="AH265" s="320">
        <f t="shared" si="60"/>
        <v>1</v>
      </c>
      <c r="AI265" s="346">
        <v>72</v>
      </c>
      <c r="AJ265" s="346">
        <v>144</v>
      </c>
      <c r="AK265" s="320">
        <f t="shared" si="61"/>
        <v>1</v>
      </c>
      <c r="AL265" s="346">
        <v>216</v>
      </c>
      <c r="AM265" s="316">
        <v>0</v>
      </c>
      <c r="AN265" s="320">
        <f t="shared" si="62"/>
        <v>1</v>
      </c>
    </row>
    <row r="266" spans="2:40" ht="60">
      <c r="B266" s="324" t="s">
        <v>637</v>
      </c>
      <c r="C266" s="325" t="s">
        <v>638</v>
      </c>
      <c r="D266" s="318">
        <v>5</v>
      </c>
      <c r="E266" s="345">
        <v>102</v>
      </c>
      <c r="F266" s="316">
        <v>0</v>
      </c>
      <c r="G266" s="320">
        <f t="shared" si="52"/>
        <v>1</v>
      </c>
      <c r="H266" s="316">
        <v>0</v>
      </c>
      <c r="I266" s="316">
        <v>0</v>
      </c>
      <c r="J266" s="320">
        <f t="shared" si="64"/>
        <v>0</v>
      </c>
      <c r="K266" s="346">
        <v>44</v>
      </c>
      <c r="L266" s="346">
        <v>135</v>
      </c>
      <c r="M266" s="320">
        <f t="shared" si="53"/>
        <v>1</v>
      </c>
      <c r="N266" s="346">
        <v>145</v>
      </c>
      <c r="O266" s="316">
        <v>0</v>
      </c>
      <c r="P266" s="320">
        <f t="shared" si="54"/>
        <v>1</v>
      </c>
      <c r="Q266" s="346">
        <v>18</v>
      </c>
      <c r="R266" s="316">
        <v>0</v>
      </c>
      <c r="S266" s="320">
        <f t="shared" si="55"/>
        <v>1</v>
      </c>
      <c r="T266" s="346">
        <v>10238</v>
      </c>
      <c r="U266" s="346">
        <v>10</v>
      </c>
      <c r="V266" s="320">
        <f t="shared" si="56"/>
        <v>1</v>
      </c>
      <c r="W266" s="346">
        <v>81</v>
      </c>
      <c r="X266" s="316">
        <v>0</v>
      </c>
      <c r="Y266" s="320">
        <f t="shared" si="57"/>
        <v>1</v>
      </c>
      <c r="Z266" s="346">
        <v>27</v>
      </c>
      <c r="AA266" s="316">
        <v>0</v>
      </c>
      <c r="AB266" s="320">
        <f t="shared" si="58"/>
        <v>1</v>
      </c>
      <c r="AC266" s="346">
        <v>14</v>
      </c>
      <c r="AD266" s="316">
        <v>0</v>
      </c>
      <c r="AE266" s="320">
        <f t="shared" si="59"/>
        <v>1</v>
      </c>
      <c r="AF266" s="346">
        <v>14</v>
      </c>
      <c r="AG266" s="316">
        <v>0</v>
      </c>
      <c r="AH266" s="320">
        <f t="shared" si="60"/>
        <v>1</v>
      </c>
      <c r="AI266" s="346">
        <v>6</v>
      </c>
      <c r="AJ266" s="346">
        <v>100</v>
      </c>
      <c r="AK266" s="320">
        <f t="shared" si="61"/>
        <v>1</v>
      </c>
      <c r="AL266" s="316">
        <v>0</v>
      </c>
      <c r="AM266" s="316">
        <v>0</v>
      </c>
      <c r="AN266" s="320">
        <f t="shared" si="62"/>
        <v>0</v>
      </c>
    </row>
    <row r="267" spans="2:40" ht="30">
      <c r="B267" s="324" t="s">
        <v>639</v>
      </c>
      <c r="C267" s="325" t="s">
        <v>640</v>
      </c>
      <c r="D267" s="318">
        <v>10</v>
      </c>
      <c r="E267" s="345">
        <v>38</v>
      </c>
      <c r="F267" s="316">
        <v>0</v>
      </c>
      <c r="G267" s="320">
        <f t="shared" si="52"/>
        <v>1</v>
      </c>
      <c r="H267" s="316">
        <v>0</v>
      </c>
      <c r="I267" s="316">
        <v>0</v>
      </c>
      <c r="J267" s="320">
        <f t="shared" si="64"/>
        <v>0</v>
      </c>
      <c r="K267" s="346">
        <v>89</v>
      </c>
      <c r="L267" s="346">
        <v>50</v>
      </c>
      <c r="M267" s="320">
        <f t="shared" si="53"/>
        <v>1</v>
      </c>
      <c r="N267" s="346">
        <v>79</v>
      </c>
      <c r="O267" s="316">
        <v>0</v>
      </c>
      <c r="P267" s="320">
        <f t="shared" si="54"/>
        <v>1</v>
      </c>
      <c r="Q267" s="347">
        <v>44</v>
      </c>
      <c r="R267" s="316">
        <v>0</v>
      </c>
      <c r="S267" s="320">
        <f t="shared" si="55"/>
        <v>1</v>
      </c>
      <c r="T267" s="316">
        <v>0</v>
      </c>
      <c r="U267" s="316">
        <v>0</v>
      </c>
      <c r="V267" s="320">
        <f t="shared" si="56"/>
        <v>0</v>
      </c>
      <c r="W267" s="316">
        <v>0</v>
      </c>
      <c r="X267" s="316">
        <v>0</v>
      </c>
      <c r="Y267" s="320">
        <f t="shared" si="57"/>
        <v>0</v>
      </c>
      <c r="Z267" s="346">
        <v>29</v>
      </c>
      <c r="AA267" s="316">
        <v>0</v>
      </c>
      <c r="AB267" s="320">
        <f t="shared" si="58"/>
        <v>1</v>
      </c>
      <c r="AC267" s="346">
        <v>19</v>
      </c>
      <c r="AD267" s="316">
        <v>0</v>
      </c>
      <c r="AE267" s="320">
        <f t="shared" si="59"/>
        <v>1</v>
      </c>
      <c r="AF267" s="316">
        <v>0</v>
      </c>
      <c r="AG267" s="316">
        <v>0</v>
      </c>
      <c r="AH267" s="320">
        <f t="shared" si="60"/>
        <v>0</v>
      </c>
      <c r="AI267" s="346">
        <v>5</v>
      </c>
      <c r="AJ267" s="346">
        <v>30</v>
      </c>
      <c r="AK267" s="320">
        <f t="shared" si="61"/>
        <v>1</v>
      </c>
      <c r="AL267" s="316">
        <v>0</v>
      </c>
      <c r="AM267" s="316">
        <v>0</v>
      </c>
      <c r="AN267" s="320">
        <f t="shared" si="62"/>
        <v>0</v>
      </c>
    </row>
    <row r="268" spans="2:40" ht="75">
      <c r="B268" s="324" t="s">
        <v>641</v>
      </c>
      <c r="C268" s="323" t="s">
        <v>586</v>
      </c>
      <c r="D268" s="318">
        <v>10</v>
      </c>
      <c r="E268" s="345">
        <v>10</v>
      </c>
      <c r="F268" s="316">
        <v>0</v>
      </c>
      <c r="G268" s="320">
        <f t="shared" si="52"/>
        <v>1</v>
      </c>
      <c r="H268" s="316">
        <v>0</v>
      </c>
      <c r="I268" s="316">
        <v>0</v>
      </c>
      <c r="J268" s="320">
        <f t="shared" si="64"/>
        <v>0</v>
      </c>
      <c r="K268" s="346">
        <v>272</v>
      </c>
      <c r="L268" s="346">
        <v>60</v>
      </c>
      <c r="M268" s="320">
        <f t="shared" si="53"/>
        <v>1</v>
      </c>
      <c r="N268" s="347">
        <v>142</v>
      </c>
      <c r="O268" s="316">
        <v>0</v>
      </c>
      <c r="P268" s="320">
        <f t="shared" si="54"/>
        <v>1</v>
      </c>
      <c r="Q268" s="347">
        <v>15</v>
      </c>
      <c r="R268" s="316">
        <v>0</v>
      </c>
      <c r="S268" s="320">
        <f t="shared" si="55"/>
        <v>1</v>
      </c>
      <c r="T268" s="316">
        <v>0</v>
      </c>
      <c r="U268" s="316">
        <v>0</v>
      </c>
      <c r="V268" s="320">
        <f t="shared" si="56"/>
        <v>0</v>
      </c>
      <c r="W268" s="316">
        <v>0</v>
      </c>
      <c r="X268" s="316">
        <v>0</v>
      </c>
      <c r="Y268" s="320">
        <f t="shared" si="57"/>
        <v>0</v>
      </c>
      <c r="Z268" s="316">
        <v>0</v>
      </c>
      <c r="AA268" s="316">
        <v>0</v>
      </c>
      <c r="AB268" s="320">
        <f t="shared" si="58"/>
        <v>0</v>
      </c>
      <c r="AC268" s="316">
        <v>0</v>
      </c>
      <c r="AD268" s="316">
        <v>0</v>
      </c>
      <c r="AE268" s="320">
        <f t="shared" si="59"/>
        <v>0</v>
      </c>
      <c r="AF268" s="316">
        <v>0</v>
      </c>
      <c r="AG268" s="316">
        <v>0</v>
      </c>
      <c r="AH268" s="320">
        <f t="shared" si="60"/>
        <v>0</v>
      </c>
      <c r="AI268" s="346">
        <v>10</v>
      </c>
      <c r="AJ268" s="346">
        <v>108</v>
      </c>
      <c r="AK268" s="320">
        <f t="shared" si="61"/>
        <v>1</v>
      </c>
      <c r="AL268" s="316">
        <v>0</v>
      </c>
      <c r="AM268" s="316">
        <v>0</v>
      </c>
      <c r="AN268" s="320">
        <f t="shared" si="62"/>
        <v>0</v>
      </c>
    </row>
    <row r="269" spans="2:40" ht="135">
      <c r="B269" s="324" t="s">
        <v>642</v>
      </c>
      <c r="C269" s="316" t="s">
        <v>586</v>
      </c>
      <c r="D269" s="318">
        <v>10</v>
      </c>
      <c r="E269" s="345">
        <v>15</v>
      </c>
      <c r="F269" s="316">
        <v>0</v>
      </c>
      <c r="G269" s="320">
        <f t="shared" si="52"/>
        <v>1</v>
      </c>
      <c r="H269" s="316">
        <v>0</v>
      </c>
      <c r="I269" s="316">
        <v>0</v>
      </c>
      <c r="J269" s="320">
        <f t="shared" si="64"/>
        <v>0</v>
      </c>
      <c r="K269" s="346">
        <v>423</v>
      </c>
      <c r="L269" s="346">
        <v>168</v>
      </c>
      <c r="M269" s="320">
        <f t="shared" si="53"/>
        <v>1</v>
      </c>
      <c r="N269" s="347">
        <v>196</v>
      </c>
      <c r="O269" s="316">
        <v>0</v>
      </c>
      <c r="P269" s="320">
        <f t="shared" si="54"/>
        <v>1</v>
      </c>
      <c r="Q269" s="347">
        <v>20</v>
      </c>
      <c r="R269" s="316">
        <v>0</v>
      </c>
      <c r="S269" s="320">
        <f t="shared" si="55"/>
        <v>1</v>
      </c>
      <c r="T269" s="316">
        <v>0</v>
      </c>
      <c r="U269" s="316">
        <v>0</v>
      </c>
      <c r="V269" s="320">
        <f t="shared" si="56"/>
        <v>0</v>
      </c>
      <c r="W269" s="316">
        <v>0</v>
      </c>
      <c r="X269" s="316">
        <v>0</v>
      </c>
      <c r="Y269" s="320">
        <f t="shared" si="57"/>
        <v>0</v>
      </c>
      <c r="Z269" s="316">
        <v>0</v>
      </c>
      <c r="AA269" s="316">
        <v>0</v>
      </c>
      <c r="AB269" s="320">
        <f t="shared" si="58"/>
        <v>0</v>
      </c>
      <c r="AC269" s="316">
        <v>0</v>
      </c>
      <c r="AD269" s="316">
        <v>0</v>
      </c>
      <c r="AE269" s="320">
        <f t="shared" si="59"/>
        <v>0</v>
      </c>
      <c r="AF269" s="316">
        <v>0</v>
      </c>
      <c r="AG269" s="316">
        <v>0</v>
      </c>
      <c r="AH269" s="320">
        <f t="shared" si="60"/>
        <v>0</v>
      </c>
      <c r="AI269" s="316">
        <v>0</v>
      </c>
      <c r="AJ269" s="316">
        <v>0</v>
      </c>
      <c r="AK269" s="320">
        <f t="shared" si="61"/>
        <v>0</v>
      </c>
      <c r="AL269" s="316">
        <v>0</v>
      </c>
      <c r="AM269" s="316">
        <v>0</v>
      </c>
      <c r="AN269" s="320">
        <f t="shared" si="62"/>
        <v>0</v>
      </c>
    </row>
    <row r="270" spans="2:40" ht="105">
      <c r="B270" s="324" t="s">
        <v>643</v>
      </c>
      <c r="C270" s="325" t="s">
        <v>607</v>
      </c>
      <c r="D270" s="318">
        <v>10</v>
      </c>
      <c r="E270" s="345">
        <v>10</v>
      </c>
      <c r="F270" s="316">
        <v>0</v>
      </c>
      <c r="G270" s="320">
        <f t="shared" si="52"/>
        <v>1</v>
      </c>
      <c r="H270" s="316">
        <v>0</v>
      </c>
      <c r="I270" s="316">
        <v>0</v>
      </c>
      <c r="J270" s="320">
        <f t="shared" si="64"/>
        <v>0</v>
      </c>
      <c r="K270" s="346">
        <v>73</v>
      </c>
      <c r="L270" s="346">
        <v>75</v>
      </c>
      <c r="M270" s="320">
        <f t="shared" si="53"/>
        <v>1</v>
      </c>
      <c r="N270" s="347">
        <v>53</v>
      </c>
      <c r="O270" s="316">
        <v>0</v>
      </c>
      <c r="P270" s="320">
        <f t="shared" si="54"/>
        <v>1</v>
      </c>
      <c r="Q270" s="347">
        <v>13</v>
      </c>
      <c r="R270" s="316">
        <v>0</v>
      </c>
      <c r="S270" s="320">
        <f t="shared" si="55"/>
        <v>1</v>
      </c>
      <c r="T270" s="316">
        <v>0</v>
      </c>
      <c r="U270" s="316">
        <v>0</v>
      </c>
      <c r="V270" s="320">
        <f>IF((T270+U270) &gt;=D270* 0.85,1,0)</f>
        <v>0</v>
      </c>
      <c r="W270" s="316">
        <v>0</v>
      </c>
      <c r="X270" s="316">
        <v>0</v>
      </c>
      <c r="Y270" s="320">
        <f t="shared" si="57"/>
        <v>0</v>
      </c>
      <c r="Z270" s="316">
        <v>0</v>
      </c>
      <c r="AA270" s="316">
        <v>0</v>
      </c>
      <c r="AB270" s="320">
        <f t="shared" si="58"/>
        <v>0</v>
      </c>
      <c r="AC270" s="316">
        <v>0</v>
      </c>
      <c r="AD270" s="316">
        <v>0</v>
      </c>
      <c r="AE270" s="320">
        <f t="shared" si="59"/>
        <v>0</v>
      </c>
      <c r="AF270" s="316">
        <v>0</v>
      </c>
      <c r="AG270" s="316">
        <v>0</v>
      </c>
      <c r="AH270" s="320">
        <f t="shared" si="60"/>
        <v>0</v>
      </c>
      <c r="AI270" s="316">
        <v>0</v>
      </c>
      <c r="AJ270" s="316">
        <v>0</v>
      </c>
      <c r="AK270" s="320">
        <f t="shared" si="61"/>
        <v>0</v>
      </c>
      <c r="AL270" s="316">
        <v>0</v>
      </c>
      <c r="AM270" s="316">
        <v>0</v>
      </c>
      <c r="AN270" s="320">
        <f t="shared" si="62"/>
        <v>0</v>
      </c>
    </row>
    <row r="271" spans="2:40">
      <c r="B271" s="304"/>
      <c r="C271" s="304"/>
      <c r="D271" s="304"/>
      <c r="E271" s="304"/>
      <c r="F271" s="304"/>
      <c r="G271" s="326">
        <f>SUM(G223:G270)/48</f>
        <v>0.9375</v>
      </c>
      <c r="H271" s="304"/>
      <c r="I271" s="304"/>
      <c r="J271" s="326">
        <f>SUM(J223:J270)/48</f>
        <v>0.75</v>
      </c>
      <c r="K271" s="304"/>
      <c r="L271" s="304"/>
      <c r="M271" s="326">
        <f>SUM(M223:M270)/48</f>
        <v>0.9375</v>
      </c>
      <c r="N271" s="304"/>
      <c r="O271" s="304"/>
      <c r="P271" s="326">
        <f>SUM(P223:P270)/48</f>
        <v>0.9375</v>
      </c>
      <c r="Q271" s="304"/>
      <c r="R271" s="304"/>
      <c r="S271" s="326">
        <f>SUM(S223:S270)/48</f>
        <v>0.9375</v>
      </c>
      <c r="T271" s="304"/>
      <c r="U271" s="304"/>
      <c r="V271" s="326">
        <f>SUM(V223:V270)/48</f>
        <v>0.89583333333333337</v>
      </c>
      <c r="W271" s="304"/>
      <c r="X271" s="304"/>
      <c r="Y271" s="326">
        <f>SUM(Y223:Y270)/48</f>
        <v>0.875</v>
      </c>
      <c r="Z271" s="304"/>
      <c r="AA271" s="304"/>
      <c r="AB271" s="326">
        <f>SUM(AB223:AB270)/48</f>
        <v>0.91666666666666663</v>
      </c>
      <c r="AC271" s="304"/>
      <c r="AD271" s="304"/>
      <c r="AE271" s="326">
        <f>SUM(AE223:AE270)/48</f>
        <v>0.89583333333333337</v>
      </c>
      <c r="AF271" s="304"/>
      <c r="AG271" s="304"/>
      <c r="AH271" s="326">
        <f>SUM(AH223:AH270)/48</f>
        <v>0.89583333333333337</v>
      </c>
      <c r="AI271" s="304"/>
      <c r="AJ271" s="304"/>
      <c r="AK271" s="326">
        <f>SUM(AK223:AK270)/48</f>
        <v>0.89583333333333337</v>
      </c>
      <c r="AL271" s="304"/>
      <c r="AM271" s="304"/>
      <c r="AN271" s="326">
        <f>SUM(AN223:AN270)/48</f>
        <v>0.79166666666666663</v>
      </c>
    </row>
    <row r="273" spans="1:40" ht="20">
      <c r="A273" s="303" t="s">
        <v>569</v>
      </c>
    </row>
    <row r="274" spans="1:40" ht="20">
      <c r="A274" s="303" t="s">
        <v>651</v>
      </c>
    </row>
    <row r="275" spans="1:40" ht="20">
      <c r="A275" s="305" t="s">
        <v>652</v>
      </c>
    </row>
    <row r="276" spans="1:40" ht="45">
      <c r="B276" s="317" t="s">
        <v>583</v>
      </c>
      <c r="C276" s="316" t="s">
        <v>584</v>
      </c>
      <c r="D276" s="318">
        <v>500</v>
      </c>
      <c r="E276" s="350">
        <v>2000</v>
      </c>
      <c r="F276" s="319">
        <v>0</v>
      </c>
      <c r="G276" s="320">
        <f>IF((E276+F276) &gt;= D276*0.85,1,0)</f>
        <v>1</v>
      </c>
      <c r="H276" s="351">
        <v>2000</v>
      </c>
      <c r="I276" s="319">
        <v>0</v>
      </c>
      <c r="J276" s="320">
        <f>IF((H276+I276) &gt;=D276* 0.85,1,0)</f>
        <v>1</v>
      </c>
      <c r="K276" s="343">
        <v>26000</v>
      </c>
      <c r="L276" s="343">
        <v>1500</v>
      </c>
      <c r="M276" s="320">
        <f>IF((K276+L276) &gt;=D276* 0.85,1,0)</f>
        <v>1</v>
      </c>
      <c r="N276" s="351">
        <v>2600</v>
      </c>
      <c r="O276" s="351">
        <v>1500</v>
      </c>
      <c r="P276" s="320">
        <f>IF((N276+O276) &gt;=D276* 0.85,1,0)</f>
        <v>1</v>
      </c>
      <c r="Q276" s="343">
        <v>500</v>
      </c>
      <c r="R276" s="351">
        <v>4000</v>
      </c>
      <c r="S276" s="320">
        <f>IF((Q276+R276) &gt;=D276* 0.85,1,0)</f>
        <v>1</v>
      </c>
      <c r="T276" s="351">
        <v>3000</v>
      </c>
      <c r="U276" s="319">
        <v>0</v>
      </c>
      <c r="V276" s="320">
        <f>IF((T276+U276) &gt;=D276* 0.85,1,0)</f>
        <v>1</v>
      </c>
      <c r="W276" s="351">
        <v>2500</v>
      </c>
      <c r="X276" s="319">
        <v>0</v>
      </c>
      <c r="Y276" s="320">
        <f>IF((W276+X276) &gt;=D276* 0.85,1,0)</f>
        <v>1</v>
      </c>
      <c r="Z276" s="352">
        <v>2000</v>
      </c>
      <c r="AA276" s="343">
        <v>1000</v>
      </c>
      <c r="AB276" s="320">
        <f>IF((Z276+AA276) &gt;=D276* 0.85,1,0)</f>
        <v>1</v>
      </c>
      <c r="AC276" s="343">
        <v>2750</v>
      </c>
      <c r="AD276" s="319">
        <v>0</v>
      </c>
      <c r="AE276" s="320">
        <f>IF((AC276+AD276) &gt;=D276* 0.85,1,0)</f>
        <v>1</v>
      </c>
      <c r="AF276" s="343">
        <v>2600</v>
      </c>
      <c r="AG276" s="319">
        <v>0</v>
      </c>
      <c r="AH276" s="320">
        <f>IF((AF276+AG276) &gt;=D276* 0.85,1,0)</f>
        <v>1</v>
      </c>
      <c r="AI276" s="343">
        <v>2100</v>
      </c>
      <c r="AJ276" s="319">
        <v>0</v>
      </c>
      <c r="AK276" s="320">
        <f>IF((AI276+AJ276) &gt;=D276* 0.85,1,0)</f>
        <v>1</v>
      </c>
      <c r="AL276" s="343">
        <v>1600</v>
      </c>
      <c r="AM276" s="319">
        <v>0</v>
      </c>
      <c r="AN276" s="320">
        <f>IF((AL276+AM276) &gt;=D276* 0.85,1,0)</f>
        <v>1</v>
      </c>
    </row>
    <row r="277" spans="1:40" ht="60">
      <c r="B277" s="317" t="s">
        <v>585</v>
      </c>
      <c r="C277" s="323" t="s">
        <v>586</v>
      </c>
      <c r="D277" s="318">
        <v>100</v>
      </c>
      <c r="E277" s="350">
        <v>3930</v>
      </c>
      <c r="F277" s="319">
        <v>0</v>
      </c>
      <c r="G277" s="320">
        <f t="shared" ref="G277:G323" si="65">IF((E277+F277) &gt;= D277*0.85,1,0)</f>
        <v>1</v>
      </c>
      <c r="H277" s="319">
        <v>0</v>
      </c>
      <c r="I277" s="319">
        <v>0</v>
      </c>
      <c r="J277" s="320">
        <f>IF((H277+I277) &gt;=D277* 0.85,1,0)</f>
        <v>0</v>
      </c>
      <c r="K277" s="351">
        <v>1830</v>
      </c>
      <c r="L277" s="319">
        <v>0</v>
      </c>
      <c r="M277" s="320">
        <f t="shared" ref="M277:M323" si="66">IF((K277+L277) &gt;=D277* 0.85,1,0)</f>
        <v>1</v>
      </c>
      <c r="N277" s="351">
        <v>1830</v>
      </c>
      <c r="O277" s="319">
        <v>0</v>
      </c>
      <c r="P277" s="320">
        <f t="shared" ref="P277:P323" si="67">IF((N277+O277) &gt;=D277* 0.85,1,0)</f>
        <v>1</v>
      </c>
      <c r="Q277" s="351">
        <v>1900</v>
      </c>
      <c r="R277" s="319">
        <v>0</v>
      </c>
      <c r="S277" s="320">
        <f t="shared" ref="S277:S323" si="68">IF((Q277+R277) &gt;=D277* 0.85,1,0)</f>
        <v>1</v>
      </c>
      <c r="T277" s="351">
        <v>1770</v>
      </c>
      <c r="U277" s="319">
        <v>0</v>
      </c>
      <c r="V277" s="320">
        <f t="shared" ref="V277:V322" si="69">IF((T277+U277) &gt;=D277* 0.85,1,0)</f>
        <v>1</v>
      </c>
      <c r="W277" s="351">
        <v>1540</v>
      </c>
      <c r="X277" s="319">
        <v>0</v>
      </c>
      <c r="Y277" s="320">
        <f t="shared" ref="Y277:Y323" si="70">IF((W277+X277) &gt;=D277* 0.85,1,0)</f>
        <v>1</v>
      </c>
      <c r="Z277" s="352">
        <v>1350</v>
      </c>
      <c r="AA277" s="319">
        <v>0</v>
      </c>
      <c r="AB277" s="320">
        <f t="shared" ref="AB277:AB323" si="71">IF((Z277+AA277) &gt;=D277* 0.85,1,0)</f>
        <v>1</v>
      </c>
      <c r="AC277" s="343">
        <v>1280</v>
      </c>
      <c r="AD277" s="319">
        <v>0</v>
      </c>
      <c r="AE277" s="320">
        <f t="shared" ref="AE277:AE323" si="72">IF((AC277+AD277) &gt;=D277* 0.85,1,0)</f>
        <v>1</v>
      </c>
      <c r="AF277" s="343">
        <v>1220</v>
      </c>
      <c r="AG277" s="319">
        <v>0</v>
      </c>
      <c r="AH277" s="320">
        <f t="shared" ref="AH277:AH323" si="73">IF((AF277+AG277) &gt;=D277* 0.85,1,0)</f>
        <v>1</v>
      </c>
      <c r="AI277" s="343">
        <v>1100</v>
      </c>
      <c r="AJ277" s="319">
        <v>0</v>
      </c>
      <c r="AK277" s="320">
        <f t="shared" ref="AK277:AK323" si="74">IF((AI277+AJ277) &gt;=D277* 0.85,1,0)</f>
        <v>1</v>
      </c>
      <c r="AL277" s="343">
        <v>910</v>
      </c>
      <c r="AM277" s="319">
        <v>0</v>
      </c>
      <c r="AN277" s="320">
        <f t="shared" ref="AN277:AN323" si="75">IF((AL277+AM277) &gt;=D277* 0.85,1,0)</f>
        <v>1</v>
      </c>
    </row>
    <row r="278" spans="1:40" ht="90">
      <c r="B278" s="324" t="s">
        <v>587</v>
      </c>
      <c r="C278" s="316" t="s">
        <v>588</v>
      </c>
      <c r="D278" s="318">
        <v>150</v>
      </c>
      <c r="E278" s="350">
        <v>1330</v>
      </c>
      <c r="F278" s="319">
        <v>0</v>
      </c>
      <c r="G278" s="320">
        <f t="shared" si="65"/>
        <v>1</v>
      </c>
      <c r="H278" s="351">
        <v>1120</v>
      </c>
      <c r="I278" s="319">
        <v>0</v>
      </c>
      <c r="J278" s="320">
        <f t="shared" ref="J278:J284" si="76">IF((H278+I278) &gt;=D278* 0.85,1,0)</f>
        <v>1</v>
      </c>
      <c r="K278" s="351">
        <v>2920</v>
      </c>
      <c r="L278" s="319">
        <v>0</v>
      </c>
      <c r="M278" s="320">
        <f t="shared" si="66"/>
        <v>1</v>
      </c>
      <c r="N278" s="351">
        <v>2920</v>
      </c>
      <c r="O278" s="319">
        <v>0</v>
      </c>
      <c r="P278" s="320">
        <f t="shared" si="67"/>
        <v>1</v>
      </c>
      <c r="Q278" s="351">
        <v>2680</v>
      </c>
      <c r="R278" s="351">
        <v>2000</v>
      </c>
      <c r="S278" s="320">
        <f t="shared" si="68"/>
        <v>1</v>
      </c>
      <c r="T278" s="351">
        <v>4050</v>
      </c>
      <c r="U278" s="319">
        <v>0</v>
      </c>
      <c r="V278" s="320">
        <f t="shared" si="69"/>
        <v>1</v>
      </c>
      <c r="W278" s="351">
        <v>3571</v>
      </c>
      <c r="X278" s="319">
        <v>0</v>
      </c>
      <c r="Y278" s="320">
        <f t="shared" si="70"/>
        <v>1</v>
      </c>
      <c r="Z278" s="343">
        <v>2847</v>
      </c>
      <c r="AA278" s="343">
        <v>500</v>
      </c>
      <c r="AB278" s="320">
        <f t="shared" si="71"/>
        <v>1</v>
      </c>
      <c r="AC278" s="343">
        <v>3007</v>
      </c>
      <c r="AD278" s="319">
        <v>0</v>
      </c>
      <c r="AE278" s="320">
        <f t="shared" si="72"/>
        <v>1</v>
      </c>
      <c r="AF278" s="343">
        <v>2739</v>
      </c>
      <c r="AG278" s="319">
        <v>0</v>
      </c>
      <c r="AH278" s="320">
        <f t="shared" si="73"/>
        <v>1</v>
      </c>
      <c r="AI278" s="343">
        <v>2579</v>
      </c>
      <c r="AJ278" s="319">
        <v>0</v>
      </c>
      <c r="AK278" s="320">
        <f t="shared" si="74"/>
        <v>1</v>
      </c>
      <c r="AL278" s="343">
        <v>2139</v>
      </c>
      <c r="AM278" s="319">
        <v>0</v>
      </c>
      <c r="AN278" s="320">
        <f t="shared" si="75"/>
        <v>1</v>
      </c>
    </row>
    <row r="279" spans="1:40" ht="60">
      <c r="B279" s="317" t="s">
        <v>589</v>
      </c>
      <c r="C279" s="323" t="s">
        <v>590</v>
      </c>
      <c r="D279" s="318">
        <v>5</v>
      </c>
      <c r="E279" s="319">
        <v>85</v>
      </c>
      <c r="F279" s="319">
        <v>0</v>
      </c>
      <c r="G279" s="320">
        <f t="shared" si="65"/>
        <v>1</v>
      </c>
      <c r="H279" s="343">
        <v>46</v>
      </c>
      <c r="I279" s="319">
        <v>0</v>
      </c>
      <c r="J279" s="320">
        <f t="shared" si="76"/>
        <v>1</v>
      </c>
      <c r="K279" s="343">
        <v>76</v>
      </c>
      <c r="L279" s="319">
        <v>0</v>
      </c>
      <c r="M279" s="320">
        <f t="shared" si="66"/>
        <v>1</v>
      </c>
      <c r="N279" s="343">
        <v>76</v>
      </c>
      <c r="O279" s="319">
        <v>0</v>
      </c>
      <c r="P279" s="320">
        <f t="shared" si="67"/>
        <v>1</v>
      </c>
      <c r="Q279" s="343">
        <v>150</v>
      </c>
      <c r="R279" s="343"/>
      <c r="S279" s="320">
        <f t="shared" si="68"/>
        <v>1</v>
      </c>
      <c r="T279" s="343">
        <v>150</v>
      </c>
      <c r="U279" s="319">
        <v>0</v>
      </c>
      <c r="V279" s="320">
        <f t="shared" si="69"/>
        <v>1</v>
      </c>
      <c r="W279" s="343">
        <v>141</v>
      </c>
      <c r="X279" s="319">
        <v>0</v>
      </c>
      <c r="Y279" s="320">
        <f t="shared" si="70"/>
        <v>1</v>
      </c>
      <c r="Z279" s="343">
        <v>82</v>
      </c>
      <c r="AA279" s="319">
        <v>0</v>
      </c>
      <c r="AB279" s="320">
        <f t="shared" si="71"/>
        <v>1</v>
      </c>
      <c r="AC279" s="343">
        <v>74</v>
      </c>
      <c r="AD279" s="319">
        <v>0</v>
      </c>
      <c r="AE279" s="320">
        <f t="shared" si="72"/>
        <v>1</v>
      </c>
      <c r="AF279" s="343">
        <v>61</v>
      </c>
      <c r="AG279" s="343">
        <v>60</v>
      </c>
      <c r="AH279" s="320">
        <f t="shared" si="73"/>
        <v>1</v>
      </c>
      <c r="AI279" s="343">
        <v>94</v>
      </c>
      <c r="AJ279" s="319">
        <v>0</v>
      </c>
      <c r="AK279" s="320">
        <f t="shared" si="74"/>
        <v>1</v>
      </c>
      <c r="AL279" s="343">
        <v>980</v>
      </c>
      <c r="AM279" s="343">
        <v>60</v>
      </c>
      <c r="AN279" s="320">
        <f t="shared" si="75"/>
        <v>1</v>
      </c>
    </row>
    <row r="280" spans="1:40" ht="60">
      <c r="B280" s="324" t="s">
        <v>591</v>
      </c>
      <c r="C280" s="316" t="s">
        <v>588</v>
      </c>
      <c r="D280" s="318">
        <v>200</v>
      </c>
      <c r="E280" s="350">
        <v>3446</v>
      </c>
      <c r="F280" s="319">
        <v>0</v>
      </c>
      <c r="G280" s="320">
        <f t="shared" si="65"/>
        <v>1</v>
      </c>
      <c r="H280" s="343">
        <v>450</v>
      </c>
      <c r="I280" s="319">
        <v>0</v>
      </c>
      <c r="J280" s="320">
        <f t="shared" si="76"/>
        <v>1</v>
      </c>
      <c r="K280" s="351">
        <v>2220</v>
      </c>
      <c r="L280" s="319">
        <v>0</v>
      </c>
      <c r="M280" s="320">
        <f t="shared" si="66"/>
        <v>1</v>
      </c>
      <c r="N280" s="351">
        <v>2220</v>
      </c>
      <c r="O280" s="319">
        <v>0</v>
      </c>
      <c r="P280" s="320">
        <f t="shared" si="67"/>
        <v>1</v>
      </c>
      <c r="Q280" s="343">
        <v>230</v>
      </c>
      <c r="R280" s="351">
        <v>2000</v>
      </c>
      <c r="S280" s="320">
        <f t="shared" si="68"/>
        <v>1</v>
      </c>
      <c r="T280" s="351">
        <v>2110</v>
      </c>
      <c r="U280" s="319">
        <v>0</v>
      </c>
      <c r="V280" s="320">
        <f t="shared" si="69"/>
        <v>1</v>
      </c>
      <c r="W280" s="351">
        <v>2000</v>
      </c>
      <c r="X280" s="319">
        <v>0</v>
      </c>
      <c r="Y280" s="320">
        <f t="shared" si="70"/>
        <v>1</v>
      </c>
      <c r="Z280" s="343">
        <v>1710</v>
      </c>
      <c r="AA280" s="319">
        <v>0</v>
      </c>
      <c r="AB280" s="320">
        <f t="shared" si="71"/>
        <v>1</v>
      </c>
      <c r="AC280" s="343">
        <v>1560</v>
      </c>
      <c r="AD280" s="319">
        <v>0</v>
      </c>
      <c r="AE280" s="320">
        <f t="shared" si="72"/>
        <v>1</v>
      </c>
      <c r="AF280" s="343">
        <v>1390</v>
      </c>
      <c r="AG280" s="319">
        <v>0</v>
      </c>
      <c r="AH280" s="320">
        <f t="shared" si="73"/>
        <v>1</v>
      </c>
      <c r="AI280" s="343">
        <v>1050</v>
      </c>
      <c r="AJ280" s="319">
        <v>0</v>
      </c>
      <c r="AK280" s="320">
        <f t="shared" si="74"/>
        <v>1</v>
      </c>
      <c r="AL280" s="343">
        <v>2139</v>
      </c>
      <c r="AM280" s="319">
        <v>0</v>
      </c>
      <c r="AN280" s="320">
        <f t="shared" si="75"/>
        <v>1</v>
      </c>
    </row>
    <row r="281" spans="1:40" ht="60">
      <c r="B281" s="317" t="s">
        <v>592</v>
      </c>
      <c r="C281" s="316" t="s">
        <v>590</v>
      </c>
      <c r="D281" s="318">
        <v>5</v>
      </c>
      <c r="E281" s="319">
        <v>41</v>
      </c>
      <c r="F281" s="319">
        <v>0</v>
      </c>
      <c r="G281" s="320">
        <f t="shared" si="65"/>
        <v>1</v>
      </c>
      <c r="H281" s="343">
        <v>41</v>
      </c>
      <c r="I281" s="319">
        <v>0</v>
      </c>
      <c r="J281" s="320">
        <f t="shared" si="76"/>
        <v>1</v>
      </c>
      <c r="K281" s="343">
        <v>120</v>
      </c>
      <c r="L281" s="319">
        <v>0</v>
      </c>
      <c r="M281" s="320">
        <f t="shared" si="66"/>
        <v>1</v>
      </c>
      <c r="N281" s="343">
        <v>120</v>
      </c>
      <c r="O281" s="319">
        <v>0</v>
      </c>
      <c r="P281" s="320">
        <f t="shared" si="67"/>
        <v>1</v>
      </c>
      <c r="Q281" s="343">
        <v>47</v>
      </c>
      <c r="R281" s="319">
        <v>0</v>
      </c>
      <c r="S281" s="320">
        <f t="shared" si="68"/>
        <v>1</v>
      </c>
      <c r="T281" s="351">
        <v>47</v>
      </c>
      <c r="U281" s="319">
        <v>0</v>
      </c>
      <c r="V281" s="320">
        <f t="shared" si="69"/>
        <v>1</v>
      </c>
      <c r="W281" s="343">
        <v>44</v>
      </c>
      <c r="X281" s="319">
        <v>0</v>
      </c>
      <c r="Y281" s="320">
        <f t="shared" si="70"/>
        <v>1</v>
      </c>
      <c r="Z281" s="343">
        <v>15</v>
      </c>
      <c r="AA281" s="319">
        <v>0</v>
      </c>
      <c r="AB281" s="320">
        <f t="shared" si="71"/>
        <v>1</v>
      </c>
      <c r="AC281" s="343">
        <v>13</v>
      </c>
      <c r="AD281" s="319">
        <v>0</v>
      </c>
      <c r="AE281" s="320">
        <f t="shared" si="72"/>
        <v>1</v>
      </c>
      <c r="AF281" s="343">
        <v>0</v>
      </c>
      <c r="AG281" s="319">
        <v>0</v>
      </c>
      <c r="AH281" s="320">
        <f t="shared" si="73"/>
        <v>0</v>
      </c>
      <c r="AI281" s="343">
        <v>0</v>
      </c>
      <c r="AJ281" s="319">
        <v>0</v>
      </c>
      <c r="AK281" s="320">
        <f t="shared" si="74"/>
        <v>0</v>
      </c>
      <c r="AL281" s="319">
        <v>0</v>
      </c>
      <c r="AM281" s="343">
        <v>36</v>
      </c>
      <c r="AN281" s="320">
        <f t="shared" si="75"/>
        <v>1</v>
      </c>
    </row>
    <row r="282" spans="1:40" ht="90">
      <c r="B282" s="317" t="s">
        <v>593</v>
      </c>
      <c r="C282" s="323" t="s">
        <v>586</v>
      </c>
      <c r="D282" s="318">
        <v>2</v>
      </c>
      <c r="E282" s="319">
        <v>2</v>
      </c>
      <c r="F282" s="319">
        <v>0</v>
      </c>
      <c r="G282" s="320">
        <f t="shared" si="65"/>
        <v>1</v>
      </c>
      <c r="H282" s="343">
        <v>2</v>
      </c>
      <c r="I282" s="319">
        <v>0</v>
      </c>
      <c r="J282" s="320">
        <f t="shared" si="76"/>
        <v>1</v>
      </c>
      <c r="K282" s="343">
        <v>62</v>
      </c>
      <c r="L282" s="319">
        <v>0</v>
      </c>
      <c r="M282" s="320">
        <f t="shared" si="66"/>
        <v>1</v>
      </c>
      <c r="N282" s="343">
        <v>62</v>
      </c>
      <c r="O282" s="319">
        <v>0</v>
      </c>
      <c r="P282" s="320">
        <f t="shared" si="67"/>
        <v>1</v>
      </c>
      <c r="Q282" s="343">
        <v>2</v>
      </c>
      <c r="R282" s="319">
        <v>0</v>
      </c>
      <c r="S282" s="320">
        <f t="shared" si="68"/>
        <v>1</v>
      </c>
      <c r="T282" s="343">
        <v>2</v>
      </c>
      <c r="U282" s="319">
        <v>0</v>
      </c>
      <c r="V282" s="320">
        <f t="shared" si="69"/>
        <v>1</v>
      </c>
      <c r="W282" s="343">
        <v>2</v>
      </c>
      <c r="X282" s="319">
        <v>0</v>
      </c>
      <c r="Y282" s="320">
        <f t="shared" si="70"/>
        <v>1</v>
      </c>
      <c r="Z282" s="343">
        <v>2</v>
      </c>
      <c r="AA282" s="319">
        <v>0</v>
      </c>
      <c r="AB282" s="320">
        <f t="shared" si="71"/>
        <v>1</v>
      </c>
      <c r="AC282" s="343">
        <v>2</v>
      </c>
      <c r="AD282" s="319">
        <v>0</v>
      </c>
      <c r="AE282" s="320">
        <f t="shared" si="72"/>
        <v>1</v>
      </c>
      <c r="AF282" s="343">
        <v>2</v>
      </c>
      <c r="AG282" s="319">
        <v>0</v>
      </c>
      <c r="AH282" s="320">
        <f t="shared" si="73"/>
        <v>1</v>
      </c>
      <c r="AI282" s="343">
        <v>2</v>
      </c>
      <c r="AJ282" s="319">
        <v>0</v>
      </c>
      <c r="AK282" s="320">
        <f t="shared" si="74"/>
        <v>1</v>
      </c>
      <c r="AL282" s="343">
        <v>2</v>
      </c>
      <c r="AM282" s="319">
        <v>0</v>
      </c>
      <c r="AN282" s="320">
        <f t="shared" si="75"/>
        <v>1</v>
      </c>
    </row>
    <row r="283" spans="1:40" ht="90">
      <c r="B283" s="317" t="s">
        <v>594</v>
      </c>
      <c r="C283" s="316" t="s">
        <v>586</v>
      </c>
      <c r="D283" s="318">
        <v>100</v>
      </c>
      <c r="E283" s="350">
        <v>3800</v>
      </c>
      <c r="F283" s="319">
        <v>1000</v>
      </c>
      <c r="G283" s="320">
        <f t="shared" si="65"/>
        <v>1</v>
      </c>
      <c r="H283" s="343">
        <v>892</v>
      </c>
      <c r="I283" s="319">
        <v>0</v>
      </c>
      <c r="J283" s="320">
        <f t="shared" si="76"/>
        <v>1</v>
      </c>
      <c r="K283" s="351">
        <v>3860</v>
      </c>
      <c r="L283" s="319">
        <v>0</v>
      </c>
      <c r="M283" s="320">
        <f t="shared" si="66"/>
        <v>1</v>
      </c>
      <c r="N283" s="351">
        <v>3860</v>
      </c>
      <c r="O283" s="319">
        <v>0</v>
      </c>
      <c r="P283" s="320">
        <f t="shared" si="67"/>
        <v>1</v>
      </c>
      <c r="Q283" s="351">
        <v>1472</v>
      </c>
      <c r="R283" s="319">
        <v>0</v>
      </c>
      <c r="S283" s="320">
        <f t="shared" si="68"/>
        <v>1</v>
      </c>
      <c r="T283" s="351">
        <v>1472</v>
      </c>
      <c r="U283" s="351">
        <v>1000</v>
      </c>
      <c r="V283" s="320">
        <f t="shared" si="69"/>
        <v>1</v>
      </c>
      <c r="W283" s="351">
        <v>1132</v>
      </c>
      <c r="X283" s="351">
        <v>1000</v>
      </c>
      <c r="Y283" s="320">
        <f t="shared" si="70"/>
        <v>1</v>
      </c>
      <c r="Z283" s="343">
        <v>1652</v>
      </c>
      <c r="AA283" s="343">
        <v>1000</v>
      </c>
      <c r="AB283" s="320">
        <f t="shared" si="71"/>
        <v>1</v>
      </c>
      <c r="AC283" s="343">
        <v>2202</v>
      </c>
      <c r="AD283" s="343">
        <v>1000</v>
      </c>
      <c r="AE283" s="320">
        <f t="shared" si="72"/>
        <v>1</v>
      </c>
      <c r="AF283" s="343">
        <v>2992</v>
      </c>
      <c r="AG283" s="319">
        <v>0</v>
      </c>
      <c r="AH283" s="320">
        <f t="shared" si="73"/>
        <v>1</v>
      </c>
      <c r="AI283" s="343">
        <v>2532</v>
      </c>
      <c r="AJ283" s="319">
        <v>0</v>
      </c>
      <c r="AK283" s="320">
        <f t="shared" si="74"/>
        <v>1</v>
      </c>
      <c r="AL283" s="343">
        <v>262</v>
      </c>
      <c r="AM283" s="319">
        <v>0</v>
      </c>
      <c r="AN283" s="320">
        <f t="shared" si="75"/>
        <v>1</v>
      </c>
    </row>
    <row r="284" spans="1:40" ht="30">
      <c r="B284" s="317" t="s">
        <v>595</v>
      </c>
      <c r="C284" s="325" t="s">
        <v>596</v>
      </c>
      <c r="D284" s="318">
        <v>10</v>
      </c>
      <c r="E284" s="319">
        <v>13</v>
      </c>
      <c r="F284" s="319">
        <v>0</v>
      </c>
      <c r="G284" s="320">
        <f t="shared" si="65"/>
        <v>1</v>
      </c>
      <c r="H284" s="343">
        <v>13</v>
      </c>
      <c r="I284" s="319">
        <v>0</v>
      </c>
      <c r="J284" s="320">
        <f t="shared" si="76"/>
        <v>1</v>
      </c>
      <c r="K284" s="343">
        <v>34</v>
      </c>
      <c r="L284" s="319">
        <v>0</v>
      </c>
      <c r="M284" s="320">
        <f t="shared" si="66"/>
        <v>1</v>
      </c>
      <c r="N284" s="343">
        <v>34</v>
      </c>
      <c r="O284" s="319">
        <v>0</v>
      </c>
      <c r="P284" s="320">
        <f t="shared" si="67"/>
        <v>1</v>
      </c>
      <c r="Q284" s="343">
        <v>24</v>
      </c>
      <c r="R284" s="343">
        <v>20</v>
      </c>
      <c r="S284" s="320">
        <f t="shared" si="68"/>
        <v>1</v>
      </c>
      <c r="T284" s="343">
        <v>28</v>
      </c>
      <c r="U284" s="319">
        <v>0</v>
      </c>
      <c r="V284" s="320">
        <f t="shared" si="69"/>
        <v>1</v>
      </c>
      <c r="W284" s="343">
        <v>28</v>
      </c>
      <c r="X284" s="319">
        <v>0</v>
      </c>
      <c r="Y284" s="320">
        <f t="shared" si="70"/>
        <v>1</v>
      </c>
      <c r="Z284" s="343">
        <v>28</v>
      </c>
      <c r="AA284" s="319">
        <v>0</v>
      </c>
      <c r="AB284" s="320">
        <f t="shared" si="71"/>
        <v>1</v>
      </c>
      <c r="AC284" s="343">
        <v>18</v>
      </c>
      <c r="AD284" s="319">
        <v>0</v>
      </c>
      <c r="AE284" s="320">
        <f t="shared" si="72"/>
        <v>1</v>
      </c>
      <c r="AF284" s="343">
        <v>18</v>
      </c>
      <c r="AG284" s="319">
        <v>0</v>
      </c>
      <c r="AH284" s="320">
        <f t="shared" si="73"/>
        <v>1</v>
      </c>
      <c r="AI284" s="343">
        <v>8</v>
      </c>
      <c r="AJ284" s="319">
        <v>0</v>
      </c>
      <c r="AK284" s="320">
        <f t="shared" si="74"/>
        <v>0</v>
      </c>
      <c r="AL284" s="343">
        <v>8</v>
      </c>
      <c r="AM284" s="319">
        <v>0</v>
      </c>
      <c r="AN284" s="320">
        <f t="shared" si="75"/>
        <v>0</v>
      </c>
    </row>
    <row r="285" spans="1:40" ht="45">
      <c r="B285" s="317" t="s">
        <v>597</v>
      </c>
      <c r="C285" s="316" t="s">
        <v>590</v>
      </c>
      <c r="D285" s="318">
        <v>2</v>
      </c>
      <c r="E285" s="319">
        <v>6</v>
      </c>
      <c r="F285" s="319">
        <v>0</v>
      </c>
      <c r="G285" s="320">
        <f t="shared" si="65"/>
        <v>1</v>
      </c>
      <c r="H285" s="319">
        <v>0</v>
      </c>
      <c r="I285" s="319">
        <v>0</v>
      </c>
      <c r="J285" s="320">
        <f t="shared" ref="J285:J323" si="77">IF((H285+I285) &gt;=D325* 0.85,1,0)</f>
        <v>1</v>
      </c>
      <c r="K285" s="343">
        <v>25</v>
      </c>
      <c r="L285" s="319">
        <v>0</v>
      </c>
      <c r="M285" s="320">
        <f t="shared" si="66"/>
        <v>1</v>
      </c>
      <c r="N285" s="343">
        <v>25</v>
      </c>
      <c r="O285" s="319">
        <v>0</v>
      </c>
      <c r="P285" s="320">
        <f t="shared" si="67"/>
        <v>1</v>
      </c>
      <c r="Q285" s="343">
        <v>4</v>
      </c>
      <c r="R285" s="343">
        <v>10</v>
      </c>
      <c r="S285" s="320">
        <f t="shared" si="68"/>
        <v>1</v>
      </c>
      <c r="T285" s="343">
        <v>14</v>
      </c>
      <c r="U285" s="319">
        <v>0</v>
      </c>
      <c r="V285" s="320">
        <f t="shared" si="69"/>
        <v>1</v>
      </c>
      <c r="W285" s="343">
        <v>14</v>
      </c>
      <c r="X285" s="319">
        <v>0</v>
      </c>
      <c r="Y285" s="320">
        <f t="shared" si="70"/>
        <v>1</v>
      </c>
      <c r="Z285" s="343">
        <v>13</v>
      </c>
      <c r="AA285" s="319">
        <v>0</v>
      </c>
      <c r="AB285" s="320">
        <f t="shared" si="71"/>
        <v>1</v>
      </c>
      <c r="AC285" s="343">
        <v>11</v>
      </c>
      <c r="AD285" s="319">
        <v>0</v>
      </c>
      <c r="AE285" s="320">
        <f t="shared" si="72"/>
        <v>1</v>
      </c>
      <c r="AF285" s="343">
        <v>9</v>
      </c>
      <c r="AG285" s="319">
        <v>0</v>
      </c>
      <c r="AH285" s="320">
        <f t="shared" si="73"/>
        <v>1</v>
      </c>
      <c r="AI285" s="343">
        <v>8</v>
      </c>
      <c r="AJ285" s="319">
        <v>0</v>
      </c>
      <c r="AK285" s="320">
        <f t="shared" si="74"/>
        <v>1</v>
      </c>
      <c r="AL285" s="343">
        <v>6</v>
      </c>
      <c r="AM285" s="319">
        <v>0</v>
      </c>
      <c r="AN285" s="320">
        <f t="shared" si="75"/>
        <v>1</v>
      </c>
    </row>
    <row r="286" spans="1:40" ht="60">
      <c r="B286" s="317" t="s">
        <v>598</v>
      </c>
      <c r="C286" s="316" t="s">
        <v>590</v>
      </c>
      <c r="D286" s="318">
        <v>5</v>
      </c>
      <c r="E286" s="319">
        <v>20</v>
      </c>
      <c r="F286" s="319">
        <v>0</v>
      </c>
      <c r="G286" s="320">
        <f t="shared" si="65"/>
        <v>1</v>
      </c>
      <c r="H286" s="343">
        <v>14</v>
      </c>
      <c r="I286" s="319">
        <v>0</v>
      </c>
      <c r="J286" s="320">
        <f t="shared" si="77"/>
        <v>0</v>
      </c>
      <c r="K286" s="343">
        <v>51</v>
      </c>
      <c r="L286" s="319">
        <v>0</v>
      </c>
      <c r="M286" s="320">
        <f t="shared" si="66"/>
        <v>1</v>
      </c>
      <c r="N286" s="343">
        <v>51</v>
      </c>
      <c r="O286" s="319">
        <v>0</v>
      </c>
      <c r="P286" s="320">
        <f t="shared" si="67"/>
        <v>1</v>
      </c>
      <c r="Q286" s="343">
        <v>30</v>
      </c>
      <c r="R286" s="319">
        <v>0</v>
      </c>
      <c r="S286" s="320">
        <f t="shared" si="68"/>
        <v>1</v>
      </c>
      <c r="T286" s="343">
        <v>30</v>
      </c>
      <c r="U286" s="319">
        <v>0</v>
      </c>
      <c r="V286" s="320">
        <f t="shared" si="69"/>
        <v>1</v>
      </c>
      <c r="W286" s="343">
        <v>27</v>
      </c>
      <c r="X286" s="319">
        <v>0</v>
      </c>
      <c r="Y286" s="320">
        <f t="shared" si="70"/>
        <v>1</v>
      </c>
      <c r="Z286" s="343">
        <v>20</v>
      </c>
      <c r="AA286" s="319">
        <v>0</v>
      </c>
      <c r="AB286" s="320">
        <f t="shared" si="71"/>
        <v>1</v>
      </c>
      <c r="AC286" s="343">
        <v>7</v>
      </c>
      <c r="AD286" s="343">
        <v>40</v>
      </c>
      <c r="AE286" s="320">
        <f t="shared" si="72"/>
        <v>1</v>
      </c>
      <c r="AF286" s="343">
        <v>28</v>
      </c>
      <c r="AG286" s="319">
        <v>0</v>
      </c>
      <c r="AH286" s="320">
        <f t="shared" si="73"/>
        <v>1</v>
      </c>
      <c r="AI286" s="343">
        <v>28</v>
      </c>
      <c r="AJ286" s="319">
        <v>0</v>
      </c>
      <c r="AK286" s="320">
        <f t="shared" si="74"/>
        <v>1</v>
      </c>
      <c r="AL286" s="343">
        <v>19</v>
      </c>
      <c r="AM286" s="343">
        <v>48</v>
      </c>
      <c r="AN286" s="320">
        <f t="shared" si="75"/>
        <v>1</v>
      </c>
    </row>
    <row r="287" spans="1:40" ht="45">
      <c r="B287" s="317" t="s">
        <v>599</v>
      </c>
      <c r="C287" s="323" t="s">
        <v>586</v>
      </c>
      <c r="D287" s="318">
        <v>160</v>
      </c>
      <c r="E287" s="350">
        <v>2130</v>
      </c>
      <c r="F287" s="319">
        <v>0</v>
      </c>
      <c r="G287" s="320">
        <f t="shared" si="65"/>
        <v>1</v>
      </c>
      <c r="H287" s="343">
        <v>1680</v>
      </c>
      <c r="I287" s="319">
        <v>0</v>
      </c>
      <c r="J287" s="320">
        <f t="shared" si="77"/>
        <v>1</v>
      </c>
      <c r="K287" s="351">
        <v>3125</v>
      </c>
      <c r="L287" s="319">
        <v>0</v>
      </c>
      <c r="M287" s="320">
        <f t="shared" si="66"/>
        <v>1</v>
      </c>
      <c r="N287" s="351">
        <v>3125</v>
      </c>
      <c r="O287" s="319">
        <v>0</v>
      </c>
      <c r="P287" s="320">
        <f t="shared" si="67"/>
        <v>1</v>
      </c>
      <c r="Q287" s="351">
        <v>1270</v>
      </c>
      <c r="R287" s="319">
        <v>0</v>
      </c>
      <c r="S287" s="320">
        <f t="shared" si="68"/>
        <v>1</v>
      </c>
      <c r="T287" s="351">
        <v>1270</v>
      </c>
      <c r="U287" s="319">
        <v>0</v>
      </c>
      <c r="V287" s="320">
        <f t="shared" si="69"/>
        <v>1</v>
      </c>
      <c r="W287" s="351">
        <v>1070</v>
      </c>
      <c r="X287" s="319">
        <v>0</v>
      </c>
      <c r="Y287" s="320">
        <f t="shared" si="70"/>
        <v>1</v>
      </c>
      <c r="Z287" s="343">
        <v>640</v>
      </c>
      <c r="AA287" s="319">
        <v>0</v>
      </c>
      <c r="AB287" s="320">
        <f t="shared" si="71"/>
        <v>1</v>
      </c>
      <c r="AC287" s="343">
        <v>420</v>
      </c>
      <c r="AD287" s="319">
        <v>0</v>
      </c>
      <c r="AE287" s="320">
        <f t="shared" si="72"/>
        <v>1</v>
      </c>
      <c r="AF287" s="343">
        <v>280</v>
      </c>
      <c r="AG287" s="319">
        <v>0</v>
      </c>
      <c r="AH287" s="320">
        <f t="shared" si="73"/>
        <v>1</v>
      </c>
      <c r="AI287" s="343">
        <v>1070</v>
      </c>
      <c r="AJ287" s="319">
        <v>0</v>
      </c>
      <c r="AK287" s="320">
        <f t="shared" si="74"/>
        <v>1</v>
      </c>
      <c r="AL287" s="343">
        <v>20</v>
      </c>
      <c r="AM287" s="343">
        <v>500</v>
      </c>
      <c r="AN287" s="320">
        <f t="shared" si="75"/>
        <v>1</v>
      </c>
    </row>
    <row r="288" spans="1:40" ht="60">
      <c r="B288" s="317" t="s">
        <v>600</v>
      </c>
      <c r="C288" s="316" t="s">
        <v>586</v>
      </c>
      <c r="D288" s="318">
        <v>50</v>
      </c>
      <c r="E288" s="350">
        <v>1317</v>
      </c>
      <c r="F288" s="319">
        <v>0</v>
      </c>
      <c r="G288" s="320">
        <f t="shared" si="65"/>
        <v>1</v>
      </c>
      <c r="H288" s="343">
        <v>620</v>
      </c>
      <c r="I288" s="319">
        <v>0</v>
      </c>
      <c r="J288" s="320">
        <f t="shared" si="77"/>
        <v>1</v>
      </c>
      <c r="K288" s="351">
        <v>3170</v>
      </c>
      <c r="L288" s="319">
        <v>0</v>
      </c>
      <c r="M288" s="320">
        <f t="shared" si="66"/>
        <v>1</v>
      </c>
      <c r="N288" s="351">
        <v>3180</v>
      </c>
      <c r="O288" s="319">
        <v>0</v>
      </c>
      <c r="P288" s="320">
        <f t="shared" si="67"/>
        <v>1</v>
      </c>
      <c r="Q288" s="343">
        <v>280</v>
      </c>
      <c r="R288" s="351">
        <v>1000</v>
      </c>
      <c r="S288" s="320">
        <f t="shared" si="68"/>
        <v>1</v>
      </c>
      <c r="T288" s="351">
        <v>1200</v>
      </c>
      <c r="U288" s="319">
        <v>0</v>
      </c>
      <c r="V288" s="320">
        <f t="shared" si="69"/>
        <v>1</v>
      </c>
      <c r="W288" s="351">
        <v>1080</v>
      </c>
      <c r="X288" s="319">
        <v>0</v>
      </c>
      <c r="Y288" s="320">
        <f t="shared" si="70"/>
        <v>1</v>
      </c>
      <c r="Z288" s="343">
        <v>970</v>
      </c>
      <c r="AA288" s="319">
        <v>0</v>
      </c>
      <c r="AB288" s="320">
        <f t="shared" si="71"/>
        <v>1</v>
      </c>
      <c r="AC288" s="343">
        <v>890</v>
      </c>
      <c r="AD288" s="319">
        <v>0</v>
      </c>
      <c r="AE288" s="320">
        <f t="shared" si="72"/>
        <v>1</v>
      </c>
      <c r="AF288" s="343">
        <v>850</v>
      </c>
      <c r="AG288" s="319">
        <v>0</v>
      </c>
      <c r="AH288" s="320">
        <f t="shared" si="73"/>
        <v>1</v>
      </c>
      <c r="AI288" s="343">
        <v>780</v>
      </c>
      <c r="AJ288" s="319">
        <v>0</v>
      </c>
      <c r="AK288" s="320">
        <f t="shared" si="74"/>
        <v>1</v>
      </c>
      <c r="AL288" s="343">
        <v>710</v>
      </c>
      <c r="AM288" s="319">
        <v>0</v>
      </c>
      <c r="AN288" s="320">
        <f t="shared" si="75"/>
        <v>1</v>
      </c>
    </row>
    <row r="289" spans="2:40" ht="150">
      <c r="B289" s="317" t="s">
        <v>601</v>
      </c>
      <c r="C289" s="325" t="s">
        <v>584</v>
      </c>
      <c r="D289" s="318">
        <v>5</v>
      </c>
      <c r="E289" s="319">
        <v>166</v>
      </c>
      <c r="F289" s="319">
        <v>0</v>
      </c>
      <c r="G289" s="320">
        <f t="shared" si="65"/>
        <v>1</v>
      </c>
      <c r="H289" s="343">
        <v>27</v>
      </c>
      <c r="I289" s="319">
        <v>0</v>
      </c>
      <c r="J289" s="320">
        <f t="shared" si="77"/>
        <v>1</v>
      </c>
      <c r="K289" s="343">
        <v>1580</v>
      </c>
      <c r="L289" s="319">
        <v>0</v>
      </c>
      <c r="M289" s="320">
        <f t="shared" si="66"/>
        <v>1</v>
      </c>
      <c r="N289" s="343">
        <v>1580</v>
      </c>
      <c r="O289" s="319">
        <v>0</v>
      </c>
      <c r="P289" s="320">
        <f t="shared" si="67"/>
        <v>1</v>
      </c>
      <c r="Q289" s="343">
        <v>7</v>
      </c>
      <c r="R289" s="319">
        <v>0</v>
      </c>
      <c r="S289" s="320">
        <f t="shared" si="68"/>
        <v>1</v>
      </c>
      <c r="T289" s="351">
        <v>7</v>
      </c>
      <c r="U289" s="343">
        <v>52</v>
      </c>
      <c r="V289" s="320">
        <f t="shared" si="69"/>
        <v>1</v>
      </c>
      <c r="W289" s="343">
        <v>55</v>
      </c>
      <c r="X289" s="319">
        <v>0</v>
      </c>
      <c r="Y289" s="320">
        <f t="shared" si="70"/>
        <v>1</v>
      </c>
      <c r="Z289" s="343">
        <v>54</v>
      </c>
      <c r="AA289" s="319">
        <v>0</v>
      </c>
      <c r="AB289" s="320">
        <f t="shared" si="71"/>
        <v>1</v>
      </c>
      <c r="AC289" s="343">
        <v>52</v>
      </c>
      <c r="AD289" s="319">
        <v>0</v>
      </c>
      <c r="AE289" s="320">
        <f t="shared" si="72"/>
        <v>1</v>
      </c>
      <c r="AF289" s="343">
        <v>44</v>
      </c>
      <c r="AG289" s="319">
        <v>0</v>
      </c>
      <c r="AH289" s="320">
        <f t="shared" si="73"/>
        <v>1</v>
      </c>
      <c r="AI289" s="343">
        <v>32</v>
      </c>
      <c r="AJ289" s="319">
        <v>0</v>
      </c>
      <c r="AK289" s="320">
        <f t="shared" si="74"/>
        <v>1</v>
      </c>
      <c r="AL289" s="343">
        <v>23</v>
      </c>
      <c r="AM289" s="319">
        <v>0</v>
      </c>
      <c r="AN289" s="320">
        <f t="shared" si="75"/>
        <v>1</v>
      </c>
    </row>
    <row r="290" spans="2:40" ht="135">
      <c r="B290" s="317" t="s">
        <v>602</v>
      </c>
      <c r="C290" s="316" t="s">
        <v>586</v>
      </c>
      <c r="D290" s="318">
        <v>60</v>
      </c>
      <c r="E290" s="319">
        <v>553</v>
      </c>
      <c r="F290" s="319">
        <v>0</v>
      </c>
      <c r="G290" s="320">
        <f t="shared" si="65"/>
        <v>1</v>
      </c>
      <c r="H290" s="343">
        <v>360</v>
      </c>
      <c r="I290" s="319">
        <v>0</v>
      </c>
      <c r="J290" s="320">
        <f t="shared" si="77"/>
        <v>1</v>
      </c>
      <c r="K290" s="351">
        <v>2540</v>
      </c>
      <c r="L290" s="319">
        <v>0</v>
      </c>
      <c r="M290" s="320">
        <f t="shared" si="66"/>
        <v>1</v>
      </c>
      <c r="N290" s="351">
        <v>2540</v>
      </c>
      <c r="O290" s="319">
        <v>0</v>
      </c>
      <c r="P290" s="320">
        <f t="shared" si="67"/>
        <v>1</v>
      </c>
      <c r="Q290" s="343">
        <v>30</v>
      </c>
      <c r="R290" s="343">
        <v>400</v>
      </c>
      <c r="S290" s="320">
        <f t="shared" si="68"/>
        <v>1</v>
      </c>
      <c r="T290" s="343">
        <v>330</v>
      </c>
      <c r="U290" s="319">
        <v>0</v>
      </c>
      <c r="V290" s="320">
        <f t="shared" si="69"/>
        <v>1</v>
      </c>
      <c r="W290" s="343">
        <v>290</v>
      </c>
      <c r="X290" s="319">
        <v>0</v>
      </c>
      <c r="Y290" s="320">
        <f t="shared" si="70"/>
        <v>1</v>
      </c>
      <c r="Z290" s="343">
        <v>200</v>
      </c>
      <c r="AA290" s="343">
        <v>500</v>
      </c>
      <c r="AB290" s="320">
        <f t="shared" si="71"/>
        <v>1</v>
      </c>
      <c r="AC290" s="343">
        <v>650</v>
      </c>
      <c r="AD290" s="319">
        <v>0</v>
      </c>
      <c r="AE290" s="320">
        <f t="shared" si="72"/>
        <v>1</v>
      </c>
      <c r="AF290" s="343">
        <v>630</v>
      </c>
      <c r="AG290" s="343">
        <v>400</v>
      </c>
      <c r="AH290" s="320">
        <f t="shared" si="73"/>
        <v>1</v>
      </c>
      <c r="AI290" s="343">
        <v>950</v>
      </c>
      <c r="AJ290" s="319">
        <v>0</v>
      </c>
      <c r="AK290" s="320">
        <f t="shared" si="74"/>
        <v>1</v>
      </c>
      <c r="AL290" s="343">
        <v>640</v>
      </c>
      <c r="AM290" s="319">
        <v>0</v>
      </c>
      <c r="AN290" s="320">
        <f t="shared" si="75"/>
        <v>1</v>
      </c>
    </row>
    <row r="291" spans="2:40" ht="45">
      <c r="B291" s="317" t="s">
        <v>603</v>
      </c>
      <c r="C291" s="323" t="s">
        <v>586</v>
      </c>
      <c r="D291" s="318">
        <v>50</v>
      </c>
      <c r="E291" s="350">
        <v>1150</v>
      </c>
      <c r="F291" s="319">
        <v>0</v>
      </c>
      <c r="G291" s="320">
        <f t="shared" si="65"/>
        <v>1</v>
      </c>
      <c r="H291" s="343">
        <v>140</v>
      </c>
      <c r="I291" s="319">
        <v>0</v>
      </c>
      <c r="J291" s="320">
        <f t="shared" si="77"/>
        <v>1</v>
      </c>
      <c r="K291" s="351">
        <v>2500</v>
      </c>
      <c r="L291" s="319">
        <v>0</v>
      </c>
      <c r="M291" s="320">
        <f t="shared" si="66"/>
        <v>1</v>
      </c>
      <c r="N291" s="351">
        <v>2500</v>
      </c>
      <c r="O291" s="319">
        <v>0</v>
      </c>
      <c r="P291" s="320">
        <f t="shared" si="67"/>
        <v>1</v>
      </c>
      <c r="Q291" s="343">
        <v>710</v>
      </c>
      <c r="R291" s="351">
        <v>1000</v>
      </c>
      <c r="S291" s="320">
        <f t="shared" si="68"/>
        <v>1</v>
      </c>
      <c r="T291" s="351">
        <v>1450</v>
      </c>
      <c r="U291" s="319">
        <v>0</v>
      </c>
      <c r="V291" s="320">
        <f t="shared" si="69"/>
        <v>1</v>
      </c>
      <c r="W291" s="351">
        <v>1290</v>
      </c>
      <c r="X291" s="319">
        <v>0</v>
      </c>
      <c r="Y291" s="320">
        <f t="shared" si="70"/>
        <v>1</v>
      </c>
      <c r="Z291" s="343">
        <v>1130</v>
      </c>
      <c r="AA291" s="319">
        <v>0</v>
      </c>
      <c r="AB291" s="320">
        <f t="shared" si="71"/>
        <v>1</v>
      </c>
      <c r="AC291" s="343">
        <v>980</v>
      </c>
      <c r="AD291" s="319">
        <v>0</v>
      </c>
      <c r="AE291" s="320">
        <f t="shared" si="72"/>
        <v>1</v>
      </c>
      <c r="AF291" s="343">
        <v>820</v>
      </c>
      <c r="AG291" s="319">
        <v>0</v>
      </c>
      <c r="AH291" s="320">
        <f t="shared" si="73"/>
        <v>1</v>
      </c>
      <c r="AI291" s="343">
        <v>530</v>
      </c>
      <c r="AJ291" s="319">
        <v>0</v>
      </c>
      <c r="AK291" s="320">
        <f t="shared" si="74"/>
        <v>1</v>
      </c>
      <c r="AL291" s="343">
        <v>440</v>
      </c>
      <c r="AM291" s="319">
        <v>0</v>
      </c>
      <c r="AN291" s="320">
        <f t="shared" si="75"/>
        <v>1</v>
      </c>
    </row>
    <row r="292" spans="2:40" ht="45">
      <c r="B292" s="317" t="s">
        <v>604</v>
      </c>
      <c r="C292" s="323" t="s">
        <v>586</v>
      </c>
      <c r="D292" s="318">
        <v>50</v>
      </c>
      <c r="E292" s="319">
        <v>470</v>
      </c>
      <c r="F292" s="319">
        <v>0</v>
      </c>
      <c r="G292" s="320">
        <f t="shared" si="65"/>
        <v>1</v>
      </c>
      <c r="H292" s="343">
        <v>460</v>
      </c>
      <c r="I292" s="319">
        <v>0</v>
      </c>
      <c r="J292" s="320">
        <f t="shared" si="77"/>
        <v>1</v>
      </c>
      <c r="K292" s="343">
        <v>290</v>
      </c>
      <c r="L292" s="319">
        <v>0</v>
      </c>
      <c r="M292" s="320">
        <f t="shared" si="66"/>
        <v>1</v>
      </c>
      <c r="N292" s="343">
        <v>290</v>
      </c>
      <c r="O292" s="319">
        <v>0</v>
      </c>
      <c r="P292" s="320">
        <f t="shared" si="67"/>
        <v>1</v>
      </c>
      <c r="Q292" s="343">
        <v>560</v>
      </c>
      <c r="R292" s="319">
        <v>0</v>
      </c>
      <c r="S292" s="320">
        <f t="shared" si="68"/>
        <v>1</v>
      </c>
      <c r="T292" s="351">
        <v>556</v>
      </c>
      <c r="U292" s="319">
        <v>0</v>
      </c>
      <c r="V292" s="320">
        <f t="shared" si="69"/>
        <v>1</v>
      </c>
      <c r="W292" s="343">
        <v>526</v>
      </c>
      <c r="X292" s="319">
        <v>0</v>
      </c>
      <c r="Y292" s="320">
        <f t="shared" si="70"/>
        <v>1</v>
      </c>
      <c r="Z292" s="343">
        <v>396</v>
      </c>
      <c r="AA292" s="319">
        <v>0</v>
      </c>
      <c r="AB292" s="320">
        <f t="shared" si="71"/>
        <v>1</v>
      </c>
      <c r="AC292" s="343">
        <v>366</v>
      </c>
      <c r="AD292" s="319">
        <v>0</v>
      </c>
      <c r="AE292" s="320">
        <f t="shared" si="72"/>
        <v>1</v>
      </c>
      <c r="AF292" s="343">
        <v>276</v>
      </c>
      <c r="AG292" s="319">
        <v>0</v>
      </c>
      <c r="AH292" s="320">
        <f t="shared" si="73"/>
        <v>1</v>
      </c>
      <c r="AI292" s="343">
        <v>366</v>
      </c>
      <c r="AJ292" s="319">
        <v>0</v>
      </c>
      <c r="AK292" s="320">
        <f t="shared" si="74"/>
        <v>1</v>
      </c>
      <c r="AL292" s="343">
        <v>356</v>
      </c>
      <c r="AM292" s="319">
        <v>0</v>
      </c>
      <c r="AN292" s="320">
        <f t="shared" si="75"/>
        <v>1</v>
      </c>
    </row>
    <row r="293" spans="2:40" ht="90">
      <c r="B293" s="317" t="s">
        <v>605</v>
      </c>
      <c r="C293" s="316" t="s">
        <v>586</v>
      </c>
      <c r="D293" s="318">
        <v>100</v>
      </c>
      <c r="E293" s="350">
        <v>1009</v>
      </c>
      <c r="F293" s="350">
        <v>6091</v>
      </c>
      <c r="G293" s="320">
        <f t="shared" si="65"/>
        <v>1</v>
      </c>
      <c r="H293" s="351">
        <v>7010</v>
      </c>
      <c r="I293" s="319">
        <v>0</v>
      </c>
      <c r="J293" s="320">
        <f t="shared" si="77"/>
        <v>1</v>
      </c>
      <c r="K293" s="343">
        <v>2740</v>
      </c>
      <c r="L293" s="319">
        <v>0</v>
      </c>
      <c r="M293" s="320">
        <f t="shared" si="66"/>
        <v>1</v>
      </c>
      <c r="N293" s="351">
        <v>2740</v>
      </c>
      <c r="O293" s="319">
        <v>0</v>
      </c>
      <c r="P293" s="320">
        <f t="shared" si="67"/>
        <v>1</v>
      </c>
      <c r="Q293" s="343">
        <v>3910</v>
      </c>
      <c r="R293" s="319">
        <v>0</v>
      </c>
      <c r="S293" s="320">
        <f t="shared" si="68"/>
        <v>1</v>
      </c>
      <c r="T293" s="351">
        <v>3190</v>
      </c>
      <c r="U293" s="319">
        <v>0</v>
      </c>
      <c r="V293" s="320">
        <f t="shared" si="69"/>
        <v>1</v>
      </c>
      <c r="W293" s="351">
        <v>3010</v>
      </c>
      <c r="X293" s="319">
        <v>0</v>
      </c>
      <c r="Y293" s="320">
        <f t="shared" si="70"/>
        <v>1</v>
      </c>
      <c r="Z293" s="343">
        <v>2650</v>
      </c>
      <c r="AA293" s="319">
        <v>0</v>
      </c>
      <c r="AB293" s="320">
        <f t="shared" si="71"/>
        <v>1</v>
      </c>
      <c r="AC293" s="343">
        <v>2230</v>
      </c>
      <c r="AD293" s="319">
        <v>0</v>
      </c>
      <c r="AE293" s="320">
        <f t="shared" si="72"/>
        <v>1</v>
      </c>
      <c r="AF293" s="343">
        <v>2110</v>
      </c>
      <c r="AG293" s="319">
        <v>0</v>
      </c>
      <c r="AH293" s="320">
        <f t="shared" si="73"/>
        <v>1</v>
      </c>
      <c r="AI293" s="343">
        <v>2110</v>
      </c>
      <c r="AJ293" s="319">
        <v>0</v>
      </c>
      <c r="AK293" s="320">
        <f t="shared" si="74"/>
        <v>1</v>
      </c>
      <c r="AL293" s="343">
        <v>1810</v>
      </c>
      <c r="AM293" s="319">
        <v>0</v>
      </c>
      <c r="AN293" s="320">
        <f t="shared" si="75"/>
        <v>1</v>
      </c>
    </row>
    <row r="294" spans="2:40" ht="75">
      <c r="B294" s="317" t="s">
        <v>606</v>
      </c>
      <c r="C294" s="325" t="s">
        <v>607</v>
      </c>
      <c r="D294" s="318">
        <v>5</v>
      </c>
      <c r="E294" s="319">
        <v>32</v>
      </c>
      <c r="F294" s="319">
        <v>0</v>
      </c>
      <c r="G294" s="320">
        <f t="shared" si="65"/>
        <v>1</v>
      </c>
      <c r="H294" s="343">
        <v>32</v>
      </c>
      <c r="I294" s="319">
        <v>0</v>
      </c>
      <c r="J294" s="320">
        <f t="shared" si="77"/>
        <v>1</v>
      </c>
      <c r="K294" s="343">
        <v>209</v>
      </c>
      <c r="L294" s="319">
        <v>0</v>
      </c>
      <c r="M294" s="320">
        <f t="shared" si="66"/>
        <v>1</v>
      </c>
      <c r="N294" s="343">
        <v>209</v>
      </c>
      <c r="O294" s="319">
        <v>0</v>
      </c>
      <c r="P294" s="320">
        <f t="shared" si="67"/>
        <v>1</v>
      </c>
      <c r="Q294" s="343">
        <v>10</v>
      </c>
      <c r="R294" s="343">
        <v>10</v>
      </c>
      <c r="S294" s="320">
        <f t="shared" si="68"/>
        <v>1</v>
      </c>
      <c r="T294" s="351">
        <v>20</v>
      </c>
      <c r="U294" s="319">
        <v>0</v>
      </c>
      <c r="V294" s="320">
        <f t="shared" si="69"/>
        <v>1</v>
      </c>
      <c r="W294" s="343">
        <v>20</v>
      </c>
      <c r="X294" s="319">
        <v>0</v>
      </c>
      <c r="Y294" s="320">
        <f t="shared" si="70"/>
        <v>1</v>
      </c>
      <c r="Z294" s="343">
        <v>11</v>
      </c>
      <c r="AA294" s="319">
        <v>0</v>
      </c>
      <c r="AB294" s="320">
        <f t="shared" si="71"/>
        <v>1</v>
      </c>
      <c r="AC294" s="343">
        <v>11</v>
      </c>
      <c r="AD294" s="319">
        <v>0</v>
      </c>
      <c r="AE294" s="320">
        <f t="shared" si="72"/>
        <v>1</v>
      </c>
      <c r="AF294" s="343">
        <v>11</v>
      </c>
      <c r="AG294" s="319">
        <v>0</v>
      </c>
      <c r="AH294" s="320">
        <f t="shared" si="73"/>
        <v>1</v>
      </c>
      <c r="AI294" s="343">
        <v>11</v>
      </c>
      <c r="AJ294" s="319">
        <v>0</v>
      </c>
      <c r="AK294" s="320">
        <f t="shared" si="74"/>
        <v>1</v>
      </c>
      <c r="AL294" s="343">
        <v>10</v>
      </c>
      <c r="AM294" s="319">
        <v>0</v>
      </c>
      <c r="AN294" s="320">
        <f t="shared" si="75"/>
        <v>1</v>
      </c>
    </row>
    <row r="295" spans="2:40" ht="60">
      <c r="B295" s="317" t="s">
        <v>608</v>
      </c>
      <c r="C295" s="316" t="s">
        <v>586</v>
      </c>
      <c r="D295" s="318">
        <v>50</v>
      </c>
      <c r="E295" s="319">
        <v>322</v>
      </c>
      <c r="F295" s="319">
        <v>0</v>
      </c>
      <c r="G295" s="320">
        <f t="shared" si="65"/>
        <v>1</v>
      </c>
      <c r="H295" s="343">
        <v>165</v>
      </c>
      <c r="I295" s="319">
        <v>0</v>
      </c>
      <c r="J295" s="320">
        <f t="shared" si="77"/>
        <v>1</v>
      </c>
      <c r="K295" s="343">
        <v>1480</v>
      </c>
      <c r="L295" s="319">
        <v>0</v>
      </c>
      <c r="M295" s="320">
        <f t="shared" si="66"/>
        <v>1</v>
      </c>
      <c r="N295" s="351">
        <v>1480</v>
      </c>
      <c r="O295" s="319">
        <v>0</v>
      </c>
      <c r="P295" s="320">
        <f t="shared" si="67"/>
        <v>1</v>
      </c>
      <c r="Q295" s="343">
        <v>390</v>
      </c>
      <c r="R295" s="319">
        <v>0</v>
      </c>
      <c r="S295" s="320">
        <f t="shared" si="68"/>
        <v>1</v>
      </c>
      <c r="T295" s="343">
        <v>323</v>
      </c>
      <c r="U295" s="319">
        <v>0</v>
      </c>
      <c r="V295" s="320">
        <f t="shared" si="69"/>
        <v>1</v>
      </c>
      <c r="W295" s="343">
        <v>238</v>
      </c>
      <c r="X295" s="319">
        <v>0</v>
      </c>
      <c r="Y295" s="320">
        <f t="shared" si="70"/>
        <v>1</v>
      </c>
      <c r="Z295" s="343">
        <v>151</v>
      </c>
      <c r="AA295" s="319">
        <v>0</v>
      </c>
      <c r="AB295" s="320">
        <f t="shared" si="71"/>
        <v>1</v>
      </c>
      <c r="AC295" s="343">
        <v>86</v>
      </c>
      <c r="AD295" s="319">
        <v>0</v>
      </c>
      <c r="AE295" s="320">
        <f t="shared" si="72"/>
        <v>1</v>
      </c>
      <c r="AF295" s="343">
        <v>85</v>
      </c>
      <c r="AG295" s="319">
        <v>0</v>
      </c>
      <c r="AH295" s="320">
        <f t="shared" si="73"/>
        <v>1</v>
      </c>
      <c r="AI295" s="343">
        <v>45</v>
      </c>
      <c r="AJ295" s="319">
        <v>0</v>
      </c>
      <c r="AK295" s="320">
        <f t="shared" si="74"/>
        <v>1</v>
      </c>
      <c r="AL295" s="343">
        <v>15</v>
      </c>
      <c r="AM295" s="319">
        <v>0</v>
      </c>
      <c r="AN295" s="320">
        <f t="shared" si="75"/>
        <v>0</v>
      </c>
    </row>
    <row r="296" spans="2:40" ht="45">
      <c r="B296" s="317" t="s">
        <v>609</v>
      </c>
      <c r="C296" s="323" t="s">
        <v>586</v>
      </c>
      <c r="D296" s="318">
        <v>5</v>
      </c>
      <c r="E296" s="319">
        <v>45</v>
      </c>
      <c r="F296" s="319">
        <v>0</v>
      </c>
      <c r="G296" s="320">
        <f t="shared" si="65"/>
        <v>1</v>
      </c>
      <c r="H296" s="319">
        <v>0</v>
      </c>
      <c r="I296" s="319">
        <v>0</v>
      </c>
      <c r="J296" s="320">
        <f t="shared" si="77"/>
        <v>0</v>
      </c>
      <c r="K296" s="343">
        <v>490</v>
      </c>
      <c r="L296" s="319">
        <v>0</v>
      </c>
      <c r="M296" s="320">
        <f t="shared" si="66"/>
        <v>1</v>
      </c>
      <c r="N296" s="343">
        <v>490</v>
      </c>
      <c r="O296" s="319">
        <v>0</v>
      </c>
      <c r="P296" s="320">
        <f t="shared" si="67"/>
        <v>1</v>
      </c>
      <c r="Q296" s="343">
        <v>19</v>
      </c>
      <c r="R296" s="343">
        <v>200</v>
      </c>
      <c r="S296" s="320">
        <f t="shared" si="68"/>
        <v>1</v>
      </c>
      <c r="T296" s="343">
        <v>124</v>
      </c>
      <c r="U296" s="319">
        <v>0</v>
      </c>
      <c r="V296" s="320">
        <f t="shared" si="69"/>
        <v>1</v>
      </c>
      <c r="W296" s="343">
        <v>200</v>
      </c>
      <c r="X296" s="319">
        <v>0</v>
      </c>
      <c r="Y296" s="320">
        <f t="shared" si="70"/>
        <v>1</v>
      </c>
      <c r="Z296" s="343">
        <v>193</v>
      </c>
      <c r="AA296" s="319">
        <v>0</v>
      </c>
      <c r="AB296" s="320">
        <f t="shared" si="71"/>
        <v>1</v>
      </c>
      <c r="AC296" s="343">
        <v>193</v>
      </c>
      <c r="AD296" s="319">
        <v>0</v>
      </c>
      <c r="AE296" s="320">
        <f t="shared" si="72"/>
        <v>1</v>
      </c>
      <c r="AF296" s="343">
        <v>191</v>
      </c>
      <c r="AG296" s="319">
        <v>0</v>
      </c>
      <c r="AH296" s="320">
        <f t="shared" si="73"/>
        <v>1</v>
      </c>
      <c r="AI296" s="343">
        <v>100</v>
      </c>
      <c r="AJ296" s="319">
        <v>0</v>
      </c>
      <c r="AK296" s="320">
        <f t="shared" si="74"/>
        <v>1</v>
      </c>
      <c r="AL296" s="343">
        <v>81</v>
      </c>
      <c r="AM296" s="319">
        <v>0</v>
      </c>
      <c r="AN296" s="320">
        <f t="shared" si="75"/>
        <v>1</v>
      </c>
    </row>
    <row r="297" spans="2:40" ht="60">
      <c r="B297" s="317" t="s">
        <v>610</v>
      </c>
      <c r="C297" s="316" t="s">
        <v>586</v>
      </c>
      <c r="D297" s="318">
        <v>50</v>
      </c>
      <c r="E297" s="319">
        <v>290</v>
      </c>
      <c r="F297" s="319">
        <v>0</v>
      </c>
      <c r="G297" s="320">
        <f t="shared" si="65"/>
        <v>1</v>
      </c>
      <c r="H297" s="319">
        <v>0</v>
      </c>
      <c r="I297" s="319">
        <v>0</v>
      </c>
      <c r="J297" s="320">
        <f t="shared" si="77"/>
        <v>0</v>
      </c>
      <c r="K297" s="351">
        <v>1710</v>
      </c>
      <c r="L297" s="319">
        <v>0</v>
      </c>
      <c r="M297" s="320">
        <f t="shared" si="66"/>
        <v>1</v>
      </c>
      <c r="N297" s="351">
        <v>1710</v>
      </c>
      <c r="O297" s="319">
        <v>0</v>
      </c>
      <c r="P297" s="320">
        <f t="shared" si="67"/>
        <v>1</v>
      </c>
      <c r="Q297" s="343">
        <v>204</v>
      </c>
      <c r="R297" s="319">
        <v>0</v>
      </c>
      <c r="S297" s="320">
        <f t="shared" si="68"/>
        <v>1</v>
      </c>
      <c r="T297" s="343">
        <v>36</v>
      </c>
      <c r="U297" s="319">
        <v>0</v>
      </c>
      <c r="V297" s="320">
        <f t="shared" si="69"/>
        <v>0</v>
      </c>
      <c r="W297" s="343">
        <v>84</v>
      </c>
      <c r="X297" s="319">
        <v>0</v>
      </c>
      <c r="Y297" s="320">
        <f t="shared" si="70"/>
        <v>1</v>
      </c>
      <c r="Z297" s="343">
        <v>24</v>
      </c>
      <c r="AA297" s="319">
        <v>0</v>
      </c>
      <c r="AB297" s="320">
        <f t="shared" si="71"/>
        <v>0</v>
      </c>
      <c r="AC297" s="343">
        <v>24</v>
      </c>
      <c r="AD297" s="343">
        <v>504</v>
      </c>
      <c r="AE297" s="320">
        <f t="shared" si="72"/>
        <v>1</v>
      </c>
      <c r="AF297" s="343">
        <v>508</v>
      </c>
      <c r="AG297" s="343">
        <v>980</v>
      </c>
      <c r="AH297" s="320">
        <f t="shared" si="73"/>
        <v>1</v>
      </c>
      <c r="AI297" s="343">
        <v>1346</v>
      </c>
      <c r="AJ297" s="319">
        <v>0</v>
      </c>
      <c r="AK297" s="320">
        <f t="shared" si="74"/>
        <v>1</v>
      </c>
      <c r="AL297" s="343">
        <v>1186</v>
      </c>
      <c r="AM297" s="319">
        <v>0</v>
      </c>
      <c r="AN297" s="320">
        <f t="shared" si="75"/>
        <v>1</v>
      </c>
    </row>
    <row r="298" spans="2:40" ht="60">
      <c r="B298" s="317" t="s">
        <v>611</v>
      </c>
      <c r="C298" s="325" t="s">
        <v>612</v>
      </c>
      <c r="D298" s="318">
        <v>20</v>
      </c>
      <c r="E298" s="319">
        <v>142</v>
      </c>
      <c r="F298" s="319">
        <v>0</v>
      </c>
      <c r="G298" s="320">
        <f t="shared" si="65"/>
        <v>1</v>
      </c>
      <c r="H298" s="343">
        <v>50</v>
      </c>
      <c r="I298" s="319">
        <v>0</v>
      </c>
      <c r="J298" s="320">
        <f t="shared" si="77"/>
        <v>1</v>
      </c>
      <c r="K298" s="343">
        <v>160</v>
      </c>
      <c r="L298" s="319">
        <v>0</v>
      </c>
      <c r="M298" s="320">
        <f t="shared" si="66"/>
        <v>1</v>
      </c>
      <c r="N298" s="343">
        <v>160</v>
      </c>
      <c r="O298" s="319">
        <v>0</v>
      </c>
      <c r="P298" s="320">
        <f t="shared" si="67"/>
        <v>1</v>
      </c>
      <c r="Q298" s="343">
        <v>83</v>
      </c>
      <c r="R298" s="319">
        <v>0</v>
      </c>
      <c r="S298" s="320">
        <f t="shared" si="68"/>
        <v>1</v>
      </c>
      <c r="T298" s="343">
        <v>19</v>
      </c>
      <c r="U298" s="319">
        <v>0</v>
      </c>
      <c r="V298" s="320">
        <f t="shared" si="69"/>
        <v>1</v>
      </c>
      <c r="W298" s="319">
        <v>0</v>
      </c>
      <c r="X298" s="343">
        <v>200</v>
      </c>
      <c r="Y298" s="320">
        <f t="shared" si="70"/>
        <v>1</v>
      </c>
      <c r="Z298" s="343">
        <v>143</v>
      </c>
      <c r="AA298" s="319">
        <v>0</v>
      </c>
      <c r="AB298" s="320">
        <f t="shared" si="71"/>
        <v>1</v>
      </c>
      <c r="AC298" s="343">
        <v>74</v>
      </c>
      <c r="AD298" s="343">
        <v>200</v>
      </c>
      <c r="AE298" s="320">
        <f t="shared" si="72"/>
        <v>1</v>
      </c>
      <c r="AF298" s="343">
        <v>250</v>
      </c>
      <c r="AG298" s="343">
        <v>200</v>
      </c>
      <c r="AH298" s="320">
        <f t="shared" si="73"/>
        <v>1</v>
      </c>
      <c r="AI298" s="343">
        <v>450</v>
      </c>
      <c r="AJ298" s="319">
        <v>0</v>
      </c>
      <c r="AK298" s="320">
        <f t="shared" si="74"/>
        <v>1</v>
      </c>
      <c r="AL298" s="343">
        <v>377</v>
      </c>
      <c r="AM298" s="343">
        <v>230</v>
      </c>
      <c r="AN298" s="320">
        <f t="shared" si="75"/>
        <v>1</v>
      </c>
    </row>
    <row r="299" spans="2:40" ht="60">
      <c r="B299" s="317" t="s">
        <v>613</v>
      </c>
      <c r="C299" s="325" t="s">
        <v>607</v>
      </c>
      <c r="D299" s="318">
        <v>3</v>
      </c>
      <c r="E299" s="319">
        <v>25</v>
      </c>
      <c r="F299" s="319">
        <v>0</v>
      </c>
      <c r="G299" s="320">
        <f t="shared" si="65"/>
        <v>1</v>
      </c>
      <c r="H299" s="343">
        <v>19</v>
      </c>
      <c r="I299" s="319">
        <v>0</v>
      </c>
      <c r="J299" s="320">
        <f t="shared" si="77"/>
        <v>1</v>
      </c>
      <c r="K299" s="343">
        <v>24</v>
      </c>
      <c r="L299" s="319">
        <v>0</v>
      </c>
      <c r="M299" s="320">
        <f t="shared" si="66"/>
        <v>1</v>
      </c>
      <c r="N299" s="343">
        <v>24</v>
      </c>
      <c r="O299" s="319">
        <v>0</v>
      </c>
      <c r="P299" s="320">
        <f t="shared" si="67"/>
        <v>1</v>
      </c>
      <c r="Q299" s="343">
        <v>23</v>
      </c>
      <c r="R299" s="319">
        <v>0</v>
      </c>
      <c r="S299" s="320">
        <f t="shared" si="68"/>
        <v>1</v>
      </c>
      <c r="T299" s="343">
        <v>310</v>
      </c>
      <c r="U299" s="351">
        <v>1000</v>
      </c>
      <c r="V299" s="320">
        <f t="shared" si="69"/>
        <v>1</v>
      </c>
      <c r="W299" s="343">
        <v>18</v>
      </c>
      <c r="X299" s="319">
        <v>0</v>
      </c>
      <c r="Y299" s="320">
        <f t="shared" si="70"/>
        <v>1</v>
      </c>
      <c r="Z299" s="343">
        <v>20</v>
      </c>
      <c r="AA299" s="343">
        <v>20</v>
      </c>
      <c r="AB299" s="320">
        <f t="shared" si="71"/>
        <v>1</v>
      </c>
      <c r="AC299" s="343">
        <v>39</v>
      </c>
      <c r="AD299" s="319">
        <v>0</v>
      </c>
      <c r="AE299" s="320">
        <f t="shared" si="72"/>
        <v>1</v>
      </c>
      <c r="AF299" s="343">
        <v>38</v>
      </c>
      <c r="AG299" s="319">
        <v>0</v>
      </c>
      <c r="AH299" s="320">
        <f t="shared" si="73"/>
        <v>1</v>
      </c>
      <c r="AI299" s="343">
        <v>36</v>
      </c>
      <c r="AJ299" s="319">
        <v>0</v>
      </c>
      <c r="AK299" s="320">
        <f t="shared" si="74"/>
        <v>1</v>
      </c>
      <c r="AL299" s="343">
        <v>35</v>
      </c>
      <c r="AM299" s="319">
        <v>0</v>
      </c>
      <c r="AN299" s="320">
        <f t="shared" si="75"/>
        <v>1</v>
      </c>
    </row>
    <row r="300" spans="2:40" ht="45">
      <c r="B300" s="317" t="s">
        <v>614</v>
      </c>
      <c r="C300" s="316" t="s">
        <v>586</v>
      </c>
      <c r="D300" s="318">
        <v>200</v>
      </c>
      <c r="E300" s="350">
        <v>2281</v>
      </c>
      <c r="F300" s="319">
        <v>0</v>
      </c>
      <c r="G300" s="320">
        <f t="shared" si="65"/>
        <v>1</v>
      </c>
      <c r="H300" s="351">
        <v>1400</v>
      </c>
      <c r="I300" s="319">
        <v>0</v>
      </c>
      <c r="J300" s="320">
        <f t="shared" si="77"/>
        <v>1</v>
      </c>
      <c r="K300" s="351">
        <v>3237</v>
      </c>
      <c r="L300" s="319">
        <v>0</v>
      </c>
      <c r="M300" s="320">
        <f t="shared" si="66"/>
        <v>1</v>
      </c>
      <c r="N300" s="351">
        <v>3237</v>
      </c>
      <c r="O300" s="319">
        <v>0</v>
      </c>
      <c r="P300" s="320">
        <f t="shared" si="67"/>
        <v>1</v>
      </c>
      <c r="Q300" s="351">
        <v>1100</v>
      </c>
      <c r="R300" s="319">
        <v>0</v>
      </c>
      <c r="S300" s="320">
        <f t="shared" si="68"/>
        <v>1</v>
      </c>
      <c r="T300" s="343">
        <v>289</v>
      </c>
      <c r="U300" s="319">
        <v>0</v>
      </c>
      <c r="V300" s="320">
        <f t="shared" si="69"/>
        <v>1</v>
      </c>
      <c r="W300" s="343">
        <v>600</v>
      </c>
      <c r="X300" s="319">
        <v>0</v>
      </c>
      <c r="Y300" s="320">
        <f t="shared" si="70"/>
        <v>1</v>
      </c>
      <c r="Z300" s="343">
        <v>280</v>
      </c>
      <c r="AA300" s="319">
        <v>0</v>
      </c>
      <c r="AB300" s="320">
        <f t="shared" si="71"/>
        <v>1</v>
      </c>
      <c r="AC300" s="343">
        <v>280</v>
      </c>
      <c r="AD300" s="343">
        <v>1000</v>
      </c>
      <c r="AE300" s="320">
        <f t="shared" si="72"/>
        <v>1</v>
      </c>
      <c r="AF300" s="343">
        <v>930</v>
      </c>
      <c r="AG300" s="343">
        <v>1000</v>
      </c>
      <c r="AH300" s="320">
        <f t="shared" si="73"/>
        <v>1</v>
      </c>
      <c r="AI300" s="343">
        <v>1930</v>
      </c>
      <c r="AJ300" s="319">
        <v>0</v>
      </c>
      <c r="AK300" s="320">
        <f t="shared" si="74"/>
        <v>1</v>
      </c>
      <c r="AL300" s="343">
        <v>1520</v>
      </c>
      <c r="AM300" s="343">
        <v>2000</v>
      </c>
      <c r="AN300" s="320">
        <f t="shared" si="75"/>
        <v>1</v>
      </c>
    </row>
    <row r="301" spans="2:40" ht="45">
      <c r="B301" s="317" t="s">
        <v>615</v>
      </c>
      <c r="C301" s="325" t="s">
        <v>607</v>
      </c>
      <c r="D301" s="318">
        <v>10</v>
      </c>
      <c r="E301" s="319">
        <v>71</v>
      </c>
      <c r="F301" s="319">
        <v>150</v>
      </c>
      <c r="G301" s="320">
        <f t="shared" si="65"/>
        <v>1</v>
      </c>
      <c r="H301" s="343">
        <v>180</v>
      </c>
      <c r="I301" s="319">
        <v>0</v>
      </c>
      <c r="J301" s="320">
        <f t="shared" si="77"/>
        <v>1</v>
      </c>
      <c r="K301" s="343">
        <v>52</v>
      </c>
      <c r="L301" s="319">
        <v>0</v>
      </c>
      <c r="M301" s="320">
        <f t="shared" si="66"/>
        <v>1</v>
      </c>
      <c r="N301" s="343">
        <v>52</v>
      </c>
      <c r="O301" s="319">
        <v>0</v>
      </c>
      <c r="P301" s="320">
        <f t="shared" si="67"/>
        <v>1</v>
      </c>
      <c r="Q301" s="343">
        <v>42</v>
      </c>
      <c r="R301" s="343">
        <v>315</v>
      </c>
      <c r="S301" s="320">
        <f t="shared" si="68"/>
        <v>1</v>
      </c>
      <c r="T301" s="343">
        <v>82</v>
      </c>
      <c r="U301" s="351">
        <v>1000</v>
      </c>
      <c r="V301" s="320">
        <f t="shared" si="69"/>
        <v>1</v>
      </c>
      <c r="W301" s="343">
        <v>229</v>
      </c>
      <c r="X301" s="319">
        <v>0</v>
      </c>
      <c r="Y301" s="320">
        <f t="shared" si="70"/>
        <v>1</v>
      </c>
      <c r="Z301" s="343">
        <v>51</v>
      </c>
      <c r="AA301" s="319">
        <v>0</v>
      </c>
      <c r="AB301" s="320">
        <f t="shared" si="71"/>
        <v>1</v>
      </c>
      <c r="AC301" s="343">
        <v>17</v>
      </c>
      <c r="AD301" s="343">
        <v>100</v>
      </c>
      <c r="AE301" s="320">
        <f t="shared" si="72"/>
        <v>1</v>
      </c>
      <c r="AF301" s="343">
        <v>74</v>
      </c>
      <c r="AG301" s="343">
        <v>100</v>
      </c>
      <c r="AH301" s="320">
        <f t="shared" si="73"/>
        <v>1</v>
      </c>
      <c r="AI301" s="343">
        <v>124</v>
      </c>
      <c r="AJ301" s="319">
        <v>0</v>
      </c>
      <c r="AK301" s="320">
        <f t="shared" si="74"/>
        <v>1</v>
      </c>
      <c r="AL301" s="343">
        <v>62</v>
      </c>
      <c r="AM301" s="343">
        <v>30</v>
      </c>
      <c r="AN301" s="320">
        <f t="shared" si="75"/>
        <v>1</v>
      </c>
    </row>
    <row r="302" spans="2:40" ht="45">
      <c r="B302" s="317" t="s">
        <v>616</v>
      </c>
      <c r="C302" s="316" t="s">
        <v>590</v>
      </c>
      <c r="D302" s="318">
        <v>5</v>
      </c>
      <c r="E302" s="319">
        <v>18</v>
      </c>
      <c r="F302" s="319">
        <v>89</v>
      </c>
      <c r="G302" s="320">
        <f t="shared" si="65"/>
        <v>1</v>
      </c>
      <c r="H302" s="343">
        <v>89</v>
      </c>
      <c r="I302" s="319">
        <v>0</v>
      </c>
      <c r="J302" s="320">
        <f t="shared" si="77"/>
        <v>1</v>
      </c>
      <c r="K302" s="343">
        <v>68</v>
      </c>
      <c r="L302" s="319">
        <v>0</v>
      </c>
      <c r="M302" s="320">
        <f t="shared" si="66"/>
        <v>1</v>
      </c>
      <c r="N302" s="343">
        <v>68</v>
      </c>
      <c r="O302" s="319">
        <v>0</v>
      </c>
      <c r="P302" s="320">
        <f t="shared" si="67"/>
        <v>1</v>
      </c>
      <c r="Q302" s="343">
        <v>57</v>
      </c>
      <c r="R302" s="343">
        <v>60</v>
      </c>
      <c r="S302" s="320">
        <f t="shared" si="68"/>
        <v>1</v>
      </c>
      <c r="T302" s="343">
        <v>31</v>
      </c>
      <c r="U302" s="319">
        <v>0</v>
      </c>
      <c r="V302" s="320">
        <f t="shared" si="69"/>
        <v>1</v>
      </c>
      <c r="W302" s="343">
        <v>69</v>
      </c>
      <c r="X302" s="319">
        <v>0</v>
      </c>
      <c r="Y302" s="320">
        <f t="shared" si="70"/>
        <v>1</v>
      </c>
      <c r="Z302" s="343">
        <v>23</v>
      </c>
      <c r="AA302" s="343">
        <v>60</v>
      </c>
      <c r="AB302" s="320">
        <f t="shared" si="71"/>
        <v>1</v>
      </c>
      <c r="AC302" s="343">
        <v>67</v>
      </c>
      <c r="AD302" s="319">
        <v>0</v>
      </c>
      <c r="AE302" s="320">
        <f t="shared" si="72"/>
        <v>1</v>
      </c>
      <c r="AF302" s="343">
        <v>38</v>
      </c>
      <c r="AG302" s="343">
        <v>60</v>
      </c>
      <c r="AH302" s="320">
        <f t="shared" si="73"/>
        <v>1</v>
      </c>
      <c r="AI302" s="343">
        <v>54</v>
      </c>
      <c r="AJ302" s="319">
        <v>0</v>
      </c>
      <c r="AK302" s="320">
        <f t="shared" si="74"/>
        <v>1</v>
      </c>
      <c r="AL302" s="343">
        <v>18</v>
      </c>
      <c r="AM302" s="343">
        <v>60</v>
      </c>
      <c r="AN302" s="320">
        <f t="shared" si="75"/>
        <v>1</v>
      </c>
    </row>
    <row r="303" spans="2:40" ht="195">
      <c r="B303" s="317" t="s">
        <v>617</v>
      </c>
      <c r="C303" s="325" t="s">
        <v>596</v>
      </c>
      <c r="D303" s="318">
        <v>10</v>
      </c>
      <c r="E303" s="319">
        <v>20</v>
      </c>
      <c r="F303" s="319">
        <v>0</v>
      </c>
      <c r="G303" s="320">
        <f t="shared" si="65"/>
        <v>1</v>
      </c>
      <c r="H303" s="343">
        <v>20</v>
      </c>
      <c r="I303" s="319">
        <v>0</v>
      </c>
      <c r="J303" s="320">
        <f t="shared" si="77"/>
        <v>0</v>
      </c>
      <c r="K303" s="343">
        <v>25</v>
      </c>
      <c r="L303" s="319">
        <v>0</v>
      </c>
      <c r="M303" s="320">
        <f t="shared" si="66"/>
        <v>1</v>
      </c>
      <c r="N303" s="343">
        <v>25</v>
      </c>
      <c r="O303" s="319">
        <v>0</v>
      </c>
      <c r="P303" s="320">
        <f t="shared" si="67"/>
        <v>1</v>
      </c>
      <c r="Q303" s="343">
        <v>31</v>
      </c>
      <c r="R303" s="343">
        <v>19</v>
      </c>
      <c r="S303" s="320">
        <f t="shared" si="68"/>
        <v>1</v>
      </c>
      <c r="T303" s="351">
        <v>1100</v>
      </c>
      <c r="U303" s="319">
        <v>0</v>
      </c>
      <c r="V303" s="320">
        <f t="shared" si="69"/>
        <v>1</v>
      </c>
      <c r="W303" s="343">
        <v>23</v>
      </c>
      <c r="X303" s="319">
        <v>0</v>
      </c>
      <c r="Y303" s="320">
        <f t="shared" si="70"/>
        <v>1</v>
      </c>
      <c r="Z303" s="343">
        <v>18</v>
      </c>
      <c r="AA303" s="319">
        <v>0</v>
      </c>
      <c r="AB303" s="320">
        <f t="shared" si="71"/>
        <v>1</v>
      </c>
      <c r="AC303" s="343">
        <v>18</v>
      </c>
      <c r="AD303" s="343">
        <v>30</v>
      </c>
      <c r="AE303" s="320">
        <f t="shared" si="72"/>
        <v>1</v>
      </c>
      <c r="AF303" s="343">
        <v>36</v>
      </c>
      <c r="AG303" s="319">
        <v>0</v>
      </c>
      <c r="AH303" s="320">
        <f t="shared" si="73"/>
        <v>1</v>
      </c>
      <c r="AI303" s="343">
        <v>8</v>
      </c>
      <c r="AJ303" s="319">
        <v>0</v>
      </c>
      <c r="AK303" s="320">
        <f t="shared" si="74"/>
        <v>0</v>
      </c>
      <c r="AL303" s="343">
        <v>1</v>
      </c>
      <c r="AM303" s="343">
        <v>30</v>
      </c>
      <c r="AN303" s="320">
        <f t="shared" si="75"/>
        <v>1</v>
      </c>
    </row>
    <row r="304" spans="2:40" ht="75">
      <c r="B304" s="317" t="s">
        <v>618</v>
      </c>
      <c r="C304" s="316" t="s">
        <v>586</v>
      </c>
      <c r="D304" s="318">
        <v>50</v>
      </c>
      <c r="E304" s="319">
        <v>570</v>
      </c>
      <c r="F304" s="319">
        <v>0</v>
      </c>
      <c r="G304" s="320">
        <f t="shared" si="65"/>
        <v>1</v>
      </c>
      <c r="H304" s="343">
        <v>330</v>
      </c>
      <c r="I304" s="319">
        <v>0</v>
      </c>
      <c r="J304" s="320">
        <f t="shared" si="77"/>
        <v>1</v>
      </c>
      <c r="K304" s="343">
        <v>1020</v>
      </c>
      <c r="L304" s="319">
        <v>0</v>
      </c>
      <c r="M304" s="320">
        <f t="shared" si="66"/>
        <v>1</v>
      </c>
      <c r="N304" s="351">
        <v>1020</v>
      </c>
      <c r="O304" s="319">
        <v>0</v>
      </c>
      <c r="P304" s="320">
        <f t="shared" si="67"/>
        <v>1</v>
      </c>
      <c r="Q304" s="351">
        <v>1160</v>
      </c>
      <c r="R304" s="319">
        <v>0</v>
      </c>
      <c r="S304" s="320">
        <f t="shared" si="68"/>
        <v>1</v>
      </c>
      <c r="T304" s="351">
        <v>2</v>
      </c>
      <c r="U304" s="319">
        <v>0</v>
      </c>
      <c r="V304" s="320">
        <f t="shared" si="69"/>
        <v>0</v>
      </c>
      <c r="W304" s="343">
        <v>980</v>
      </c>
      <c r="X304" s="319">
        <v>0</v>
      </c>
      <c r="Y304" s="320">
        <f t="shared" si="70"/>
        <v>1</v>
      </c>
      <c r="Z304" s="343">
        <v>900</v>
      </c>
      <c r="AA304" s="319">
        <v>0</v>
      </c>
      <c r="AB304" s="320">
        <f t="shared" si="71"/>
        <v>1</v>
      </c>
      <c r="AC304" s="343">
        <v>160</v>
      </c>
      <c r="AD304" s="319">
        <v>0</v>
      </c>
      <c r="AE304" s="320">
        <f t="shared" si="72"/>
        <v>1</v>
      </c>
      <c r="AF304" s="343">
        <v>850</v>
      </c>
      <c r="AG304" s="319">
        <v>0</v>
      </c>
      <c r="AH304" s="320">
        <f t="shared" si="73"/>
        <v>1</v>
      </c>
      <c r="AI304" s="343">
        <v>740</v>
      </c>
      <c r="AJ304" s="319">
        <v>0</v>
      </c>
      <c r="AK304" s="320">
        <f t="shared" si="74"/>
        <v>1</v>
      </c>
      <c r="AL304" s="343">
        <v>720</v>
      </c>
      <c r="AM304" s="319">
        <v>0</v>
      </c>
      <c r="AN304" s="320">
        <f t="shared" si="75"/>
        <v>1</v>
      </c>
    </row>
    <row r="305" spans="2:40" ht="90">
      <c r="B305" s="317" t="s">
        <v>619</v>
      </c>
      <c r="C305" s="325" t="s">
        <v>607</v>
      </c>
      <c r="D305" s="318">
        <v>3</v>
      </c>
      <c r="E305" s="319">
        <v>12</v>
      </c>
      <c r="F305" s="319">
        <v>0</v>
      </c>
      <c r="G305" s="320">
        <f t="shared" si="65"/>
        <v>1</v>
      </c>
      <c r="H305" s="343">
        <v>12</v>
      </c>
      <c r="I305" s="319">
        <v>0</v>
      </c>
      <c r="J305" s="320">
        <f t="shared" si="77"/>
        <v>1</v>
      </c>
      <c r="K305" s="343">
        <v>27</v>
      </c>
      <c r="L305" s="319">
        <v>0</v>
      </c>
      <c r="M305" s="320">
        <f t="shared" si="66"/>
        <v>1</v>
      </c>
      <c r="N305" s="343">
        <v>27</v>
      </c>
      <c r="O305" s="319">
        <v>0</v>
      </c>
      <c r="P305" s="320">
        <f t="shared" si="67"/>
        <v>1</v>
      </c>
      <c r="Q305" s="343">
        <v>6</v>
      </c>
      <c r="R305" s="319">
        <v>0</v>
      </c>
      <c r="S305" s="320">
        <f t="shared" si="68"/>
        <v>1</v>
      </c>
      <c r="T305" s="351">
        <v>31</v>
      </c>
      <c r="U305" s="319">
        <v>0</v>
      </c>
      <c r="V305" s="320">
        <f t="shared" si="69"/>
        <v>1</v>
      </c>
      <c r="W305" s="343">
        <v>1</v>
      </c>
      <c r="X305" s="319">
        <v>0</v>
      </c>
      <c r="Y305" s="320">
        <f t="shared" si="70"/>
        <v>0</v>
      </c>
      <c r="Z305" s="343">
        <v>3</v>
      </c>
      <c r="AA305" s="319">
        <v>0</v>
      </c>
      <c r="AB305" s="320">
        <f t="shared" si="71"/>
        <v>1</v>
      </c>
      <c r="AC305" s="343">
        <v>3</v>
      </c>
      <c r="AD305" s="319">
        <v>0</v>
      </c>
      <c r="AE305" s="320">
        <f t="shared" si="72"/>
        <v>1</v>
      </c>
      <c r="AF305" s="343">
        <v>12</v>
      </c>
      <c r="AG305" s="319">
        <v>0</v>
      </c>
      <c r="AH305" s="320">
        <f t="shared" si="73"/>
        <v>1</v>
      </c>
      <c r="AI305" s="343">
        <v>10</v>
      </c>
      <c r="AJ305" s="319">
        <v>0</v>
      </c>
      <c r="AK305" s="320">
        <f t="shared" si="74"/>
        <v>1</v>
      </c>
      <c r="AL305" s="343">
        <v>9</v>
      </c>
      <c r="AM305" s="319">
        <v>0</v>
      </c>
      <c r="AN305" s="320">
        <f t="shared" si="75"/>
        <v>1</v>
      </c>
    </row>
    <row r="306" spans="2:40" ht="60">
      <c r="B306" s="317" t="s">
        <v>620</v>
      </c>
      <c r="C306" s="325" t="s">
        <v>584</v>
      </c>
      <c r="D306" s="318">
        <v>5</v>
      </c>
      <c r="E306" s="319">
        <v>24</v>
      </c>
      <c r="F306" s="319">
        <v>0</v>
      </c>
      <c r="G306" s="320">
        <f t="shared" si="65"/>
        <v>1</v>
      </c>
      <c r="H306" s="343">
        <v>8</v>
      </c>
      <c r="I306" s="319">
        <v>0</v>
      </c>
      <c r="J306" s="320">
        <f t="shared" si="77"/>
        <v>1</v>
      </c>
      <c r="K306" s="343">
        <v>10</v>
      </c>
      <c r="L306" s="319">
        <v>0</v>
      </c>
      <c r="M306" s="320">
        <f t="shared" si="66"/>
        <v>1</v>
      </c>
      <c r="N306" s="343">
        <v>10</v>
      </c>
      <c r="O306" s="319">
        <v>0</v>
      </c>
      <c r="P306" s="320">
        <f t="shared" si="67"/>
        <v>1</v>
      </c>
      <c r="Q306" s="343">
        <v>37</v>
      </c>
      <c r="R306" s="319">
        <v>0</v>
      </c>
      <c r="S306" s="320">
        <f t="shared" si="68"/>
        <v>1</v>
      </c>
      <c r="T306" s="343">
        <v>20</v>
      </c>
      <c r="U306" s="319">
        <v>0</v>
      </c>
      <c r="V306" s="320">
        <f t="shared" si="69"/>
        <v>1</v>
      </c>
      <c r="W306" s="343">
        <v>25</v>
      </c>
      <c r="X306" s="319">
        <v>0</v>
      </c>
      <c r="Y306" s="320">
        <f t="shared" si="70"/>
        <v>1</v>
      </c>
      <c r="Z306" s="343">
        <v>13</v>
      </c>
      <c r="AA306" s="343">
        <v>24</v>
      </c>
      <c r="AB306" s="320">
        <f t="shared" si="71"/>
        <v>1</v>
      </c>
      <c r="AC306" s="343">
        <v>32</v>
      </c>
      <c r="AD306" s="319">
        <v>0</v>
      </c>
      <c r="AE306" s="320">
        <f t="shared" si="72"/>
        <v>1</v>
      </c>
      <c r="AF306" s="343">
        <v>27</v>
      </c>
      <c r="AG306" s="319">
        <v>0</v>
      </c>
      <c r="AH306" s="320">
        <f t="shared" si="73"/>
        <v>1</v>
      </c>
      <c r="AI306" s="343">
        <v>20</v>
      </c>
      <c r="AJ306" s="319">
        <v>0</v>
      </c>
      <c r="AK306" s="320">
        <f t="shared" si="74"/>
        <v>1</v>
      </c>
      <c r="AL306" s="343">
        <v>16</v>
      </c>
      <c r="AM306" s="319">
        <v>0</v>
      </c>
      <c r="AN306" s="320">
        <f t="shared" si="75"/>
        <v>1</v>
      </c>
    </row>
    <row r="307" spans="2:40" ht="45">
      <c r="B307" s="317" t="s">
        <v>621</v>
      </c>
      <c r="C307" s="325" t="s">
        <v>586</v>
      </c>
      <c r="D307" s="318">
        <v>20</v>
      </c>
      <c r="E307" s="319">
        <v>10</v>
      </c>
      <c r="F307" s="319">
        <v>0</v>
      </c>
      <c r="G307" s="320">
        <f t="shared" si="65"/>
        <v>0</v>
      </c>
      <c r="H307" s="343">
        <v>10</v>
      </c>
      <c r="I307" s="319">
        <v>0</v>
      </c>
      <c r="J307" s="320">
        <f t="shared" si="77"/>
        <v>0</v>
      </c>
      <c r="K307" s="343">
        <v>34</v>
      </c>
      <c r="L307" s="319">
        <v>0</v>
      </c>
      <c r="M307" s="320">
        <f t="shared" si="66"/>
        <v>1</v>
      </c>
      <c r="N307" s="343">
        <v>34</v>
      </c>
      <c r="O307" s="319">
        <v>0</v>
      </c>
      <c r="P307" s="320">
        <f t="shared" si="67"/>
        <v>1</v>
      </c>
      <c r="Q307" s="343">
        <v>20</v>
      </c>
      <c r="R307" s="319">
        <v>0</v>
      </c>
      <c r="S307" s="320">
        <f t="shared" si="68"/>
        <v>1</v>
      </c>
      <c r="T307" s="343">
        <v>416</v>
      </c>
      <c r="U307" s="319">
        <v>0</v>
      </c>
      <c r="V307" s="320">
        <f t="shared" si="69"/>
        <v>1</v>
      </c>
      <c r="W307" s="343">
        <v>20</v>
      </c>
      <c r="X307" s="319">
        <v>0</v>
      </c>
      <c r="Y307" s="320">
        <f t="shared" si="70"/>
        <v>1</v>
      </c>
      <c r="Z307" s="343">
        <v>20</v>
      </c>
      <c r="AA307" s="319">
        <v>0</v>
      </c>
      <c r="AB307" s="320">
        <f t="shared" si="71"/>
        <v>1</v>
      </c>
      <c r="AC307" s="343">
        <v>20</v>
      </c>
      <c r="AD307" s="319">
        <v>0</v>
      </c>
      <c r="AE307" s="320">
        <f t="shared" si="72"/>
        <v>1</v>
      </c>
      <c r="AF307" s="343">
        <v>20</v>
      </c>
      <c r="AG307" s="319">
        <v>0</v>
      </c>
      <c r="AH307" s="320">
        <f t="shared" si="73"/>
        <v>1</v>
      </c>
      <c r="AI307" s="343">
        <v>20</v>
      </c>
      <c r="AJ307" s="319">
        <v>0</v>
      </c>
      <c r="AK307" s="320">
        <f t="shared" si="74"/>
        <v>1</v>
      </c>
      <c r="AL307" s="343">
        <v>20</v>
      </c>
      <c r="AM307" s="319">
        <v>0</v>
      </c>
      <c r="AN307" s="320">
        <f t="shared" si="75"/>
        <v>1</v>
      </c>
    </row>
    <row r="308" spans="2:40" ht="75">
      <c r="B308" s="317" t="s">
        <v>622</v>
      </c>
      <c r="C308" s="323" t="s">
        <v>588</v>
      </c>
      <c r="D308" s="318">
        <v>20</v>
      </c>
      <c r="E308" s="319">
        <v>40</v>
      </c>
      <c r="F308" s="319">
        <v>0</v>
      </c>
      <c r="G308" s="320">
        <f t="shared" si="65"/>
        <v>1</v>
      </c>
      <c r="H308" s="343">
        <v>40</v>
      </c>
      <c r="I308" s="319">
        <v>0</v>
      </c>
      <c r="J308" s="320">
        <f t="shared" si="77"/>
        <v>1</v>
      </c>
      <c r="K308" s="343">
        <v>135</v>
      </c>
      <c r="L308" s="319">
        <v>0</v>
      </c>
      <c r="M308" s="320">
        <f t="shared" si="66"/>
        <v>1</v>
      </c>
      <c r="N308" s="343">
        <v>135</v>
      </c>
      <c r="O308" s="319">
        <v>0</v>
      </c>
      <c r="P308" s="320">
        <f t="shared" si="67"/>
        <v>1</v>
      </c>
      <c r="Q308" s="343">
        <v>216</v>
      </c>
      <c r="R308" s="343">
        <v>200</v>
      </c>
      <c r="S308" s="320">
        <f t="shared" si="68"/>
        <v>1</v>
      </c>
      <c r="T308" s="343">
        <v>837</v>
      </c>
      <c r="U308" s="319">
        <v>0</v>
      </c>
      <c r="V308" s="320">
        <f t="shared" si="69"/>
        <v>1</v>
      </c>
      <c r="W308" s="343">
        <v>416</v>
      </c>
      <c r="X308" s="319">
        <v>0</v>
      </c>
      <c r="Y308" s="320">
        <f t="shared" si="70"/>
        <v>1</v>
      </c>
      <c r="Z308" s="343">
        <v>416</v>
      </c>
      <c r="AA308" s="319">
        <v>0</v>
      </c>
      <c r="AB308" s="320">
        <f t="shared" si="71"/>
        <v>1</v>
      </c>
      <c r="AC308" s="343">
        <v>416</v>
      </c>
      <c r="AD308" s="319">
        <v>0</v>
      </c>
      <c r="AE308" s="320">
        <f t="shared" si="72"/>
        <v>1</v>
      </c>
      <c r="AF308" s="343">
        <v>416</v>
      </c>
      <c r="AG308" s="319">
        <v>0</v>
      </c>
      <c r="AH308" s="320">
        <f t="shared" si="73"/>
        <v>1</v>
      </c>
      <c r="AI308" s="343">
        <v>416</v>
      </c>
      <c r="AJ308" s="319">
        <v>0</v>
      </c>
      <c r="AK308" s="320">
        <f t="shared" si="74"/>
        <v>1</v>
      </c>
      <c r="AL308" s="343">
        <v>416</v>
      </c>
      <c r="AM308" s="319">
        <v>0</v>
      </c>
      <c r="AN308" s="320">
        <f t="shared" si="75"/>
        <v>1</v>
      </c>
    </row>
    <row r="309" spans="2:40" ht="75">
      <c r="B309" s="317" t="s">
        <v>623</v>
      </c>
      <c r="C309" s="323" t="s">
        <v>588</v>
      </c>
      <c r="D309" s="318">
        <v>50</v>
      </c>
      <c r="E309" s="319">
        <v>18</v>
      </c>
      <c r="F309" s="319">
        <v>0</v>
      </c>
      <c r="G309" s="320">
        <f t="shared" si="65"/>
        <v>0</v>
      </c>
      <c r="H309" s="343">
        <v>18</v>
      </c>
      <c r="I309" s="319">
        <v>0</v>
      </c>
      <c r="J309" s="320">
        <f t="shared" si="77"/>
        <v>1</v>
      </c>
      <c r="K309" s="343">
        <v>418</v>
      </c>
      <c r="L309" s="319">
        <v>0</v>
      </c>
      <c r="M309" s="320">
        <f t="shared" si="66"/>
        <v>1</v>
      </c>
      <c r="N309" s="343">
        <v>418</v>
      </c>
      <c r="O309" s="319">
        <v>0</v>
      </c>
      <c r="P309" s="320">
        <f t="shared" si="67"/>
        <v>1</v>
      </c>
      <c r="Q309" s="343">
        <v>537</v>
      </c>
      <c r="R309" s="343">
        <v>300</v>
      </c>
      <c r="S309" s="320">
        <f t="shared" si="68"/>
        <v>1</v>
      </c>
      <c r="T309" s="343">
        <v>31</v>
      </c>
      <c r="U309" s="319">
        <v>0</v>
      </c>
      <c r="V309" s="320">
        <f t="shared" si="69"/>
        <v>0</v>
      </c>
      <c r="W309" s="343">
        <v>837</v>
      </c>
      <c r="X309" s="319">
        <v>0</v>
      </c>
      <c r="Y309" s="320">
        <f t="shared" si="70"/>
        <v>1</v>
      </c>
      <c r="Z309" s="343">
        <v>837</v>
      </c>
      <c r="AA309" s="319">
        <v>0</v>
      </c>
      <c r="AB309" s="320">
        <f t="shared" si="71"/>
        <v>1</v>
      </c>
      <c r="AC309" s="343">
        <v>837</v>
      </c>
      <c r="AD309" s="319">
        <v>0</v>
      </c>
      <c r="AE309" s="320">
        <f t="shared" si="72"/>
        <v>1</v>
      </c>
      <c r="AF309" s="343">
        <v>837</v>
      </c>
      <c r="AG309" s="319">
        <v>0</v>
      </c>
      <c r="AH309" s="320">
        <f t="shared" si="73"/>
        <v>1</v>
      </c>
      <c r="AI309" s="343">
        <v>837</v>
      </c>
      <c r="AJ309" s="319">
        <v>0</v>
      </c>
      <c r="AK309" s="320">
        <f t="shared" si="74"/>
        <v>1</v>
      </c>
      <c r="AL309" s="343">
        <v>837</v>
      </c>
      <c r="AM309" s="319">
        <v>0</v>
      </c>
      <c r="AN309" s="320">
        <f t="shared" si="75"/>
        <v>1</v>
      </c>
    </row>
    <row r="310" spans="2:40" ht="120">
      <c r="B310" s="317" t="s">
        <v>624</v>
      </c>
      <c r="C310" s="325" t="s">
        <v>625</v>
      </c>
      <c r="D310" s="318">
        <v>6</v>
      </c>
      <c r="E310" s="319">
        <v>23</v>
      </c>
      <c r="F310" s="319">
        <v>20</v>
      </c>
      <c r="G310" s="320">
        <f t="shared" si="65"/>
        <v>1</v>
      </c>
      <c r="H310" s="343">
        <v>34</v>
      </c>
      <c r="I310" s="319">
        <v>0</v>
      </c>
      <c r="J310" s="320">
        <f t="shared" si="77"/>
        <v>0</v>
      </c>
      <c r="K310" s="343">
        <v>37</v>
      </c>
      <c r="L310" s="319">
        <v>0</v>
      </c>
      <c r="M310" s="320">
        <f t="shared" si="66"/>
        <v>1</v>
      </c>
      <c r="N310" s="343">
        <v>37</v>
      </c>
      <c r="O310" s="319">
        <v>0</v>
      </c>
      <c r="P310" s="320">
        <f t="shared" si="67"/>
        <v>1</v>
      </c>
      <c r="Q310" s="343">
        <v>38</v>
      </c>
      <c r="R310" s="319">
        <v>0</v>
      </c>
      <c r="S310" s="320">
        <f t="shared" si="68"/>
        <v>1</v>
      </c>
      <c r="T310" s="343">
        <v>515</v>
      </c>
      <c r="U310" s="319">
        <v>0</v>
      </c>
      <c r="V310" s="320">
        <f t="shared" si="69"/>
        <v>1</v>
      </c>
      <c r="W310" s="343">
        <v>28</v>
      </c>
      <c r="X310" s="319">
        <v>0</v>
      </c>
      <c r="Y310" s="320">
        <f t="shared" si="70"/>
        <v>1</v>
      </c>
      <c r="Z310" s="343">
        <v>21</v>
      </c>
      <c r="AA310" s="343">
        <v>24</v>
      </c>
      <c r="AB310" s="320">
        <f t="shared" si="71"/>
        <v>1</v>
      </c>
      <c r="AC310" s="343">
        <v>40</v>
      </c>
      <c r="AD310" s="343">
        <v>20</v>
      </c>
      <c r="AE310" s="320">
        <f t="shared" si="72"/>
        <v>1</v>
      </c>
      <c r="AF310" s="343">
        <v>55</v>
      </c>
      <c r="AG310" s="343">
        <v>20</v>
      </c>
      <c r="AH310" s="320">
        <f t="shared" si="73"/>
        <v>1</v>
      </c>
      <c r="AI310" s="343">
        <v>65</v>
      </c>
      <c r="AJ310" s="319">
        <v>0</v>
      </c>
      <c r="AK310" s="320">
        <f t="shared" si="74"/>
        <v>1</v>
      </c>
      <c r="AL310" s="343">
        <v>59</v>
      </c>
      <c r="AM310" s="319">
        <v>0</v>
      </c>
      <c r="AN310" s="320">
        <f t="shared" si="75"/>
        <v>1</v>
      </c>
    </row>
    <row r="311" spans="2:40" ht="30">
      <c r="B311" s="317" t="s">
        <v>626</v>
      </c>
      <c r="C311" s="323" t="s">
        <v>586</v>
      </c>
      <c r="D311" s="318">
        <v>50</v>
      </c>
      <c r="E311" s="319">
        <v>15</v>
      </c>
      <c r="F311" s="319">
        <v>0</v>
      </c>
      <c r="G311" s="320">
        <f t="shared" si="65"/>
        <v>0</v>
      </c>
      <c r="H311" s="343">
        <v>15</v>
      </c>
      <c r="I311" s="319">
        <v>0</v>
      </c>
      <c r="J311" s="320">
        <f t="shared" si="77"/>
        <v>1</v>
      </c>
      <c r="K311" s="343">
        <v>830</v>
      </c>
      <c r="L311" s="319">
        <v>0</v>
      </c>
      <c r="M311" s="320">
        <f t="shared" si="66"/>
        <v>1</v>
      </c>
      <c r="N311" s="343">
        <v>830</v>
      </c>
      <c r="O311" s="319">
        <v>0</v>
      </c>
      <c r="P311" s="320">
        <f t="shared" si="67"/>
        <v>1</v>
      </c>
      <c r="Q311" s="343">
        <v>515</v>
      </c>
      <c r="R311" s="319">
        <v>0</v>
      </c>
      <c r="S311" s="320">
        <f t="shared" si="68"/>
        <v>1</v>
      </c>
      <c r="T311" s="343">
        <v>43</v>
      </c>
      <c r="U311" s="319">
        <v>0</v>
      </c>
      <c r="V311" s="320">
        <f t="shared" si="69"/>
        <v>1</v>
      </c>
      <c r="W311" s="343">
        <v>505</v>
      </c>
      <c r="X311" s="319">
        <v>0</v>
      </c>
      <c r="Y311" s="320">
        <f t="shared" si="70"/>
        <v>1</v>
      </c>
      <c r="Z311" s="343">
        <v>485</v>
      </c>
      <c r="AA311" s="319">
        <v>0</v>
      </c>
      <c r="AB311" s="320">
        <f t="shared" si="71"/>
        <v>1</v>
      </c>
      <c r="AC311" s="343">
        <v>445</v>
      </c>
      <c r="AD311" s="343">
        <v>250</v>
      </c>
      <c r="AE311" s="320">
        <f t="shared" si="72"/>
        <v>1</v>
      </c>
      <c r="AF311" s="343">
        <v>685</v>
      </c>
      <c r="AG311" s="319">
        <v>0</v>
      </c>
      <c r="AH311" s="320">
        <f t="shared" si="73"/>
        <v>1</v>
      </c>
      <c r="AI311" s="343">
        <v>645</v>
      </c>
      <c r="AJ311" s="319">
        <v>0</v>
      </c>
      <c r="AK311" s="320">
        <f t="shared" si="74"/>
        <v>1</v>
      </c>
      <c r="AL311" s="343">
        <v>645</v>
      </c>
      <c r="AM311" s="319">
        <v>0</v>
      </c>
      <c r="AN311" s="320">
        <f t="shared" si="75"/>
        <v>1</v>
      </c>
    </row>
    <row r="312" spans="2:40" ht="105">
      <c r="B312" s="317" t="s">
        <v>627</v>
      </c>
      <c r="C312" s="325" t="s">
        <v>625</v>
      </c>
      <c r="D312" s="318">
        <v>5</v>
      </c>
      <c r="E312" s="319">
        <v>28</v>
      </c>
      <c r="F312" s="319">
        <v>20</v>
      </c>
      <c r="G312" s="320">
        <f t="shared" si="65"/>
        <v>1</v>
      </c>
      <c r="H312" s="343">
        <v>29</v>
      </c>
      <c r="I312" s="319">
        <v>0</v>
      </c>
      <c r="J312" s="320">
        <f t="shared" si="77"/>
        <v>1</v>
      </c>
      <c r="K312" s="343">
        <v>64</v>
      </c>
      <c r="L312" s="319">
        <v>0</v>
      </c>
      <c r="M312" s="320">
        <f t="shared" si="66"/>
        <v>1</v>
      </c>
      <c r="N312" s="343">
        <v>64</v>
      </c>
      <c r="O312" s="319">
        <v>0</v>
      </c>
      <c r="P312" s="320">
        <f t="shared" si="67"/>
        <v>1</v>
      </c>
      <c r="Q312" s="343">
        <v>55</v>
      </c>
      <c r="R312" s="319">
        <v>0</v>
      </c>
      <c r="S312" s="320">
        <f t="shared" si="68"/>
        <v>1</v>
      </c>
      <c r="T312" s="343">
        <v>265</v>
      </c>
      <c r="U312" s="343">
        <v>400</v>
      </c>
      <c r="V312" s="320">
        <f t="shared" si="69"/>
        <v>1</v>
      </c>
      <c r="W312" s="343">
        <v>42</v>
      </c>
      <c r="X312" s="319">
        <v>0</v>
      </c>
      <c r="Y312" s="320">
        <f t="shared" si="70"/>
        <v>1</v>
      </c>
      <c r="Z312" s="343">
        <v>42</v>
      </c>
      <c r="AA312" s="319">
        <v>0</v>
      </c>
      <c r="AB312" s="320">
        <f t="shared" si="71"/>
        <v>1</v>
      </c>
      <c r="AC312" s="343">
        <v>41</v>
      </c>
      <c r="AD312" s="319">
        <v>0</v>
      </c>
      <c r="AE312" s="320">
        <f t="shared" si="72"/>
        <v>1</v>
      </c>
      <c r="AF312" s="343">
        <v>39</v>
      </c>
      <c r="AG312" s="319">
        <v>0</v>
      </c>
      <c r="AH312" s="320">
        <f t="shared" si="73"/>
        <v>1</v>
      </c>
      <c r="AI312" s="343">
        <v>39</v>
      </c>
      <c r="AJ312" s="319">
        <v>0</v>
      </c>
      <c r="AK312" s="320">
        <f t="shared" si="74"/>
        <v>1</v>
      </c>
      <c r="AL312" s="343">
        <v>32</v>
      </c>
      <c r="AM312" s="319">
        <v>0</v>
      </c>
      <c r="AN312" s="320">
        <f t="shared" si="75"/>
        <v>1</v>
      </c>
    </row>
    <row r="313" spans="2:40" ht="30">
      <c r="B313" s="324" t="s">
        <v>628</v>
      </c>
      <c r="C313" s="325" t="s">
        <v>629</v>
      </c>
      <c r="D313" s="318">
        <v>10</v>
      </c>
      <c r="E313" s="319">
        <v>45</v>
      </c>
      <c r="F313" s="319">
        <v>0</v>
      </c>
      <c r="G313" s="320">
        <f t="shared" si="65"/>
        <v>1</v>
      </c>
      <c r="H313" s="343">
        <v>15</v>
      </c>
      <c r="I313" s="319">
        <v>0</v>
      </c>
      <c r="J313" s="320">
        <f t="shared" si="77"/>
        <v>1</v>
      </c>
      <c r="K313" s="343">
        <v>125</v>
      </c>
      <c r="L313" s="319">
        <v>0</v>
      </c>
      <c r="M313" s="320">
        <f t="shared" si="66"/>
        <v>1</v>
      </c>
      <c r="N313" s="343">
        <v>125</v>
      </c>
      <c r="O313" s="319">
        <v>0</v>
      </c>
      <c r="P313" s="320">
        <f t="shared" si="67"/>
        <v>1</v>
      </c>
      <c r="Q313" s="343">
        <v>143</v>
      </c>
      <c r="R313" s="351">
        <v>2300</v>
      </c>
      <c r="S313" s="320">
        <f t="shared" si="68"/>
        <v>1</v>
      </c>
      <c r="T313" s="343">
        <v>13</v>
      </c>
      <c r="U313" s="319">
        <v>0</v>
      </c>
      <c r="V313" s="320">
        <f t="shared" si="69"/>
        <v>1</v>
      </c>
      <c r="W313" s="343">
        <v>300</v>
      </c>
      <c r="X313" s="319">
        <v>0</v>
      </c>
      <c r="Y313" s="320">
        <f t="shared" si="70"/>
        <v>1</v>
      </c>
      <c r="Z313" s="343">
        <v>246</v>
      </c>
      <c r="AA313" s="343">
        <v>200</v>
      </c>
      <c r="AB313" s="320">
        <f t="shared" si="71"/>
        <v>1</v>
      </c>
      <c r="AC313" s="343">
        <v>196</v>
      </c>
      <c r="AD313" s="319">
        <v>0</v>
      </c>
      <c r="AE313" s="320">
        <f t="shared" si="72"/>
        <v>1</v>
      </c>
      <c r="AF313" s="343">
        <v>196</v>
      </c>
      <c r="AG313" s="319">
        <v>0</v>
      </c>
      <c r="AH313" s="320">
        <f t="shared" si="73"/>
        <v>1</v>
      </c>
      <c r="AI313" s="343">
        <v>196</v>
      </c>
      <c r="AJ313" s="319">
        <v>0</v>
      </c>
      <c r="AK313" s="320">
        <f t="shared" si="74"/>
        <v>1</v>
      </c>
      <c r="AL313" s="343">
        <v>121</v>
      </c>
      <c r="AM313" s="343">
        <v>400</v>
      </c>
      <c r="AN313" s="320">
        <f t="shared" si="75"/>
        <v>1</v>
      </c>
    </row>
    <row r="314" spans="2:40" ht="60">
      <c r="B314" s="324" t="s">
        <v>630</v>
      </c>
      <c r="C314" s="325" t="s">
        <v>607</v>
      </c>
      <c r="D314" s="318">
        <v>3</v>
      </c>
      <c r="E314" s="319">
        <v>3</v>
      </c>
      <c r="F314" s="319">
        <v>3</v>
      </c>
      <c r="G314" s="320">
        <f t="shared" si="65"/>
        <v>1</v>
      </c>
      <c r="H314" s="343">
        <v>6</v>
      </c>
      <c r="I314" s="319">
        <v>0</v>
      </c>
      <c r="J314" s="320">
        <f t="shared" si="77"/>
        <v>0</v>
      </c>
      <c r="K314" s="343">
        <v>20</v>
      </c>
      <c r="L314" s="319">
        <v>0</v>
      </c>
      <c r="M314" s="320">
        <f t="shared" si="66"/>
        <v>1</v>
      </c>
      <c r="N314" s="343">
        <v>20</v>
      </c>
      <c r="O314" s="319">
        <v>0</v>
      </c>
      <c r="P314" s="320">
        <f t="shared" si="67"/>
        <v>1</v>
      </c>
      <c r="Q314" s="343">
        <v>4</v>
      </c>
      <c r="R314" s="343">
        <v>10</v>
      </c>
      <c r="S314" s="320">
        <f t="shared" si="68"/>
        <v>1</v>
      </c>
      <c r="T314" s="351">
        <v>3322</v>
      </c>
      <c r="U314" s="343">
        <v>400</v>
      </c>
      <c r="V314" s="320">
        <f t="shared" si="69"/>
        <v>1</v>
      </c>
      <c r="W314" s="351">
        <v>13</v>
      </c>
      <c r="X314" s="319">
        <v>0</v>
      </c>
      <c r="Y314" s="320">
        <f t="shared" si="70"/>
        <v>1</v>
      </c>
      <c r="Z314" s="343">
        <v>13</v>
      </c>
      <c r="AA314" s="319">
        <v>0</v>
      </c>
      <c r="AB314" s="320">
        <f t="shared" si="71"/>
        <v>1</v>
      </c>
      <c r="AC314" s="343">
        <v>13</v>
      </c>
      <c r="AD314" s="319">
        <v>0</v>
      </c>
      <c r="AE314" s="320">
        <f t="shared" si="72"/>
        <v>1</v>
      </c>
      <c r="AF314" s="343">
        <v>12</v>
      </c>
      <c r="AG314" s="319">
        <v>0</v>
      </c>
      <c r="AH314" s="320">
        <f t="shared" si="73"/>
        <v>1</v>
      </c>
      <c r="AI314" s="343">
        <v>12</v>
      </c>
      <c r="AJ314" s="319">
        <v>0</v>
      </c>
      <c r="AK314" s="320">
        <f t="shared" si="74"/>
        <v>1</v>
      </c>
      <c r="AL314" s="343">
        <v>12</v>
      </c>
      <c r="AM314" s="319">
        <v>0</v>
      </c>
      <c r="AN314" s="320">
        <f t="shared" si="75"/>
        <v>1</v>
      </c>
    </row>
    <row r="315" spans="2:40" ht="90">
      <c r="B315" s="324" t="s">
        <v>631</v>
      </c>
      <c r="C315" s="323" t="s">
        <v>586</v>
      </c>
      <c r="D315" s="318">
        <v>100</v>
      </c>
      <c r="E315" s="350">
        <v>3830</v>
      </c>
      <c r="F315" s="319">
        <v>0</v>
      </c>
      <c r="G315" s="320">
        <f t="shared" si="65"/>
        <v>1</v>
      </c>
      <c r="H315" s="351">
        <v>2312</v>
      </c>
      <c r="I315" s="319">
        <v>0</v>
      </c>
      <c r="J315" s="320">
        <f t="shared" si="77"/>
        <v>1</v>
      </c>
      <c r="K315" s="351">
        <v>2540</v>
      </c>
      <c r="L315" s="319">
        <v>0</v>
      </c>
      <c r="M315" s="320">
        <f t="shared" si="66"/>
        <v>1</v>
      </c>
      <c r="N315" s="351">
        <v>2540</v>
      </c>
      <c r="O315" s="319">
        <v>0</v>
      </c>
      <c r="P315" s="320">
        <f t="shared" si="67"/>
        <v>1</v>
      </c>
      <c r="Q315" s="351">
        <v>3642</v>
      </c>
      <c r="R315" s="351">
        <v>2000</v>
      </c>
      <c r="S315" s="320">
        <f t="shared" si="68"/>
        <v>1</v>
      </c>
      <c r="T315" s="351">
        <v>820</v>
      </c>
      <c r="U315" s="319">
        <v>0</v>
      </c>
      <c r="V315" s="320">
        <f t="shared" si="69"/>
        <v>1</v>
      </c>
      <c r="W315" s="351">
        <v>2772</v>
      </c>
      <c r="X315" s="319">
        <v>0</v>
      </c>
      <c r="Y315" s="320">
        <f t="shared" si="70"/>
        <v>1</v>
      </c>
      <c r="Z315" s="343">
        <v>2200</v>
      </c>
      <c r="AA315" s="319">
        <v>0</v>
      </c>
      <c r="AB315" s="320">
        <f t="shared" si="71"/>
        <v>1</v>
      </c>
      <c r="AC315" s="343">
        <v>1772</v>
      </c>
      <c r="AD315" s="319">
        <v>0</v>
      </c>
      <c r="AE315" s="320">
        <f t="shared" si="72"/>
        <v>1</v>
      </c>
      <c r="AF315" s="343">
        <v>1422</v>
      </c>
      <c r="AG315" s="319">
        <v>0</v>
      </c>
      <c r="AH315" s="320">
        <f t="shared" si="73"/>
        <v>1</v>
      </c>
      <c r="AI315" s="343">
        <v>872</v>
      </c>
      <c r="AJ315" s="319">
        <v>0</v>
      </c>
      <c r="AK315" s="320">
        <f t="shared" si="74"/>
        <v>1</v>
      </c>
      <c r="AL315" s="343">
        <v>872</v>
      </c>
      <c r="AM315" s="319">
        <v>0</v>
      </c>
      <c r="AN315" s="320">
        <f t="shared" si="75"/>
        <v>1</v>
      </c>
    </row>
    <row r="316" spans="2:40" ht="30">
      <c r="B316" s="324" t="s">
        <v>632</v>
      </c>
      <c r="C316" s="323" t="s">
        <v>586</v>
      </c>
      <c r="D316" s="318">
        <v>10</v>
      </c>
      <c r="E316" s="319">
        <v>20</v>
      </c>
      <c r="F316" s="319">
        <v>950</v>
      </c>
      <c r="G316" s="320">
        <f t="shared" si="65"/>
        <v>1</v>
      </c>
      <c r="H316" s="343">
        <v>970</v>
      </c>
      <c r="I316" s="319">
        <v>0</v>
      </c>
      <c r="J316" s="320">
        <f t="shared" si="77"/>
        <v>1</v>
      </c>
      <c r="K316" s="343">
        <v>620</v>
      </c>
      <c r="L316" s="319">
        <v>0</v>
      </c>
      <c r="M316" s="320">
        <f t="shared" si="66"/>
        <v>1</v>
      </c>
      <c r="N316" s="343">
        <v>620</v>
      </c>
      <c r="O316" s="319">
        <v>0</v>
      </c>
      <c r="P316" s="320">
        <f t="shared" si="67"/>
        <v>1</v>
      </c>
      <c r="Q316" s="343">
        <v>20</v>
      </c>
      <c r="R316" s="343">
        <v>800</v>
      </c>
      <c r="S316" s="320">
        <f t="shared" si="68"/>
        <v>1</v>
      </c>
      <c r="T316" s="351">
        <v>11</v>
      </c>
      <c r="U316" s="319">
        <v>0</v>
      </c>
      <c r="V316" s="320">
        <f t="shared" si="69"/>
        <v>1</v>
      </c>
      <c r="W316" s="343">
        <v>820</v>
      </c>
      <c r="X316" s="319">
        <v>0</v>
      </c>
      <c r="Y316" s="320">
        <f t="shared" si="70"/>
        <v>1</v>
      </c>
      <c r="Z316" s="343">
        <v>820</v>
      </c>
      <c r="AA316" s="319">
        <v>0</v>
      </c>
      <c r="AB316" s="320">
        <f t="shared" si="71"/>
        <v>1</v>
      </c>
      <c r="AC316" s="343">
        <v>820</v>
      </c>
      <c r="AD316" s="319">
        <v>0</v>
      </c>
      <c r="AE316" s="320">
        <f t="shared" si="72"/>
        <v>1</v>
      </c>
      <c r="AF316" s="343">
        <v>820</v>
      </c>
      <c r="AG316" s="319">
        <v>0</v>
      </c>
      <c r="AH316" s="320">
        <f t="shared" si="73"/>
        <v>1</v>
      </c>
      <c r="AI316" s="343">
        <v>820</v>
      </c>
      <c r="AJ316" s="319">
        <v>0</v>
      </c>
      <c r="AK316" s="320">
        <f t="shared" si="74"/>
        <v>1</v>
      </c>
      <c r="AL316" s="343">
        <v>820</v>
      </c>
      <c r="AM316" s="319">
        <v>0</v>
      </c>
      <c r="AN316" s="320">
        <f t="shared" si="75"/>
        <v>1</v>
      </c>
    </row>
    <row r="317" spans="2:40" ht="30">
      <c r="B317" s="324" t="s">
        <v>633</v>
      </c>
      <c r="C317" s="323" t="s">
        <v>634</v>
      </c>
      <c r="D317" s="318">
        <v>5</v>
      </c>
      <c r="E317" s="319">
        <v>11</v>
      </c>
      <c r="F317" s="319">
        <v>0</v>
      </c>
      <c r="G317" s="320">
        <f t="shared" si="65"/>
        <v>1</v>
      </c>
      <c r="H317" s="343">
        <v>11</v>
      </c>
      <c r="I317" s="319">
        <v>0</v>
      </c>
      <c r="J317" s="320">
        <f t="shared" si="77"/>
        <v>1</v>
      </c>
      <c r="K317" s="343">
        <v>40</v>
      </c>
      <c r="L317" s="319">
        <v>0</v>
      </c>
      <c r="M317" s="320">
        <f t="shared" si="66"/>
        <v>1</v>
      </c>
      <c r="N317" s="343">
        <v>40</v>
      </c>
      <c r="O317" s="319">
        <v>0</v>
      </c>
      <c r="P317" s="320">
        <f t="shared" si="67"/>
        <v>1</v>
      </c>
      <c r="Q317" s="343">
        <v>11</v>
      </c>
      <c r="R317" s="319">
        <v>0</v>
      </c>
      <c r="S317" s="320">
        <f t="shared" si="68"/>
        <v>1</v>
      </c>
      <c r="T317" s="343">
        <v>5</v>
      </c>
      <c r="U317" s="343">
        <v>103</v>
      </c>
      <c r="V317" s="320">
        <f t="shared" si="69"/>
        <v>1</v>
      </c>
      <c r="W317" s="343">
        <v>11</v>
      </c>
      <c r="X317" s="319">
        <v>0</v>
      </c>
      <c r="Y317" s="320">
        <f t="shared" si="70"/>
        <v>1</v>
      </c>
      <c r="Z317" s="343">
        <v>11</v>
      </c>
      <c r="AA317" s="319">
        <v>0</v>
      </c>
      <c r="AB317" s="320">
        <f t="shared" si="71"/>
        <v>1</v>
      </c>
      <c r="AC317" s="343">
        <v>11</v>
      </c>
      <c r="AD317" s="319">
        <v>0</v>
      </c>
      <c r="AE317" s="320">
        <f t="shared" si="72"/>
        <v>1</v>
      </c>
      <c r="AF317" s="343">
        <v>11</v>
      </c>
      <c r="AG317" s="319">
        <v>0</v>
      </c>
      <c r="AH317" s="320">
        <f t="shared" si="73"/>
        <v>1</v>
      </c>
      <c r="AI317" s="343">
        <v>11</v>
      </c>
      <c r="AJ317" s="319">
        <v>0</v>
      </c>
      <c r="AK317" s="320">
        <f t="shared" si="74"/>
        <v>1</v>
      </c>
      <c r="AL317" s="343">
        <v>11</v>
      </c>
      <c r="AM317" s="319">
        <v>0</v>
      </c>
      <c r="AN317" s="320">
        <f t="shared" si="75"/>
        <v>1</v>
      </c>
    </row>
    <row r="318" spans="2:40" ht="17">
      <c r="B318" s="324" t="s">
        <v>635</v>
      </c>
      <c r="C318" s="325" t="s">
        <v>636</v>
      </c>
      <c r="D318" s="318">
        <v>10</v>
      </c>
      <c r="E318" s="319">
        <v>14</v>
      </c>
      <c r="F318" s="319">
        <v>623</v>
      </c>
      <c r="G318" s="320">
        <f t="shared" si="65"/>
        <v>1</v>
      </c>
      <c r="H318" s="343">
        <v>638</v>
      </c>
      <c r="I318" s="319">
        <v>0</v>
      </c>
      <c r="J318" s="320">
        <f t="shared" si="77"/>
        <v>1</v>
      </c>
      <c r="K318" s="343">
        <v>142</v>
      </c>
      <c r="L318" s="319">
        <v>0</v>
      </c>
      <c r="M318" s="320">
        <f t="shared" si="66"/>
        <v>1</v>
      </c>
      <c r="N318" s="343">
        <v>142</v>
      </c>
      <c r="O318" s="319">
        <v>0</v>
      </c>
      <c r="P318" s="320">
        <f t="shared" si="67"/>
        <v>1</v>
      </c>
      <c r="Q318" s="343">
        <v>35</v>
      </c>
      <c r="R318" s="319">
        <v>0</v>
      </c>
      <c r="S318" s="320">
        <f t="shared" si="68"/>
        <v>1</v>
      </c>
      <c r="T318" s="343">
        <v>26</v>
      </c>
      <c r="U318" s="319">
        <v>0</v>
      </c>
      <c r="V318" s="320">
        <f t="shared" si="69"/>
        <v>1</v>
      </c>
      <c r="W318" s="343">
        <v>78</v>
      </c>
      <c r="X318" s="319">
        <v>0</v>
      </c>
      <c r="Y318" s="320">
        <f t="shared" si="70"/>
        <v>1</v>
      </c>
      <c r="Z318" s="343">
        <v>66</v>
      </c>
      <c r="AA318" s="319">
        <v>0</v>
      </c>
      <c r="AB318" s="320">
        <f t="shared" si="71"/>
        <v>1</v>
      </c>
      <c r="AC318" s="343">
        <v>6</v>
      </c>
      <c r="AD318" s="343">
        <v>288</v>
      </c>
      <c r="AE318" s="320">
        <f t="shared" si="72"/>
        <v>1</v>
      </c>
      <c r="AF318" s="343">
        <v>234</v>
      </c>
      <c r="AG318" s="343">
        <v>117</v>
      </c>
      <c r="AH318" s="320">
        <f t="shared" si="73"/>
        <v>1</v>
      </c>
      <c r="AI318" s="343">
        <v>351</v>
      </c>
      <c r="AJ318" s="319">
        <v>0</v>
      </c>
      <c r="AK318" s="320">
        <f t="shared" si="74"/>
        <v>1</v>
      </c>
      <c r="AL318" s="343">
        <v>351</v>
      </c>
      <c r="AM318" s="319">
        <v>0</v>
      </c>
      <c r="AN318" s="320">
        <f t="shared" si="75"/>
        <v>1</v>
      </c>
    </row>
    <row r="319" spans="2:40" ht="60">
      <c r="B319" s="324" t="s">
        <v>637</v>
      </c>
      <c r="C319" s="325" t="s">
        <v>638</v>
      </c>
      <c r="D319" s="318">
        <v>10</v>
      </c>
      <c r="E319" s="319">
        <v>17</v>
      </c>
      <c r="F319" s="319">
        <v>0</v>
      </c>
      <c r="G319" s="320">
        <f t="shared" si="65"/>
        <v>1</v>
      </c>
      <c r="H319" s="343">
        <v>17</v>
      </c>
      <c r="I319" s="319">
        <v>0</v>
      </c>
      <c r="J319" s="320">
        <f t="shared" si="77"/>
        <v>1</v>
      </c>
      <c r="K319" s="343">
        <v>60</v>
      </c>
      <c r="L319" s="319">
        <v>0</v>
      </c>
      <c r="M319" s="320">
        <f t="shared" si="66"/>
        <v>1</v>
      </c>
      <c r="N319" s="343">
        <v>60</v>
      </c>
      <c r="O319" s="319">
        <v>0</v>
      </c>
      <c r="P319" s="320">
        <f t="shared" si="67"/>
        <v>1</v>
      </c>
      <c r="Q319" s="343">
        <v>17</v>
      </c>
      <c r="R319" s="319">
        <v>0</v>
      </c>
      <c r="S319" s="320">
        <f t="shared" si="68"/>
        <v>1</v>
      </c>
      <c r="T319" s="343">
        <v>15</v>
      </c>
      <c r="U319" s="319">
        <v>0</v>
      </c>
      <c r="V319" s="320">
        <f t="shared" si="69"/>
        <v>1</v>
      </c>
      <c r="W319" s="343">
        <v>26</v>
      </c>
      <c r="X319" s="319">
        <v>0</v>
      </c>
      <c r="Y319" s="320">
        <f t="shared" si="70"/>
        <v>1</v>
      </c>
      <c r="Z319" s="343">
        <v>26</v>
      </c>
      <c r="AA319" s="319">
        <v>0</v>
      </c>
      <c r="AB319" s="320">
        <f t="shared" si="71"/>
        <v>1</v>
      </c>
      <c r="AC319" s="343">
        <v>26</v>
      </c>
      <c r="AD319" s="319">
        <v>0</v>
      </c>
      <c r="AE319" s="320">
        <f t="shared" si="72"/>
        <v>1</v>
      </c>
      <c r="AF319" s="343">
        <v>26</v>
      </c>
      <c r="AG319" s="319">
        <v>0</v>
      </c>
      <c r="AH319" s="320">
        <f t="shared" si="73"/>
        <v>1</v>
      </c>
      <c r="AI319" s="343">
        <v>26</v>
      </c>
      <c r="AJ319" s="319">
        <v>0</v>
      </c>
      <c r="AK319" s="320">
        <f t="shared" si="74"/>
        <v>1</v>
      </c>
      <c r="AL319" s="343">
        <v>26</v>
      </c>
      <c r="AM319" s="319">
        <v>0</v>
      </c>
      <c r="AN319" s="320">
        <f t="shared" si="75"/>
        <v>1</v>
      </c>
    </row>
    <row r="320" spans="2:40" ht="30">
      <c r="B320" s="324" t="s">
        <v>639</v>
      </c>
      <c r="C320" s="325" t="s">
        <v>640</v>
      </c>
      <c r="D320" s="318">
        <v>5</v>
      </c>
      <c r="E320" s="319">
        <v>37</v>
      </c>
      <c r="F320" s="319">
        <v>103</v>
      </c>
      <c r="G320" s="320">
        <f t="shared" si="65"/>
        <v>1</v>
      </c>
      <c r="H320" s="343">
        <v>140</v>
      </c>
      <c r="I320" s="319">
        <v>0</v>
      </c>
      <c r="J320" s="320">
        <f t="shared" si="77"/>
        <v>1</v>
      </c>
      <c r="K320" s="343">
        <v>22</v>
      </c>
      <c r="L320" s="319">
        <v>0</v>
      </c>
      <c r="M320" s="320">
        <f t="shared" si="66"/>
        <v>1</v>
      </c>
      <c r="N320" s="343">
        <v>22</v>
      </c>
      <c r="O320" s="319">
        <v>0</v>
      </c>
      <c r="P320" s="320">
        <f t="shared" si="67"/>
        <v>1</v>
      </c>
      <c r="Q320" s="343">
        <v>17</v>
      </c>
      <c r="R320" s="319">
        <v>0</v>
      </c>
      <c r="S320" s="320">
        <f t="shared" si="68"/>
        <v>1</v>
      </c>
      <c r="T320" s="319">
        <v>0</v>
      </c>
      <c r="U320" s="319">
        <v>0</v>
      </c>
      <c r="V320" s="320">
        <f t="shared" si="69"/>
        <v>0</v>
      </c>
      <c r="W320" s="343">
        <v>8</v>
      </c>
      <c r="X320" s="319">
        <v>0</v>
      </c>
      <c r="Y320" s="320">
        <f t="shared" si="70"/>
        <v>1</v>
      </c>
      <c r="Z320" s="343">
        <v>4</v>
      </c>
      <c r="AA320" s="343">
        <v>50</v>
      </c>
      <c r="AB320" s="320">
        <f t="shared" si="71"/>
        <v>1</v>
      </c>
      <c r="AC320" s="343">
        <v>48</v>
      </c>
      <c r="AD320" s="319">
        <v>0</v>
      </c>
      <c r="AE320" s="320">
        <f t="shared" si="72"/>
        <v>1</v>
      </c>
      <c r="AF320" s="343">
        <v>45</v>
      </c>
      <c r="AG320" s="319">
        <v>0</v>
      </c>
      <c r="AH320" s="320">
        <f t="shared" si="73"/>
        <v>1</v>
      </c>
      <c r="AI320" s="343">
        <v>45</v>
      </c>
      <c r="AJ320" s="319">
        <v>0</v>
      </c>
      <c r="AK320" s="320">
        <f t="shared" si="74"/>
        <v>1</v>
      </c>
      <c r="AL320" s="343">
        <v>45</v>
      </c>
      <c r="AM320" s="319">
        <v>0</v>
      </c>
      <c r="AN320" s="320">
        <f t="shared" si="75"/>
        <v>1</v>
      </c>
    </row>
    <row r="321" spans="1:40" ht="75">
      <c r="B321" s="324" t="s">
        <v>641</v>
      </c>
      <c r="C321" s="323" t="s">
        <v>586</v>
      </c>
      <c r="D321" s="318">
        <v>10</v>
      </c>
      <c r="E321" s="319">
        <v>47</v>
      </c>
      <c r="F321" s="319">
        <v>100</v>
      </c>
      <c r="G321" s="320">
        <f t="shared" si="65"/>
        <v>1</v>
      </c>
      <c r="H321" s="343">
        <v>79</v>
      </c>
      <c r="I321" s="319">
        <v>0</v>
      </c>
      <c r="J321" s="320">
        <f t="shared" si="77"/>
        <v>1</v>
      </c>
      <c r="K321" s="343">
        <v>900</v>
      </c>
      <c r="L321" s="319">
        <v>0</v>
      </c>
      <c r="M321" s="320">
        <f t="shared" si="66"/>
        <v>1</v>
      </c>
      <c r="N321" s="343">
        <v>900</v>
      </c>
      <c r="O321" s="319">
        <v>0</v>
      </c>
      <c r="P321" s="320">
        <f t="shared" si="67"/>
        <v>1</v>
      </c>
      <c r="Q321" s="343">
        <v>63</v>
      </c>
      <c r="R321" s="319">
        <v>0</v>
      </c>
      <c r="S321" s="320">
        <f t="shared" si="68"/>
        <v>1</v>
      </c>
      <c r="T321" s="319">
        <v>0</v>
      </c>
      <c r="U321" s="319">
        <v>0</v>
      </c>
      <c r="V321" s="320">
        <f t="shared" si="69"/>
        <v>0</v>
      </c>
      <c r="W321" s="319">
        <v>0</v>
      </c>
      <c r="X321" s="319">
        <v>0</v>
      </c>
      <c r="Y321" s="320">
        <f t="shared" si="70"/>
        <v>0</v>
      </c>
      <c r="Z321" s="343">
        <v>64</v>
      </c>
      <c r="AA321" s="319">
        <v>0</v>
      </c>
      <c r="AB321" s="320">
        <f t="shared" si="71"/>
        <v>1</v>
      </c>
      <c r="AC321" s="343">
        <v>26</v>
      </c>
      <c r="AD321" s="343">
        <v>100</v>
      </c>
      <c r="AE321" s="320">
        <f t="shared" si="72"/>
        <v>1</v>
      </c>
      <c r="AF321" s="343">
        <v>97</v>
      </c>
      <c r="AG321" s="319">
        <v>0</v>
      </c>
      <c r="AH321" s="320">
        <f t="shared" si="73"/>
        <v>1</v>
      </c>
      <c r="AI321" s="343">
        <v>133</v>
      </c>
      <c r="AJ321" s="319">
        <v>0</v>
      </c>
      <c r="AK321" s="320">
        <f t="shared" si="74"/>
        <v>1</v>
      </c>
      <c r="AL321" s="343">
        <v>80</v>
      </c>
      <c r="AM321" s="319">
        <v>0</v>
      </c>
      <c r="AN321" s="320">
        <f t="shared" si="75"/>
        <v>1</v>
      </c>
    </row>
    <row r="322" spans="1:40" ht="135">
      <c r="B322" s="324" t="s">
        <v>642</v>
      </c>
      <c r="C322" s="316" t="s">
        <v>586</v>
      </c>
      <c r="D322" s="318">
        <v>10</v>
      </c>
      <c r="E322" s="319">
        <v>197</v>
      </c>
      <c r="F322" s="319">
        <v>0</v>
      </c>
      <c r="G322" s="320">
        <f t="shared" si="65"/>
        <v>1</v>
      </c>
      <c r="H322" s="343">
        <v>100</v>
      </c>
      <c r="I322" s="319">
        <v>0</v>
      </c>
      <c r="J322" s="320">
        <f t="shared" si="77"/>
        <v>1</v>
      </c>
      <c r="K322" s="351">
        <v>1000</v>
      </c>
      <c r="L322" s="319">
        <v>0</v>
      </c>
      <c r="M322" s="320">
        <f t="shared" si="66"/>
        <v>1</v>
      </c>
      <c r="N322" s="351">
        <v>1000</v>
      </c>
      <c r="O322" s="319">
        <v>0</v>
      </c>
      <c r="P322" s="320">
        <f t="shared" si="67"/>
        <v>1</v>
      </c>
      <c r="Q322" s="343">
        <v>93</v>
      </c>
      <c r="R322" s="319">
        <v>0</v>
      </c>
      <c r="S322" s="320">
        <f t="shared" si="68"/>
        <v>1</v>
      </c>
      <c r="T322" s="343">
        <v>150</v>
      </c>
      <c r="U322" s="319">
        <v>0</v>
      </c>
      <c r="V322" s="320">
        <f t="shared" si="69"/>
        <v>1</v>
      </c>
      <c r="W322" s="319">
        <v>0</v>
      </c>
      <c r="X322" s="319">
        <v>0</v>
      </c>
      <c r="Y322" s="320">
        <f t="shared" si="70"/>
        <v>0</v>
      </c>
      <c r="Z322" s="343">
        <v>86</v>
      </c>
      <c r="AA322" s="319">
        <v>0</v>
      </c>
      <c r="AB322" s="320">
        <f t="shared" si="71"/>
        <v>1</v>
      </c>
      <c r="AC322" s="343">
        <v>22</v>
      </c>
      <c r="AD322" s="343">
        <v>99</v>
      </c>
      <c r="AE322" s="320">
        <f t="shared" si="72"/>
        <v>1</v>
      </c>
      <c r="AF322" s="343">
        <v>87</v>
      </c>
      <c r="AG322" s="319">
        <v>0</v>
      </c>
      <c r="AH322" s="320">
        <f t="shared" si="73"/>
        <v>1</v>
      </c>
      <c r="AI322" s="343">
        <v>144</v>
      </c>
      <c r="AJ322" s="319">
        <v>0</v>
      </c>
      <c r="AK322" s="320">
        <f t="shared" si="74"/>
        <v>1</v>
      </c>
      <c r="AL322" s="343">
        <v>0</v>
      </c>
      <c r="AM322" s="319">
        <v>0</v>
      </c>
      <c r="AN322" s="320">
        <f t="shared" si="75"/>
        <v>0</v>
      </c>
    </row>
    <row r="323" spans="1:40" ht="105">
      <c r="B323" s="324" t="s">
        <v>643</v>
      </c>
      <c r="C323" s="325" t="s">
        <v>607</v>
      </c>
      <c r="D323" s="318">
        <v>5</v>
      </c>
      <c r="E323" s="319">
        <v>0</v>
      </c>
      <c r="F323" s="319">
        <v>0</v>
      </c>
      <c r="G323" s="320">
        <f t="shared" si="65"/>
        <v>0</v>
      </c>
      <c r="H323" s="343">
        <v>146</v>
      </c>
      <c r="I323" s="319">
        <v>0</v>
      </c>
      <c r="J323" s="320">
        <f t="shared" si="77"/>
        <v>1</v>
      </c>
      <c r="K323" s="343">
        <v>69</v>
      </c>
      <c r="L323" s="319">
        <v>0</v>
      </c>
      <c r="M323" s="320">
        <f t="shared" si="66"/>
        <v>1</v>
      </c>
      <c r="N323" s="343">
        <v>69</v>
      </c>
      <c r="O323" s="319">
        <v>0</v>
      </c>
      <c r="P323" s="320">
        <f t="shared" si="67"/>
        <v>1</v>
      </c>
      <c r="Q323" s="343">
        <v>72</v>
      </c>
      <c r="R323" s="319">
        <v>0</v>
      </c>
      <c r="S323" s="320">
        <f t="shared" si="68"/>
        <v>1</v>
      </c>
      <c r="T323" s="343">
        <v>190</v>
      </c>
      <c r="U323" s="319">
        <v>0</v>
      </c>
      <c r="V323" s="320">
        <f>IF((T323+U323) &gt;=D323* 0.85,1,0)</f>
        <v>1</v>
      </c>
      <c r="W323" s="343">
        <v>156</v>
      </c>
      <c r="X323" s="319">
        <v>0</v>
      </c>
      <c r="Y323" s="320">
        <f t="shared" si="70"/>
        <v>1</v>
      </c>
      <c r="Z323" s="343">
        <v>198</v>
      </c>
      <c r="AA323" s="319">
        <v>0</v>
      </c>
      <c r="AB323" s="320">
        <f t="shared" si="71"/>
        <v>1</v>
      </c>
      <c r="AC323" s="343">
        <v>186</v>
      </c>
      <c r="AD323" s="319">
        <v>0</v>
      </c>
      <c r="AE323" s="320">
        <f t="shared" si="72"/>
        <v>1</v>
      </c>
      <c r="AF323" s="343">
        <v>169</v>
      </c>
      <c r="AG323" s="319">
        <v>0</v>
      </c>
      <c r="AH323" s="320">
        <f t="shared" si="73"/>
        <v>1</v>
      </c>
      <c r="AI323" s="343">
        <v>130</v>
      </c>
      <c r="AJ323" s="319">
        <v>0</v>
      </c>
      <c r="AK323" s="320">
        <f t="shared" si="74"/>
        <v>1</v>
      </c>
      <c r="AL323" s="343">
        <v>112</v>
      </c>
      <c r="AM323" s="319">
        <v>0</v>
      </c>
      <c r="AN323" s="320">
        <f t="shared" si="75"/>
        <v>1</v>
      </c>
    </row>
    <row r="324" spans="1:40">
      <c r="B324" s="304"/>
      <c r="C324" s="304"/>
      <c r="D324" s="304"/>
      <c r="E324" s="304"/>
      <c r="F324" s="304"/>
      <c r="G324" s="326">
        <f>SUM(G276:G323)/48</f>
        <v>0.91666666666666663</v>
      </c>
      <c r="H324" s="304"/>
      <c r="I324" s="304"/>
      <c r="J324" s="326">
        <f>SUM(J276:J323)/48</f>
        <v>0.83333333333333337</v>
      </c>
      <c r="K324" s="304"/>
      <c r="L324" s="304"/>
      <c r="M324" s="326">
        <f>SUM(M276:M323)/48</f>
        <v>1</v>
      </c>
      <c r="N324" s="304"/>
      <c r="O324" s="304"/>
      <c r="P324" s="326">
        <f>SUM(P276:P323)/48</f>
        <v>1</v>
      </c>
      <c r="Q324" s="304"/>
      <c r="R324" s="304"/>
      <c r="S324" s="326">
        <f>SUM(S276:S323)/48</f>
        <v>1</v>
      </c>
      <c r="T324" s="304"/>
      <c r="U324" s="304"/>
      <c r="V324" s="326">
        <f>SUM(V276:V323)/48</f>
        <v>0.89583333333333337</v>
      </c>
      <c r="W324" s="304"/>
      <c r="X324" s="304"/>
      <c r="Y324" s="326">
        <f>SUM(Y276:Y323)/48</f>
        <v>0.9375</v>
      </c>
      <c r="Z324" s="304"/>
      <c r="AA324" s="304"/>
      <c r="AB324" s="326">
        <f>SUM(AB276:AB323)/48</f>
        <v>0.97916666666666663</v>
      </c>
      <c r="AC324" s="304"/>
      <c r="AD324" s="304"/>
      <c r="AE324" s="326">
        <f>SUM(AE276:AE323)/48</f>
        <v>1</v>
      </c>
      <c r="AF324" s="304"/>
      <c r="AG324" s="304"/>
      <c r="AH324" s="326">
        <f>SUM(AH276:AH323)/48</f>
        <v>0.97916666666666663</v>
      </c>
      <c r="AI324" s="304"/>
      <c r="AJ324" s="304"/>
      <c r="AK324" s="326">
        <f>SUM(AK276:AK323)/48</f>
        <v>0.9375</v>
      </c>
      <c r="AL324" s="304"/>
      <c r="AM324" s="304"/>
      <c r="AN324" s="326">
        <f>SUM(AN276:AN323)/48</f>
        <v>0.9375</v>
      </c>
    </row>
    <row r="325" spans="1:40" ht="34">
      <c r="A325" t="s">
        <v>901</v>
      </c>
      <c r="C325" s="503" t="s">
        <v>902</v>
      </c>
    </row>
    <row r="326" spans="1:40" ht="45">
      <c r="B326" s="317" t="s">
        <v>583</v>
      </c>
      <c r="C326" s="316" t="s">
        <v>584</v>
      </c>
      <c r="D326" s="318">
        <v>60</v>
      </c>
      <c r="E326" s="316">
        <v>25</v>
      </c>
      <c r="F326" s="316">
        <v>30</v>
      </c>
      <c r="G326" s="320">
        <f>IF((E326+F326) &gt;= D326*0.85,1,0)</f>
        <v>1</v>
      </c>
      <c r="H326" s="322"/>
      <c r="I326" s="322"/>
      <c r="J326" s="320">
        <f>IF((H326+I326) &gt;=D326* 0.85,1,0)</f>
        <v>0</v>
      </c>
      <c r="K326" s="322"/>
      <c r="L326" s="322"/>
      <c r="M326" s="320">
        <f>IF((K326+L326) &gt;=D326* 0.85,1,0)</f>
        <v>0</v>
      </c>
      <c r="N326" s="322"/>
      <c r="O326" s="322"/>
      <c r="P326" s="320">
        <f>IF((N326+O326) &gt;=D326* 0.85,1,0)</f>
        <v>0</v>
      </c>
      <c r="Q326" s="322"/>
      <c r="R326" s="322"/>
      <c r="S326" s="320">
        <f>IF((Q326+R326) &gt;=D326* 0.85,1,0)</f>
        <v>0</v>
      </c>
      <c r="T326" s="322"/>
      <c r="U326" s="322"/>
      <c r="V326" s="320">
        <f>IF((T326+U326) &gt;=D326* 0.85,1,0)</f>
        <v>0</v>
      </c>
      <c r="W326" s="322"/>
      <c r="X326" s="322"/>
      <c r="Y326" s="320">
        <f>IF((W326+X326) &gt;=D326* 0.85,1,0)</f>
        <v>0</v>
      </c>
      <c r="Z326" s="322"/>
      <c r="AA326" s="322"/>
      <c r="AB326" s="320">
        <f>IF((Z326+AA326) &gt;=D326* 0.85,1,0)</f>
        <v>0</v>
      </c>
      <c r="AC326" s="322"/>
      <c r="AD326" s="322"/>
      <c r="AE326" s="320">
        <f>IF((AC326+AD326) &gt;=D326* 0.85,1,0)</f>
        <v>0</v>
      </c>
      <c r="AF326" s="322"/>
      <c r="AG326" s="322"/>
      <c r="AH326" s="320">
        <f>IF((AF326+AG326) &gt;=D326* 0.85,1,0)</f>
        <v>0</v>
      </c>
      <c r="AI326" s="322"/>
      <c r="AJ326" s="322"/>
      <c r="AK326" s="320">
        <f>IF((AI326+AJ326) &gt;=D326* 0.85,1,0)</f>
        <v>0</v>
      </c>
      <c r="AL326" s="322"/>
      <c r="AM326" s="322"/>
      <c r="AN326" s="320">
        <f>IF((AL326+AM326) &gt;=D326* 0.85,1,0)</f>
        <v>0</v>
      </c>
    </row>
    <row r="327" spans="1:40" ht="60">
      <c r="B327" s="317" t="s">
        <v>585</v>
      </c>
      <c r="C327" s="316" t="s">
        <v>584</v>
      </c>
      <c r="D327" s="318">
        <v>40</v>
      </c>
      <c r="E327" s="316">
        <v>30</v>
      </c>
      <c r="F327" s="316">
        <v>6</v>
      </c>
      <c r="G327" s="320">
        <f t="shared" ref="G327:G373" si="78">IF((E327+F327) &gt;= D327*0.85,1,0)</f>
        <v>1</v>
      </c>
      <c r="H327" s="322"/>
      <c r="I327" s="322"/>
      <c r="J327" s="320">
        <f>IF((H327+I327) &gt;=D327* 0.85,1,0)</f>
        <v>0</v>
      </c>
      <c r="K327" s="322"/>
      <c r="L327" s="322"/>
      <c r="M327" s="320">
        <f t="shared" ref="M327:M373" si="79">IF((K327+L327) &gt;=D327* 0.85,1,0)</f>
        <v>0</v>
      </c>
      <c r="N327" s="322"/>
      <c r="O327" s="322"/>
      <c r="P327" s="320">
        <f t="shared" ref="P327:P373" si="80">IF((N327+O327) &gt;=D327* 0.85,1,0)</f>
        <v>0</v>
      </c>
      <c r="Q327" s="322"/>
      <c r="R327" s="322"/>
      <c r="S327" s="320">
        <f t="shared" ref="S327:S373" si="81">IF((Q327+R327) &gt;=D327* 0.85,1,0)</f>
        <v>0</v>
      </c>
      <c r="T327" s="322"/>
      <c r="U327" s="322"/>
      <c r="V327" s="320">
        <f t="shared" ref="V327:V372" si="82">IF((T327+U327) &gt;=D327* 0.85,1,0)</f>
        <v>0</v>
      </c>
      <c r="W327" s="322"/>
      <c r="X327" s="322"/>
      <c r="Y327" s="320">
        <f t="shared" ref="Y327:Y373" si="83">IF((W327+X327) &gt;=D327* 0.85,1,0)</f>
        <v>0</v>
      </c>
      <c r="Z327" s="322"/>
      <c r="AA327" s="322"/>
      <c r="AB327" s="320">
        <f t="shared" ref="AB327:AB373" si="84">IF((Z327+AA327) &gt;=D327* 0.85,1,0)</f>
        <v>0</v>
      </c>
      <c r="AC327" s="322"/>
      <c r="AD327" s="322"/>
      <c r="AE327" s="320">
        <f t="shared" ref="AE327:AE373" si="85">IF((AC327+AD327) &gt;=D327* 0.85,1,0)</f>
        <v>0</v>
      </c>
      <c r="AF327" s="322"/>
      <c r="AG327" s="322"/>
      <c r="AH327" s="320">
        <f t="shared" ref="AH327:AH373" si="86">IF((AF327+AG327) &gt;=D327* 0.85,1,0)</f>
        <v>0</v>
      </c>
      <c r="AI327" s="322"/>
      <c r="AJ327" s="322"/>
      <c r="AK327" s="320">
        <f t="shared" ref="AK327:AK373" si="87">IF((AI327+AJ327) &gt;=D327* 0.85,1,0)</f>
        <v>0</v>
      </c>
      <c r="AL327" s="322"/>
      <c r="AM327" s="322"/>
      <c r="AN327" s="320">
        <f t="shared" ref="AN327:AN373" si="88">IF((AL327+AM327) &gt;=D327* 0.85,1,0)</f>
        <v>0</v>
      </c>
    </row>
    <row r="328" spans="1:40" ht="90">
      <c r="B328" s="317" t="s">
        <v>587</v>
      </c>
      <c r="C328" s="316" t="s">
        <v>586</v>
      </c>
      <c r="D328" s="318">
        <v>270</v>
      </c>
      <c r="E328" s="316">
        <v>120</v>
      </c>
      <c r="F328" s="316">
        <v>80</v>
      </c>
      <c r="G328" s="320">
        <f t="shared" si="78"/>
        <v>0</v>
      </c>
      <c r="H328" s="322"/>
      <c r="I328" s="322"/>
      <c r="J328" s="320">
        <f t="shared" ref="J328:J334" si="89">IF((H328+I328) &gt;=D328* 0.85,1,0)</f>
        <v>0</v>
      </c>
      <c r="K328" s="322"/>
      <c r="L328" s="322"/>
      <c r="M328" s="320">
        <f t="shared" si="79"/>
        <v>0</v>
      </c>
      <c r="N328" s="322"/>
      <c r="O328" s="322"/>
      <c r="P328" s="320">
        <f t="shared" si="80"/>
        <v>0</v>
      </c>
      <c r="Q328" s="322"/>
      <c r="R328" s="322"/>
      <c r="S328" s="320">
        <f t="shared" si="81"/>
        <v>0</v>
      </c>
      <c r="T328" s="322"/>
      <c r="U328" s="322"/>
      <c r="V328" s="320">
        <f t="shared" si="82"/>
        <v>0</v>
      </c>
      <c r="W328" s="322"/>
      <c r="X328" s="322"/>
      <c r="Y328" s="320">
        <f t="shared" si="83"/>
        <v>0</v>
      </c>
      <c r="Z328" s="322"/>
      <c r="AA328" s="322"/>
      <c r="AB328" s="320">
        <f t="shared" si="84"/>
        <v>0</v>
      </c>
      <c r="AC328" s="322"/>
      <c r="AD328" s="322"/>
      <c r="AE328" s="320">
        <f t="shared" si="85"/>
        <v>0</v>
      </c>
      <c r="AF328" s="322"/>
      <c r="AG328" s="322"/>
      <c r="AH328" s="320">
        <f t="shared" si="86"/>
        <v>0</v>
      </c>
      <c r="AI328" s="322"/>
      <c r="AJ328" s="322"/>
      <c r="AK328" s="320">
        <f t="shared" si="87"/>
        <v>0</v>
      </c>
      <c r="AL328" s="322"/>
      <c r="AM328" s="322"/>
      <c r="AN328" s="320">
        <f t="shared" si="88"/>
        <v>0</v>
      </c>
    </row>
    <row r="329" spans="1:40" ht="60">
      <c r="B329" s="317" t="s">
        <v>589</v>
      </c>
      <c r="C329" s="316" t="s">
        <v>588</v>
      </c>
      <c r="D329" s="318">
        <v>3</v>
      </c>
      <c r="E329" s="316">
        <v>3</v>
      </c>
      <c r="F329" s="316">
        <v>10</v>
      </c>
      <c r="G329" s="320">
        <f t="shared" si="78"/>
        <v>1</v>
      </c>
      <c r="H329" s="322"/>
      <c r="I329" s="322"/>
      <c r="J329" s="320">
        <f t="shared" si="89"/>
        <v>0</v>
      </c>
      <c r="K329" s="322"/>
      <c r="L329" s="322"/>
      <c r="M329" s="320">
        <f t="shared" si="79"/>
        <v>0</v>
      </c>
      <c r="N329" s="322"/>
      <c r="O329" s="322"/>
      <c r="P329" s="320">
        <f t="shared" si="80"/>
        <v>0</v>
      </c>
      <c r="Q329" s="322"/>
      <c r="R329" s="322"/>
      <c r="S329" s="320">
        <f t="shared" si="81"/>
        <v>0</v>
      </c>
      <c r="T329" s="322"/>
      <c r="U329" s="322"/>
      <c r="V329" s="320">
        <f t="shared" si="82"/>
        <v>0</v>
      </c>
      <c r="W329" s="322"/>
      <c r="X329" s="322"/>
      <c r="Y329" s="320">
        <f t="shared" si="83"/>
        <v>0</v>
      </c>
      <c r="Z329" s="322"/>
      <c r="AA329" s="322"/>
      <c r="AB329" s="320">
        <f t="shared" si="84"/>
        <v>0</v>
      </c>
      <c r="AC329" s="322"/>
      <c r="AD329" s="322"/>
      <c r="AE329" s="320">
        <f t="shared" si="85"/>
        <v>0</v>
      </c>
      <c r="AF329" s="322"/>
      <c r="AG329" s="322"/>
      <c r="AH329" s="320">
        <f t="shared" si="86"/>
        <v>0</v>
      </c>
      <c r="AI329" s="322"/>
      <c r="AJ329" s="322"/>
      <c r="AK329" s="320">
        <f t="shared" si="87"/>
        <v>0</v>
      </c>
      <c r="AL329" s="322"/>
      <c r="AM329" s="322"/>
      <c r="AN329" s="320">
        <f t="shared" si="88"/>
        <v>0</v>
      </c>
    </row>
    <row r="330" spans="1:40" ht="60">
      <c r="B330" s="317" t="s">
        <v>591</v>
      </c>
      <c r="C330" s="316" t="s">
        <v>588</v>
      </c>
      <c r="D330" s="318">
        <v>50</v>
      </c>
      <c r="E330" s="316">
        <v>40</v>
      </c>
      <c r="F330" s="316">
        <v>30</v>
      </c>
      <c r="G330" s="320">
        <f t="shared" si="78"/>
        <v>1</v>
      </c>
      <c r="H330" s="322"/>
      <c r="I330" s="322"/>
      <c r="J330" s="320">
        <f t="shared" si="89"/>
        <v>0</v>
      </c>
      <c r="K330" s="322"/>
      <c r="L330" s="322"/>
      <c r="M330" s="320">
        <f t="shared" si="79"/>
        <v>0</v>
      </c>
      <c r="N330" s="322"/>
      <c r="O330" s="322"/>
      <c r="P330" s="320">
        <f t="shared" si="80"/>
        <v>0</v>
      </c>
      <c r="Q330" s="322"/>
      <c r="R330" s="322"/>
      <c r="S330" s="320">
        <f t="shared" si="81"/>
        <v>0</v>
      </c>
      <c r="T330" s="322"/>
      <c r="U330" s="322"/>
      <c r="V330" s="320">
        <f t="shared" si="82"/>
        <v>0</v>
      </c>
      <c r="W330" s="322"/>
      <c r="X330" s="322"/>
      <c r="Y330" s="320">
        <f t="shared" si="83"/>
        <v>0</v>
      </c>
      <c r="Z330" s="322"/>
      <c r="AA330" s="322"/>
      <c r="AB330" s="320">
        <f t="shared" si="84"/>
        <v>0</v>
      </c>
      <c r="AC330" s="322"/>
      <c r="AD330" s="322"/>
      <c r="AE330" s="320">
        <f t="shared" si="85"/>
        <v>0</v>
      </c>
      <c r="AF330" s="322"/>
      <c r="AG330" s="322"/>
      <c r="AH330" s="320">
        <f t="shared" si="86"/>
        <v>0</v>
      </c>
      <c r="AI330" s="322"/>
      <c r="AJ330" s="322"/>
      <c r="AK330" s="320">
        <f t="shared" si="87"/>
        <v>0</v>
      </c>
      <c r="AL330" s="322"/>
      <c r="AM330" s="322"/>
      <c r="AN330" s="320">
        <f t="shared" si="88"/>
        <v>0</v>
      </c>
    </row>
    <row r="331" spans="1:40" ht="60">
      <c r="B331" s="317" t="s">
        <v>592</v>
      </c>
      <c r="C331" s="316" t="s">
        <v>590</v>
      </c>
      <c r="D331" s="318">
        <v>1</v>
      </c>
      <c r="E331" s="316">
        <v>10</v>
      </c>
      <c r="F331" s="316">
        <v>5</v>
      </c>
      <c r="G331" s="320">
        <f t="shared" si="78"/>
        <v>1</v>
      </c>
      <c r="H331" s="322"/>
      <c r="I331" s="322"/>
      <c r="J331" s="320">
        <f t="shared" si="89"/>
        <v>0</v>
      </c>
      <c r="K331" s="322"/>
      <c r="L331" s="322"/>
      <c r="M331" s="320">
        <f t="shared" si="79"/>
        <v>0</v>
      </c>
      <c r="N331" s="322"/>
      <c r="O331" s="322"/>
      <c r="P331" s="320">
        <f t="shared" si="80"/>
        <v>0</v>
      </c>
      <c r="Q331" s="322"/>
      <c r="R331" s="322"/>
      <c r="S331" s="320">
        <f t="shared" si="81"/>
        <v>0</v>
      </c>
      <c r="T331" s="322"/>
      <c r="U331" s="322"/>
      <c r="V331" s="320">
        <f t="shared" si="82"/>
        <v>0</v>
      </c>
      <c r="W331" s="322"/>
      <c r="X331" s="322"/>
      <c r="Y331" s="320">
        <f t="shared" si="83"/>
        <v>0</v>
      </c>
      <c r="Z331" s="322"/>
      <c r="AA331" s="322"/>
      <c r="AB331" s="320">
        <f t="shared" si="84"/>
        <v>0</v>
      </c>
      <c r="AC331" s="322"/>
      <c r="AD331" s="322"/>
      <c r="AE331" s="320">
        <f t="shared" si="85"/>
        <v>0</v>
      </c>
      <c r="AF331" s="322"/>
      <c r="AG331" s="322"/>
      <c r="AH331" s="320">
        <f t="shared" si="86"/>
        <v>0</v>
      </c>
      <c r="AI331" s="322"/>
      <c r="AJ331" s="322"/>
      <c r="AK331" s="320">
        <f t="shared" si="87"/>
        <v>0</v>
      </c>
      <c r="AL331" s="322"/>
      <c r="AM331" s="322"/>
      <c r="AN331" s="320">
        <f t="shared" si="88"/>
        <v>0</v>
      </c>
    </row>
    <row r="332" spans="1:40" ht="90">
      <c r="B332" s="317" t="s">
        <v>593</v>
      </c>
      <c r="C332" s="316" t="s">
        <v>590</v>
      </c>
      <c r="D332" s="318">
        <v>1</v>
      </c>
      <c r="E332" s="316">
        <v>5</v>
      </c>
      <c r="F332" s="316">
        <v>10</v>
      </c>
      <c r="G332" s="320">
        <f t="shared" si="78"/>
        <v>1</v>
      </c>
      <c r="H332" s="322"/>
      <c r="I332" s="322"/>
      <c r="J332" s="320">
        <f t="shared" si="89"/>
        <v>0</v>
      </c>
      <c r="K332" s="322"/>
      <c r="L332" s="322"/>
      <c r="M332" s="320">
        <f t="shared" si="79"/>
        <v>0</v>
      </c>
      <c r="N332" s="322"/>
      <c r="O332" s="322"/>
      <c r="P332" s="320">
        <f t="shared" si="80"/>
        <v>0</v>
      </c>
      <c r="Q332" s="322"/>
      <c r="R332" s="322"/>
      <c r="S332" s="320">
        <f t="shared" si="81"/>
        <v>0</v>
      </c>
      <c r="T332" s="322"/>
      <c r="U332" s="322"/>
      <c r="V332" s="320">
        <f t="shared" si="82"/>
        <v>0</v>
      </c>
      <c r="W332" s="322"/>
      <c r="X332" s="322"/>
      <c r="Y332" s="320">
        <f t="shared" si="83"/>
        <v>0</v>
      </c>
      <c r="Z332" s="322"/>
      <c r="AA332" s="322"/>
      <c r="AB332" s="320">
        <f t="shared" si="84"/>
        <v>0</v>
      </c>
      <c r="AC332" s="322"/>
      <c r="AD332" s="322"/>
      <c r="AE332" s="320">
        <f t="shared" si="85"/>
        <v>0</v>
      </c>
      <c r="AF332" s="322"/>
      <c r="AG332" s="322"/>
      <c r="AH332" s="320">
        <f t="shared" si="86"/>
        <v>0</v>
      </c>
      <c r="AI332" s="322"/>
      <c r="AJ332" s="322"/>
      <c r="AK332" s="320">
        <f t="shared" si="87"/>
        <v>0</v>
      </c>
      <c r="AL332" s="322"/>
      <c r="AM332" s="322"/>
      <c r="AN332" s="320">
        <f t="shared" si="88"/>
        <v>0</v>
      </c>
    </row>
    <row r="333" spans="1:40" ht="90">
      <c r="B333" s="317" t="s">
        <v>594</v>
      </c>
      <c r="C333" s="316" t="s">
        <v>586</v>
      </c>
      <c r="D333" s="318">
        <v>190</v>
      </c>
      <c r="E333" s="316">
        <v>200</v>
      </c>
      <c r="F333" s="316">
        <v>200</v>
      </c>
      <c r="G333" s="320">
        <f t="shared" si="78"/>
        <v>1</v>
      </c>
      <c r="H333" s="322"/>
      <c r="I333" s="322"/>
      <c r="J333" s="320">
        <f t="shared" si="89"/>
        <v>0</v>
      </c>
      <c r="K333" s="322"/>
      <c r="L333" s="322"/>
      <c r="M333" s="320">
        <f t="shared" si="79"/>
        <v>0</v>
      </c>
      <c r="N333" s="322"/>
      <c r="O333" s="322"/>
      <c r="P333" s="320">
        <f t="shared" si="80"/>
        <v>0</v>
      </c>
      <c r="Q333" s="322"/>
      <c r="R333" s="322"/>
      <c r="S333" s="320">
        <f t="shared" si="81"/>
        <v>0</v>
      </c>
      <c r="T333" s="322"/>
      <c r="U333" s="322"/>
      <c r="V333" s="320">
        <f t="shared" si="82"/>
        <v>0</v>
      </c>
      <c r="W333" s="322"/>
      <c r="X333" s="322"/>
      <c r="Y333" s="320">
        <f t="shared" si="83"/>
        <v>0</v>
      </c>
      <c r="Z333" s="322"/>
      <c r="AA333" s="322"/>
      <c r="AB333" s="320">
        <f t="shared" si="84"/>
        <v>0</v>
      </c>
      <c r="AC333" s="322"/>
      <c r="AD333" s="322"/>
      <c r="AE333" s="320">
        <f t="shared" si="85"/>
        <v>0</v>
      </c>
      <c r="AF333" s="322"/>
      <c r="AG333" s="322"/>
      <c r="AH333" s="320">
        <f t="shared" si="86"/>
        <v>0</v>
      </c>
      <c r="AI333" s="322"/>
      <c r="AJ333" s="322"/>
      <c r="AK333" s="320">
        <f t="shared" si="87"/>
        <v>0</v>
      </c>
      <c r="AL333" s="322"/>
      <c r="AM333" s="322"/>
      <c r="AN333" s="320">
        <f t="shared" si="88"/>
        <v>0</v>
      </c>
    </row>
    <row r="334" spans="1:40" ht="30">
      <c r="B334" s="317" t="s">
        <v>595</v>
      </c>
      <c r="C334" s="316" t="s">
        <v>588</v>
      </c>
      <c r="D334" s="318">
        <v>20</v>
      </c>
      <c r="E334" s="316">
        <v>10</v>
      </c>
      <c r="F334" s="316">
        <v>50</v>
      </c>
      <c r="G334" s="320">
        <f t="shared" si="78"/>
        <v>1</v>
      </c>
      <c r="H334" s="322"/>
      <c r="I334" s="322"/>
      <c r="J334" s="320">
        <f t="shared" si="89"/>
        <v>0</v>
      </c>
      <c r="K334" s="322"/>
      <c r="L334" s="322"/>
      <c r="M334" s="320">
        <f t="shared" si="79"/>
        <v>0</v>
      </c>
      <c r="N334" s="322"/>
      <c r="O334" s="322"/>
      <c r="P334" s="320">
        <f t="shared" si="80"/>
        <v>0</v>
      </c>
      <c r="Q334" s="322"/>
      <c r="R334" s="322"/>
      <c r="S334" s="320">
        <f t="shared" si="81"/>
        <v>0</v>
      </c>
      <c r="T334" s="322"/>
      <c r="U334" s="322"/>
      <c r="V334" s="320">
        <f t="shared" si="82"/>
        <v>0</v>
      </c>
      <c r="W334" s="322"/>
      <c r="X334" s="322"/>
      <c r="Y334" s="320">
        <f t="shared" si="83"/>
        <v>0</v>
      </c>
      <c r="Z334" s="322"/>
      <c r="AA334" s="322"/>
      <c r="AB334" s="320">
        <f t="shared" si="84"/>
        <v>0</v>
      </c>
      <c r="AC334" s="322"/>
      <c r="AD334" s="322"/>
      <c r="AE334" s="320">
        <f t="shared" si="85"/>
        <v>0</v>
      </c>
      <c r="AF334" s="322"/>
      <c r="AG334" s="322"/>
      <c r="AH334" s="320">
        <f t="shared" si="86"/>
        <v>0</v>
      </c>
      <c r="AI334" s="322"/>
      <c r="AJ334" s="322"/>
      <c r="AK334" s="320">
        <f t="shared" si="87"/>
        <v>0</v>
      </c>
      <c r="AL334" s="322"/>
      <c r="AM334" s="322"/>
      <c r="AN334" s="320">
        <f t="shared" si="88"/>
        <v>0</v>
      </c>
    </row>
    <row r="335" spans="1:40" ht="45">
      <c r="B335" s="317" t="s">
        <v>597</v>
      </c>
      <c r="C335" s="316" t="s">
        <v>590</v>
      </c>
      <c r="D335" s="318">
        <v>1</v>
      </c>
      <c r="E335" s="316">
        <v>10</v>
      </c>
      <c r="F335" s="316">
        <v>10</v>
      </c>
      <c r="G335" s="320">
        <f t="shared" si="78"/>
        <v>1</v>
      </c>
      <c r="H335" s="322"/>
      <c r="I335" s="322"/>
      <c r="J335" s="320">
        <f t="shared" ref="J335:J373" si="90">IF((H335+I335) &gt;=D387* 0.85,1,0)</f>
        <v>1</v>
      </c>
      <c r="K335" s="322"/>
      <c r="L335" s="322"/>
      <c r="M335" s="320">
        <f t="shared" si="79"/>
        <v>0</v>
      </c>
      <c r="N335" s="322"/>
      <c r="O335" s="322"/>
      <c r="P335" s="320">
        <f t="shared" si="80"/>
        <v>0</v>
      </c>
      <c r="Q335" s="322"/>
      <c r="R335" s="322"/>
      <c r="S335" s="320">
        <f t="shared" si="81"/>
        <v>0</v>
      </c>
      <c r="T335" s="322"/>
      <c r="U335" s="322"/>
      <c r="V335" s="320">
        <f t="shared" si="82"/>
        <v>0</v>
      </c>
      <c r="W335" s="322"/>
      <c r="X335" s="322"/>
      <c r="Y335" s="320">
        <f t="shared" si="83"/>
        <v>0</v>
      </c>
      <c r="Z335" s="322"/>
      <c r="AA335" s="322"/>
      <c r="AB335" s="320">
        <f t="shared" si="84"/>
        <v>0</v>
      </c>
      <c r="AC335" s="322"/>
      <c r="AD335" s="322"/>
      <c r="AE335" s="320">
        <f t="shared" si="85"/>
        <v>0</v>
      </c>
      <c r="AF335" s="322"/>
      <c r="AG335" s="322"/>
      <c r="AH335" s="320">
        <f t="shared" si="86"/>
        <v>0</v>
      </c>
      <c r="AI335" s="322"/>
      <c r="AJ335" s="322"/>
      <c r="AK335" s="320">
        <f t="shared" si="87"/>
        <v>0</v>
      </c>
      <c r="AL335" s="322"/>
      <c r="AM335" s="322"/>
      <c r="AN335" s="320">
        <f t="shared" si="88"/>
        <v>0</v>
      </c>
    </row>
    <row r="336" spans="1:40" ht="60">
      <c r="B336" s="317" t="s">
        <v>598</v>
      </c>
      <c r="C336" s="316" t="s">
        <v>590</v>
      </c>
      <c r="D336" s="318">
        <v>1</v>
      </c>
      <c r="E336" s="316">
        <v>5</v>
      </c>
      <c r="F336" s="316">
        <v>10</v>
      </c>
      <c r="G336" s="320">
        <f t="shared" si="78"/>
        <v>1</v>
      </c>
      <c r="H336" s="322"/>
      <c r="I336" s="322"/>
      <c r="J336" s="320">
        <f t="shared" si="90"/>
        <v>1</v>
      </c>
      <c r="K336" s="322"/>
      <c r="L336" s="322"/>
      <c r="M336" s="320">
        <f t="shared" si="79"/>
        <v>0</v>
      </c>
      <c r="N336" s="322"/>
      <c r="O336" s="322"/>
      <c r="P336" s="320">
        <f t="shared" si="80"/>
        <v>0</v>
      </c>
      <c r="Q336" s="322"/>
      <c r="R336" s="322"/>
      <c r="S336" s="320">
        <f t="shared" si="81"/>
        <v>0</v>
      </c>
      <c r="T336" s="322"/>
      <c r="U336" s="322"/>
      <c r="V336" s="320">
        <f t="shared" si="82"/>
        <v>0</v>
      </c>
      <c r="W336" s="322"/>
      <c r="X336" s="322"/>
      <c r="Y336" s="320">
        <f t="shared" si="83"/>
        <v>0</v>
      </c>
      <c r="Z336" s="322"/>
      <c r="AA336" s="322"/>
      <c r="AB336" s="320">
        <f t="shared" si="84"/>
        <v>0</v>
      </c>
      <c r="AC336" s="322"/>
      <c r="AD336" s="322"/>
      <c r="AE336" s="320">
        <f t="shared" si="85"/>
        <v>0</v>
      </c>
      <c r="AF336" s="322"/>
      <c r="AG336" s="322"/>
      <c r="AH336" s="320">
        <f t="shared" si="86"/>
        <v>0</v>
      </c>
      <c r="AI336" s="322"/>
      <c r="AJ336" s="322"/>
      <c r="AK336" s="320">
        <f t="shared" si="87"/>
        <v>0</v>
      </c>
      <c r="AL336" s="322"/>
      <c r="AM336" s="322"/>
      <c r="AN336" s="320">
        <f t="shared" si="88"/>
        <v>0</v>
      </c>
    </row>
    <row r="337" spans="2:40" ht="45">
      <c r="B337" s="317" t="s">
        <v>599</v>
      </c>
      <c r="C337" s="316" t="s">
        <v>898</v>
      </c>
      <c r="D337" s="318">
        <v>60</v>
      </c>
      <c r="E337" s="316">
        <v>100</v>
      </c>
      <c r="F337" s="316">
        <v>60</v>
      </c>
      <c r="G337" s="320">
        <f t="shared" si="78"/>
        <v>1</v>
      </c>
      <c r="H337" s="322"/>
      <c r="I337" s="322"/>
      <c r="J337" s="320">
        <f t="shared" si="90"/>
        <v>1</v>
      </c>
      <c r="K337" s="322"/>
      <c r="L337" s="322"/>
      <c r="M337" s="320">
        <f t="shared" si="79"/>
        <v>0</v>
      </c>
      <c r="N337" s="322"/>
      <c r="O337" s="322"/>
      <c r="P337" s="320">
        <f t="shared" si="80"/>
        <v>0</v>
      </c>
      <c r="Q337" s="322"/>
      <c r="R337" s="322"/>
      <c r="S337" s="320">
        <f t="shared" si="81"/>
        <v>0</v>
      </c>
      <c r="T337" s="322"/>
      <c r="U337" s="322"/>
      <c r="V337" s="320">
        <f t="shared" si="82"/>
        <v>0</v>
      </c>
      <c r="W337" s="322"/>
      <c r="X337" s="322"/>
      <c r="Y337" s="320">
        <f t="shared" si="83"/>
        <v>0</v>
      </c>
      <c r="Z337" s="322"/>
      <c r="AA337" s="322"/>
      <c r="AB337" s="320">
        <f t="shared" si="84"/>
        <v>0</v>
      </c>
      <c r="AC337" s="322"/>
      <c r="AD337" s="322"/>
      <c r="AE337" s="320">
        <f t="shared" si="85"/>
        <v>0</v>
      </c>
      <c r="AF337" s="322"/>
      <c r="AG337" s="322"/>
      <c r="AH337" s="320">
        <f t="shared" si="86"/>
        <v>0</v>
      </c>
      <c r="AI337" s="322"/>
      <c r="AJ337" s="322"/>
      <c r="AK337" s="320">
        <f t="shared" si="87"/>
        <v>0</v>
      </c>
      <c r="AL337" s="322"/>
      <c r="AM337" s="322"/>
      <c r="AN337" s="320">
        <f t="shared" si="88"/>
        <v>0</v>
      </c>
    </row>
    <row r="338" spans="2:40" ht="60">
      <c r="B338" s="317" t="s">
        <v>600</v>
      </c>
      <c r="C338" s="316" t="s">
        <v>586</v>
      </c>
      <c r="D338" s="318">
        <v>50</v>
      </c>
      <c r="E338" s="316">
        <v>80</v>
      </c>
      <c r="F338" s="316">
        <v>50</v>
      </c>
      <c r="G338" s="320">
        <f t="shared" si="78"/>
        <v>1</v>
      </c>
      <c r="H338" s="322"/>
      <c r="I338" s="322"/>
      <c r="J338" s="320">
        <f t="shared" si="90"/>
        <v>1</v>
      </c>
      <c r="K338" s="322"/>
      <c r="L338" s="322"/>
      <c r="M338" s="320">
        <f t="shared" si="79"/>
        <v>0</v>
      </c>
      <c r="N338" s="322"/>
      <c r="O338" s="322"/>
      <c r="P338" s="320">
        <f t="shared" si="80"/>
        <v>0</v>
      </c>
      <c r="Q338" s="322"/>
      <c r="R338" s="322"/>
      <c r="S338" s="320">
        <f t="shared" si="81"/>
        <v>0</v>
      </c>
      <c r="T338" s="322"/>
      <c r="U338" s="322"/>
      <c r="V338" s="320">
        <f t="shared" si="82"/>
        <v>0</v>
      </c>
      <c r="W338" s="322"/>
      <c r="X338" s="322"/>
      <c r="Y338" s="320">
        <f t="shared" si="83"/>
        <v>0</v>
      </c>
      <c r="Z338" s="322"/>
      <c r="AA338" s="322"/>
      <c r="AB338" s="320">
        <f t="shared" si="84"/>
        <v>0</v>
      </c>
      <c r="AC338" s="322"/>
      <c r="AD338" s="322"/>
      <c r="AE338" s="320">
        <f t="shared" si="85"/>
        <v>0</v>
      </c>
      <c r="AF338" s="322"/>
      <c r="AG338" s="322"/>
      <c r="AH338" s="320">
        <f t="shared" si="86"/>
        <v>0</v>
      </c>
      <c r="AI338" s="322"/>
      <c r="AJ338" s="322"/>
      <c r="AK338" s="320">
        <f t="shared" si="87"/>
        <v>0</v>
      </c>
      <c r="AL338" s="322"/>
      <c r="AM338" s="322"/>
      <c r="AN338" s="320">
        <f t="shared" si="88"/>
        <v>0</v>
      </c>
    </row>
    <row r="339" spans="2:40" ht="150">
      <c r="B339" s="317" t="s">
        <v>601</v>
      </c>
      <c r="C339" s="316" t="s">
        <v>586</v>
      </c>
      <c r="D339" s="318">
        <v>1</v>
      </c>
      <c r="E339" s="316">
        <v>10</v>
      </c>
      <c r="F339" s="316">
        <v>5</v>
      </c>
      <c r="G339" s="320">
        <f t="shared" si="78"/>
        <v>1</v>
      </c>
      <c r="H339" s="322"/>
      <c r="I339" s="322"/>
      <c r="J339" s="320">
        <f t="shared" si="90"/>
        <v>1</v>
      </c>
      <c r="K339" s="322"/>
      <c r="L339" s="322"/>
      <c r="M339" s="320">
        <f t="shared" si="79"/>
        <v>0</v>
      </c>
      <c r="N339" s="322"/>
      <c r="O339" s="322"/>
      <c r="P339" s="320">
        <f t="shared" si="80"/>
        <v>0</v>
      </c>
      <c r="Q339" s="322"/>
      <c r="R339" s="322"/>
      <c r="S339" s="320">
        <f t="shared" si="81"/>
        <v>0</v>
      </c>
      <c r="T339" s="322"/>
      <c r="U339" s="322"/>
      <c r="V339" s="320">
        <f t="shared" si="82"/>
        <v>0</v>
      </c>
      <c r="W339" s="322"/>
      <c r="X339" s="322"/>
      <c r="Y339" s="320">
        <f t="shared" si="83"/>
        <v>0</v>
      </c>
      <c r="Z339" s="322"/>
      <c r="AA339" s="322"/>
      <c r="AB339" s="320">
        <f t="shared" si="84"/>
        <v>0</v>
      </c>
      <c r="AC339" s="322"/>
      <c r="AD339" s="322"/>
      <c r="AE339" s="320">
        <f t="shared" si="85"/>
        <v>0</v>
      </c>
      <c r="AF339" s="322"/>
      <c r="AG339" s="322"/>
      <c r="AH339" s="320">
        <f t="shared" si="86"/>
        <v>0</v>
      </c>
      <c r="AI339" s="322"/>
      <c r="AJ339" s="322"/>
      <c r="AK339" s="320">
        <f t="shared" si="87"/>
        <v>0</v>
      </c>
      <c r="AL339" s="322"/>
      <c r="AM339" s="322"/>
      <c r="AN339" s="320">
        <f t="shared" si="88"/>
        <v>0</v>
      </c>
    </row>
    <row r="340" spans="2:40" ht="135">
      <c r="B340" s="317" t="s">
        <v>602</v>
      </c>
      <c r="C340" s="316" t="s">
        <v>596</v>
      </c>
      <c r="D340" s="318">
        <v>30</v>
      </c>
      <c r="E340" s="316">
        <v>50</v>
      </c>
      <c r="F340" s="316">
        <v>10</v>
      </c>
      <c r="G340" s="320">
        <f t="shared" si="78"/>
        <v>1</v>
      </c>
      <c r="H340" s="322"/>
      <c r="I340" s="322"/>
      <c r="J340" s="320">
        <f t="shared" si="90"/>
        <v>1</v>
      </c>
      <c r="K340" s="322"/>
      <c r="L340" s="322"/>
      <c r="M340" s="320">
        <f t="shared" si="79"/>
        <v>0</v>
      </c>
      <c r="N340" s="322"/>
      <c r="O340" s="322"/>
      <c r="P340" s="320">
        <f t="shared" si="80"/>
        <v>0</v>
      </c>
      <c r="Q340" s="322"/>
      <c r="R340" s="322"/>
      <c r="S340" s="320">
        <f t="shared" si="81"/>
        <v>0</v>
      </c>
      <c r="T340" s="322"/>
      <c r="U340" s="322"/>
      <c r="V340" s="320">
        <f t="shared" si="82"/>
        <v>0</v>
      </c>
      <c r="W340" s="322"/>
      <c r="X340" s="322"/>
      <c r="Y340" s="320">
        <f t="shared" si="83"/>
        <v>0</v>
      </c>
      <c r="Z340" s="322"/>
      <c r="AA340" s="322"/>
      <c r="AB340" s="320">
        <f t="shared" si="84"/>
        <v>0</v>
      </c>
      <c r="AC340" s="322"/>
      <c r="AD340" s="322"/>
      <c r="AE340" s="320">
        <f t="shared" si="85"/>
        <v>0</v>
      </c>
      <c r="AF340" s="322"/>
      <c r="AG340" s="322"/>
      <c r="AH340" s="320">
        <f t="shared" si="86"/>
        <v>0</v>
      </c>
      <c r="AI340" s="322"/>
      <c r="AJ340" s="322"/>
      <c r="AK340" s="320">
        <f t="shared" si="87"/>
        <v>0</v>
      </c>
      <c r="AL340" s="322"/>
      <c r="AM340" s="322"/>
      <c r="AN340" s="320">
        <f t="shared" si="88"/>
        <v>0</v>
      </c>
    </row>
    <row r="341" spans="2:40" ht="45">
      <c r="B341" s="317" t="s">
        <v>603</v>
      </c>
      <c r="C341" s="316" t="s">
        <v>590</v>
      </c>
      <c r="D341" s="318">
        <v>60</v>
      </c>
      <c r="E341" s="316">
        <v>100</v>
      </c>
      <c r="F341" s="316">
        <v>50</v>
      </c>
      <c r="G341" s="320">
        <f t="shared" si="78"/>
        <v>1</v>
      </c>
      <c r="H341" s="322"/>
      <c r="I341" s="322"/>
      <c r="J341" s="320">
        <f t="shared" si="90"/>
        <v>1</v>
      </c>
      <c r="K341" s="322"/>
      <c r="L341" s="322"/>
      <c r="M341" s="320">
        <f t="shared" si="79"/>
        <v>0</v>
      </c>
      <c r="N341" s="322"/>
      <c r="O341" s="322"/>
      <c r="P341" s="320">
        <f t="shared" si="80"/>
        <v>0</v>
      </c>
      <c r="Q341" s="322"/>
      <c r="R341" s="322"/>
      <c r="S341" s="320">
        <f t="shared" si="81"/>
        <v>0</v>
      </c>
      <c r="T341" s="322"/>
      <c r="U341" s="322"/>
      <c r="V341" s="320">
        <f t="shared" si="82"/>
        <v>0</v>
      </c>
      <c r="W341" s="322"/>
      <c r="X341" s="322"/>
      <c r="Y341" s="320">
        <f t="shared" si="83"/>
        <v>0</v>
      </c>
      <c r="Z341" s="322"/>
      <c r="AA341" s="322"/>
      <c r="AB341" s="320">
        <f t="shared" si="84"/>
        <v>0</v>
      </c>
      <c r="AC341" s="322"/>
      <c r="AD341" s="322"/>
      <c r="AE341" s="320">
        <f t="shared" si="85"/>
        <v>0</v>
      </c>
      <c r="AF341" s="322"/>
      <c r="AG341" s="322"/>
      <c r="AH341" s="320">
        <f t="shared" si="86"/>
        <v>0</v>
      </c>
      <c r="AI341" s="322"/>
      <c r="AJ341" s="322"/>
      <c r="AK341" s="320">
        <f t="shared" si="87"/>
        <v>0</v>
      </c>
      <c r="AL341" s="322"/>
      <c r="AM341" s="322"/>
      <c r="AN341" s="320">
        <f t="shared" si="88"/>
        <v>0</v>
      </c>
    </row>
    <row r="342" spans="2:40" ht="45">
      <c r="B342" s="317" t="s">
        <v>604</v>
      </c>
      <c r="C342" s="316" t="s">
        <v>590</v>
      </c>
      <c r="D342" s="318">
        <v>30</v>
      </c>
      <c r="E342" s="316">
        <v>40</v>
      </c>
      <c r="F342" s="316">
        <v>30</v>
      </c>
      <c r="G342" s="320">
        <f t="shared" si="78"/>
        <v>1</v>
      </c>
      <c r="H342" s="322"/>
      <c r="I342" s="322"/>
      <c r="J342" s="320">
        <f t="shared" si="90"/>
        <v>1</v>
      </c>
      <c r="K342" s="322"/>
      <c r="L342" s="322"/>
      <c r="M342" s="320">
        <f t="shared" si="79"/>
        <v>0</v>
      </c>
      <c r="N342" s="322"/>
      <c r="O342" s="322"/>
      <c r="P342" s="320">
        <f t="shared" si="80"/>
        <v>0</v>
      </c>
      <c r="Q342" s="322"/>
      <c r="R342" s="322"/>
      <c r="S342" s="320">
        <f t="shared" si="81"/>
        <v>0</v>
      </c>
      <c r="T342" s="322"/>
      <c r="U342" s="322"/>
      <c r="V342" s="320">
        <f t="shared" si="82"/>
        <v>0</v>
      </c>
      <c r="W342" s="322"/>
      <c r="X342" s="322"/>
      <c r="Y342" s="320">
        <f t="shared" si="83"/>
        <v>0</v>
      </c>
      <c r="Z342" s="322"/>
      <c r="AA342" s="322"/>
      <c r="AB342" s="320">
        <f t="shared" si="84"/>
        <v>0</v>
      </c>
      <c r="AC342" s="322"/>
      <c r="AD342" s="322"/>
      <c r="AE342" s="320">
        <f t="shared" si="85"/>
        <v>0</v>
      </c>
      <c r="AF342" s="322"/>
      <c r="AG342" s="322"/>
      <c r="AH342" s="320">
        <f t="shared" si="86"/>
        <v>0</v>
      </c>
      <c r="AI342" s="322"/>
      <c r="AJ342" s="322"/>
      <c r="AK342" s="320">
        <f t="shared" si="87"/>
        <v>0</v>
      </c>
      <c r="AL342" s="322"/>
      <c r="AM342" s="322"/>
      <c r="AN342" s="320">
        <f t="shared" si="88"/>
        <v>0</v>
      </c>
    </row>
    <row r="343" spans="2:40" ht="90">
      <c r="B343" s="317" t="s">
        <v>605</v>
      </c>
      <c r="C343" s="316" t="s">
        <v>586</v>
      </c>
      <c r="D343" s="318">
        <v>60</v>
      </c>
      <c r="E343" s="316">
        <v>50</v>
      </c>
      <c r="F343" s="316">
        <v>100</v>
      </c>
      <c r="G343" s="320">
        <f t="shared" si="78"/>
        <v>1</v>
      </c>
      <c r="H343" s="322"/>
      <c r="I343" s="322"/>
      <c r="J343" s="320">
        <f t="shared" si="90"/>
        <v>1</v>
      </c>
      <c r="K343" s="322"/>
      <c r="L343" s="322"/>
      <c r="M343" s="320">
        <f t="shared" si="79"/>
        <v>0</v>
      </c>
      <c r="N343" s="322"/>
      <c r="O343" s="322"/>
      <c r="P343" s="320">
        <f t="shared" si="80"/>
        <v>0</v>
      </c>
      <c r="Q343" s="322"/>
      <c r="R343" s="322"/>
      <c r="S343" s="320">
        <f t="shared" si="81"/>
        <v>0</v>
      </c>
      <c r="T343" s="322"/>
      <c r="U343" s="322"/>
      <c r="V343" s="320">
        <f t="shared" si="82"/>
        <v>0</v>
      </c>
      <c r="W343" s="322"/>
      <c r="X343" s="322"/>
      <c r="Y343" s="320">
        <f t="shared" si="83"/>
        <v>0</v>
      </c>
      <c r="Z343" s="322"/>
      <c r="AA343" s="322"/>
      <c r="AB343" s="320">
        <f t="shared" si="84"/>
        <v>0</v>
      </c>
      <c r="AC343" s="322"/>
      <c r="AD343" s="322"/>
      <c r="AE343" s="320">
        <f t="shared" si="85"/>
        <v>0</v>
      </c>
      <c r="AF343" s="322"/>
      <c r="AG343" s="322"/>
      <c r="AH343" s="320">
        <f t="shared" si="86"/>
        <v>0</v>
      </c>
      <c r="AI343" s="322"/>
      <c r="AJ343" s="322"/>
      <c r="AK343" s="320">
        <f t="shared" si="87"/>
        <v>0</v>
      </c>
      <c r="AL343" s="322"/>
      <c r="AM343" s="322"/>
      <c r="AN343" s="320">
        <f t="shared" si="88"/>
        <v>0</v>
      </c>
    </row>
    <row r="344" spans="2:40" ht="75">
      <c r="B344" s="317" t="s">
        <v>606</v>
      </c>
      <c r="C344" s="316" t="s">
        <v>586</v>
      </c>
      <c r="D344" s="318">
        <v>1</v>
      </c>
      <c r="E344" s="316">
        <v>10</v>
      </c>
      <c r="F344" s="316">
        <v>10</v>
      </c>
      <c r="G344" s="320">
        <f t="shared" si="78"/>
        <v>1</v>
      </c>
      <c r="H344" s="322"/>
      <c r="I344" s="322"/>
      <c r="J344" s="320">
        <f t="shared" si="90"/>
        <v>1</v>
      </c>
      <c r="K344" s="322"/>
      <c r="L344" s="322"/>
      <c r="M344" s="320">
        <f t="shared" si="79"/>
        <v>0</v>
      </c>
      <c r="N344" s="322"/>
      <c r="O344" s="322"/>
      <c r="P344" s="320">
        <f t="shared" si="80"/>
        <v>0</v>
      </c>
      <c r="Q344" s="322"/>
      <c r="R344" s="322"/>
      <c r="S344" s="320">
        <f t="shared" si="81"/>
        <v>0</v>
      </c>
      <c r="T344" s="322"/>
      <c r="U344" s="322"/>
      <c r="V344" s="320">
        <f t="shared" si="82"/>
        <v>0</v>
      </c>
      <c r="W344" s="322"/>
      <c r="X344" s="322"/>
      <c r="Y344" s="320">
        <f t="shared" si="83"/>
        <v>0</v>
      </c>
      <c r="Z344" s="322"/>
      <c r="AA344" s="322"/>
      <c r="AB344" s="320">
        <f t="shared" si="84"/>
        <v>0</v>
      </c>
      <c r="AC344" s="322"/>
      <c r="AD344" s="322"/>
      <c r="AE344" s="320">
        <f t="shared" si="85"/>
        <v>0</v>
      </c>
      <c r="AF344" s="322"/>
      <c r="AG344" s="322"/>
      <c r="AH344" s="320">
        <f t="shared" si="86"/>
        <v>0</v>
      </c>
      <c r="AI344" s="322"/>
      <c r="AJ344" s="322"/>
      <c r="AK344" s="320">
        <f t="shared" si="87"/>
        <v>0</v>
      </c>
      <c r="AL344" s="322"/>
      <c r="AM344" s="322"/>
      <c r="AN344" s="320">
        <f t="shared" si="88"/>
        <v>0</v>
      </c>
    </row>
    <row r="345" spans="2:40" ht="60">
      <c r="B345" s="317" t="s">
        <v>608</v>
      </c>
      <c r="C345" s="316" t="s">
        <v>586</v>
      </c>
      <c r="D345" s="318">
        <v>10</v>
      </c>
      <c r="E345" s="316">
        <v>10</v>
      </c>
      <c r="F345" s="316">
        <v>30</v>
      </c>
      <c r="G345" s="320">
        <f t="shared" si="78"/>
        <v>1</v>
      </c>
      <c r="H345" s="322"/>
      <c r="I345" s="322"/>
      <c r="J345" s="320">
        <f t="shared" si="90"/>
        <v>1</v>
      </c>
      <c r="K345" s="322"/>
      <c r="L345" s="322"/>
      <c r="M345" s="320">
        <f t="shared" si="79"/>
        <v>0</v>
      </c>
      <c r="N345" s="322"/>
      <c r="O345" s="322"/>
      <c r="P345" s="320">
        <f t="shared" si="80"/>
        <v>0</v>
      </c>
      <c r="Q345" s="322"/>
      <c r="R345" s="322"/>
      <c r="S345" s="320">
        <f t="shared" si="81"/>
        <v>0</v>
      </c>
      <c r="T345" s="322"/>
      <c r="U345" s="322"/>
      <c r="V345" s="320">
        <f t="shared" si="82"/>
        <v>0</v>
      </c>
      <c r="W345" s="322"/>
      <c r="X345" s="322"/>
      <c r="Y345" s="320">
        <f t="shared" si="83"/>
        <v>0</v>
      </c>
      <c r="Z345" s="322"/>
      <c r="AA345" s="322"/>
      <c r="AB345" s="320">
        <f t="shared" si="84"/>
        <v>0</v>
      </c>
      <c r="AC345" s="322"/>
      <c r="AD345" s="322"/>
      <c r="AE345" s="320">
        <f t="shared" si="85"/>
        <v>0</v>
      </c>
      <c r="AF345" s="322"/>
      <c r="AG345" s="322"/>
      <c r="AH345" s="320">
        <f t="shared" si="86"/>
        <v>0</v>
      </c>
      <c r="AI345" s="322"/>
      <c r="AJ345" s="322"/>
      <c r="AK345" s="320">
        <f t="shared" si="87"/>
        <v>0</v>
      </c>
      <c r="AL345" s="322"/>
      <c r="AM345" s="322"/>
      <c r="AN345" s="320">
        <f t="shared" si="88"/>
        <v>0</v>
      </c>
    </row>
    <row r="346" spans="2:40" ht="45">
      <c r="B346" s="317" t="s">
        <v>609</v>
      </c>
      <c r="C346" s="316" t="s">
        <v>590</v>
      </c>
      <c r="D346" s="318">
        <v>4</v>
      </c>
      <c r="E346" s="316">
        <v>10</v>
      </c>
      <c r="F346" s="316">
        <v>30</v>
      </c>
      <c r="G346" s="320">
        <f t="shared" si="78"/>
        <v>1</v>
      </c>
      <c r="H346" s="322"/>
      <c r="I346" s="322"/>
      <c r="J346" s="320">
        <f t="shared" si="90"/>
        <v>1</v>
      </c>
      <c r="K346" s="322"/>
      <c r="L346" s="322"/>
      <c r="M346" s="320">
        <f t="shared" si="79"/>
        <v>0</v>
      </c>
      <c r="N346" s="322"/>
      <c r="O346" s="322"/>
      <c r="P346" s="320">
        <f t="shared" si="80"/>
        <v>0</v>
      </c>
      <c r="Q346" s="322"/>
      <c r="R346" s="322"/>
      <c r="S346" s="320">
        <f t="shared" si="81"/>
        <v>0</v>
      </c>
      <c r="T346" s="322"/>
      <c r="U346" s="322"/>
      <c r="V346" s="320">
        <f t="shared" si="82"/>
        <v>0</v>
      </c>
      <c r="W346" s="322"/>
      <c r="X346" s="322"/>
      <c r="Y346" s="320">
        <f t="shared" si="83"/>
        <v>0</v>
      </c>
      <c r="Z346" s="322"/>
      <c r="AA346" s="322"/>
      <c r="AB346" s="320">
        <f t="shared" si="84"/>
        <v>0</v>
      </c>
      <c r="AC346" s="322"/>
      <c r="AD346" s="322"/>
      <c r="AE346" s="320">
        <f t="shared" si="85"/>
        <v>0</v>
      </c>
      <c r="AF346" s="322"/>
      <c r="AG346" s="322"/>
      <c r="AH346" s="320">
        <f t="shared" si="86"/>
        <v>0</v>
      </c>
      <c r="AI346" s="322"/>
      <c r="AJ346" s="322"/>
      <c r="AK346" s="320">
        <f t="shared" si="87"/>
        <v>0</v>
      </c>
      <c r="AL346" s="322"/>
      <c r="AM346" s="322"/>
      <c r="AN346" s="320">
        <f t="shared" si="88"/>
        <v>0</v>
      </c>
    </row>
    <row r="347" spans="2:40" ht="60">
      <c r="B347" s="317" t="s">
        <v>610</v>
      </c>
      <c r="C347" s="316" t="s">
        <v>586</v>
      </c>
      <c r="D347" s="318">
        <v>40</v>
      </c>
      <c r="E347" s="316">
        <v>30</v>
      </c>
      <c r="F347" s="316">
        <v>30</v>
      </c>
      <c r="G347" s="320">
        <f t="shared" si="78"/>
        <v>1</v>
      </c>
      <c r="H347" s="322"/>
      <c r="I347" s="322"/>
      <c r="J347" s="320">
        <f t="shared" si="90"/>
        <v>1</v>
      </c>
      <c r="K347" s="322"/>
      <c r="L347" s="322"/>
      <c r="M347" s="320">
        <f t="shared" si="79"/>
        <v>0</v>
      </c>
      <c r="N347" s="322"/>
      <c r="O347" s="322"/>
      <c r="P347" s="320">
        <f t="shared" si="80"/>
        <v>0</v>
      </c>
      <c r="Q347" s="322"/>
      <c r="R347" s="322"/>
      <c r="S347" s="320">
        <f t="shared" si="81"/>
        <v>0</v>
      </c>
      <c r="T347" s="322"/>
      <c r="U347" s="322"/>
      <c r="V347" s="320">
        <f t="shared" si="82"/>
        <v>0</v>
      </c>
      <c r="W347" s="322"/>
      <c r="X347" s="322"/>
      <c r="Y347" s="320">
        <f t="shared" si="83"/>
        <v>0</v>
      </c>
      <c r="Z347" s="322"/>
      <c r="AA347" s="322"/>
      <c r="AB347" s="320">
        <f t="shared" si="84"/>
        <v>0</v>
      </c>
      <c r="AC347" s="322"/>
      <c r="AD347" s="322"/>
      <c r="AE347" s="320">
        <f t="shared" si="85"/>
        <v>0</v>
      </c>
      <c r="AF347" s="322"/>
      <c r="AG347" s="322"/>
      <c r="AH347" s="320">
        <f t="shared" si="86"/>
        <v>0</v>
      </c>
      <c r="AI347" s="322"/>
      <c r="AJ347" s="322"/>
      <c r="AK347" s="320">
        <f t="shared" si="87"/>
        <v>0</v>
      </c>
      <c r="AL347" s="322"/>
      <c r="AM347" s="322"/>
      <c r="AN347" s="320">
        <f t="shared" si="88"/>
        <v>0</v>
      </c>
    </row>
    <row r="348" spans="2:40" ht="60">
      <c r="B348" s="317" t="s">
        <v>611</v>
      </c>
      <c r="C348" s="316" t="s">
        <v>586</v>
      </c>
      <c r="D348" s="318">
        <v>10</v>
      </c>
      <c r="E348" s="316">
        <v>30</v>
      </c>
      <c r="F348" s="316">
        <v>20</v>
      </c>
      <c r="G348" s="320">
        <f t="shared" si="78"/>
        <v>1</v>
      </c>
      <c r="H348" s="322"/>
      <c r="I348" s="322"/>
      <c r="J348" s="320">
        <f t="shared" si="90"/>
        <v>1</v>
      </c>
      <c r="K348" s="322"/>
      <c r="L348" s="322"/>
      <c r="M348" s="320">
        <f t="shared" si="79"/>
        <v>0</v>
      </c>
      <c r="N348" s="322"/>
      <c r="O348" s="322"/>
      <c r="P348" s="320">
        <f t="shared" si="80"/>
        <v>0</v>
      </c>
      <c r="Q348" s="322"/>
      <c r="R348" s="322"/>
      <c r="S348" s="320">
        <f t="shared" si="81"/>
        <v>0</v>
      </c>
      <c r="T348" s="322"/>
      <c r="U348" s="322"/>
      <c r="V348" s="320">
        <f t="shared" si="82"/>
        <v>0</v>
      </c>
      <c r="W348" s="322"/>
      <c r="X348" s="322"/>
      <c r="Y348" s="320">
        <f t="shared" si="83"/>
        <v>0</v>
      </c>
      <c r="Z348" s="322"/>
      <c r="AA348" s="322"/>
      <c r="AB348" s="320">
        <f t="shared" si="84"/>
        <v>0</v>
      </c>
      <c r="AC348" s="322"/>
      <c r="AD348" s="322"/>
      <c r="AE348" s="320">
        <f t="shared" si="85"/>
        <v>0</v>
      </c>
      <c r="AF348" s="322"/>
      <c r="AG348" s="322"/>
      <c r="AH348" s="320">
        <f t="shared" si="86"/>
        <v>0</v>
      </c>
      <c r="AI348" s="322"/>
      <c r="AJ348" s="322"/>
      <c r="AK348" s="320">
        <f t="shared" si="87"/>
        <v>0</v>
      </c>
      <c r="AL348" s="322"/>
      <c r="AM348" s="322"/>
      <c r="AN348" s="320">
        <f t="shared" si="88"/>
        <v>0</v>
      </c>
    </row>
    <row r="349" spans="2:40" ht="60">
      <c r="B349" s="317" t="s">
        <v>613</v>
      </c>
      <c r="C349" s="316" t="s">
        <v>586</v>
      </c>
      <c r="D349" s="318">
        <v>1</v>
      </c>
      <c r="E349" s="316">
        <v>30</v>
      </c>
      <c r="F349" s="316">
        <v>20</v>
      </c>
      <c r="G349" s="320">
        <f t="shared" si="78"/>
        <v>1</v>
      </c>
      <c r="H349" s="322"/>
      <c r="I349" s="322"/>
      <c r="J349" s="320">
        <f t="shared" si="90"/>
        <v>1</v>
      </c>
      <c r="K349" s="322"/>
      <c r="L349" s="322"/>
      <c r="M349" s="320">
        <f t="shared" si="79"/>
        <v>0</v>
      </c>
      <c r="N349" s="322"/>
      <c r="O349" s="322"/>
      <c r="P349" s="320">
        <f t="shared" si="80"/>
        <v>0</v>
      </c>
      <c r="Q349" s="322"/>
      <c r="R349" s="322"/>
      <c r="S349" s="320">
        <f t="shared" si="81"/>
        <v>0</v>
      </c>
      <c r="T349" s="322"/>
      <c r="U349" s="322"/>
      <c r="V349" s="320">
        <f t="shared" si="82"/>
        <v>0</v>
      </c>
      <c r="W349" s="322"/>
      <c r="X349" s="322"/>
      <c r="Y349" s="320">
        <f t="shared" si="83"/>
        <v>0</v>
      </c>
      <c r="Z349" s="322"/>
      <c r="AA349" s="322"/>
      <c r="AB349" s="320">
        <f t="shared" si="84"/>
        <v>0</v>
      </c>
      <c r="AC349" s="322"/>
      <c r="AD349" s="322"/>
      <c r="AE349" s="320">
        <f t="shared" si="85"/>
        <v>0</v>
      </c>
      <c r="AF349" s="322"/>
      <c r="AG349" s="322"/>
      <c r="AH349" s="320">
        <f t="shared" si="86"/>
        <v>0</v>
      </c>
      <c r="AI349" s="322"/>
      <c r="AJ349" s="322"/>
      <c r="AK349" s="320">
        <f t="shared" si="87"/>
        <v>0</v>
      </c>
      <c r="AL349" s="322"/>
      <c r="AM349" s="322"/>
      <c r="AN349" s="320">
        <f t="shared" si="88"/>
        <v>0</v>
      </c>
    </row>
    <row r="350" spans="2:40" ht="45">
      <c r="B350" s="317" t="s">
        <v>614</v>
      </c>
      <c r="C350" s="316" t="s">
        <v>586</v>
      </c>
      <c r="D350" s="318">
        <v>200</v>
      </c>
      <c r="E350" s="316">
        <v>300</v>
      </c>
      <c r="F350" s="316">
        <v>200</v>
      </c>
      <c r="G350" s="320">
        <f t="shared" si="78"/>
        <v>1</v>
      </c>
      <c r="H350" s="322"/>
      <c r="I350" s="322"/>
      <c r="J350" s="320">
        <f t="shared" si="90"/>
        <v>1</v>
      </c>
      <c r="K350" s="322"/>
      <c r="L350" s="322"/>
      <c r="M350" s="320">
        <f t="shared" si="79"/>
        <v>0</v>
      </c>
      <c r="N350" s="322"/>
      <c r="O350" s="322"/>
      <c r="P350" s="320">
        <f t="shared" si="80"/>
        <v>0</v>
      </c>
      <c r="Q350" s="322"/>
      <c r="R350" s="322"/>
      <c r="S350" s="320">
        <f t="shared" si="81"/>
        <v>0</v>
      </c>
      <c r="T350" s="322"/>
      <c r="U350" s="322"/>
      <c r="V350" s="320">
        <f t="shared" si="82"/>
        <v>0</v>
      </c>
      <c r="W350" s="322"/>
      <c r="X350" s="322"/>
      <c r="Y350" s="320">
        <f t="shared" si="83"/>
        <v>0</v>
      </c>
      <c r="Z350" s="322"/>
      <c r="AA350" s="322"/>
      <c r="AB350" s="320">
        <f t="shared" si="84"/>
        <v>0</v>
      </c>
      <c r="AC350" s="322"/>
      <c r="AD350" s="322"/>
      <c r="AE350" s="320">
        <f t="shared" si="85"/>
        <v>0</v>
      </c>
      <c r="AF350" s="322"/>
      <c r="AG350" s="322"/>
      <c r="AH350" s="320">
        <f t="shared" si="86"/>
        <v>0</v>
      </c>
      <c r="AI350" s="322"/>
      <c r="AJ350" s="322"/>
      <c r="AK350" s="320">
        <f t="shared" si="87"/>
        <v>0</v>
      </c>
      <c r="AL350" s="322"/>
      <c r="AM350" s="322"/>
      <c r="AN350" s="320">
        <f t="shared" si="88"/>
        <v>0</v>
      </c>
    </row>
    <row r="351" spans="2:40" ht="45">
      <c r="B351" s="317" t="s">
        <v>615</v>
      </c>
      <c r="C351" s="316" t="s">
        <v>586</v>
      </c>
      <c r="D351" s="318">
        <v>9</v>
      </c>
      <c r="E351" s="316">
        <v>30</v>
      </c>
      <c r="F351" s="316">
        <v>20</v>
      </c>
      <c r="G351" s="320">
        <f t="shared" si="78"/>
        <v>1</v>
      </c>
      <c r="H351" s="322"/>
      <c r="I351" s="322"/>
      <c r="J351" s="320">
        <f t="shared" si="90"/>
        <v>1</v>
      </c>
      <c r="K351" s="322"/>
      <c r="L351" s="322"/>
      <c r="M351" s="320">
        <f t="shared" si="79"/>
        <v>0</v>
      </c>
      <c r="N351" s="322"/>
      <c r="O351" s="322"/>
      <c r="P351" s="320">
        <f t="shared" si="80"/>
        <v>0</v>
      </c>
      <c r="Q351" s="322"/>
      <c r="R351" s="322"/>
      <c r="S351" s="320">
        <f t="shared" si="81"/>
        <v>0</v>
      </c>
      <c r="T351" s="322"/>
      <c r="U351" s="322"/>
      <c r="V351" s="320">
        <f t="shared" si="82"/>
        <v>0</v>
      </c>
      <c r="W351" s="322"/>
      <c r="X351" s="322"/>
      <c r="Y351" s="320">
        <f t="shared" si="83"/>
        <v>0</v>
      </c>
      <c r="Z351" s="322"/>
      <c r="AA351" s="322"/>
      <c r="AB351" s="320">
        <f t="shared" si="84"/>
        <v>0</v>
      </c>
      <c r="AC351" s="322"/>
      <c r="AD351" s="322"/>
      <c r="AE351" s="320">
        <f t="shared" si="85"/>
        <v>0</v>
      </c>
      <c r="AF351" s="322"/>
      <c r="AG351" s="322"/>
      <c r="AH351" s="320">
        <f t="shared" si="86"/>
        <v>0</v>
      </c>
      <c r="AI351" s="322"/>
      <c r="AJ351" s="322"/>
      <c r="AK351" s="320">
        <f t="shared" si="87"/>
        <v>0</v>
      </c>
      <c r="AL351" s="322"/>
      <c r="AM351" s="322"/>
      <c r="AN351" s="320">
        <f t="shared" si="88"/>
        <v>0</v>
      </c>
    </row>
    <row r="352" spans="2:40" ht="45">
      <c r="B352" s="317" t="s">
        <v>616</v>
      </c>
      <c r="C352" s="316" t="s">
        <v>636</v>
      </c>
      <c r="D352" s="318">
        <v>5</v>
      </c>
      <c r="E352" s="316">
        <v>10</v>
      </c>
      <c r="F352" s="316">
        <v>10</v>
      </c>
      <c r="G352" s="320">
        <f t="shared" si="78"/>
        <v>1</v>
      </c>
      <c r="H352" s="322"/>
      <c r="I352" s="322"/>
      <c r="J352" s="320">
        <f t="shared" si="90"/>
        <v>1</v>
      </c>
      <c r="K352" s="322"/>
      <c r="L352" s="322"/>
      <c r="M352" s="320">
        <f t="shared" si="79"/>
        <v>0</v>
      </c>
      <c r="N352" s="322"/>
      <c r="O352" s="322"/>
      <c r="P352" s="320">
        <f t="shared" si="80"/>
        <v>0</v>
      </c>
      <c r="Q352" s="322"/>
      <c r="R352" s="322"/>
      <c r="S352" s="320">
        <f t="shared" si="81"/>
        <v>0</v>
      </c>
      <c r="T352" s="322"/>
      <c r="U352" s="322"/>
      <c r="V352" s="320">
        <f t="shared" si="82"/>
        <v>0</v>
      </c>
      <c r="W352" s="322"/>
      <c r="X352" s="322"/>
      <c r="Y352" s="320">
        <f t="shared" si="83"/>
        <v>0</v>
      </c>
      <c r="Z352" s="322"/>
      <c r="AA352" s="322"/>
      <c r="AB352" s="320">
        <f t="shared" si="84"/>
        <v>0</v>
      </c>
      <c r="AC352" s="322"/>
      <c r="AD352" s="322"/>
      <c r="AE352" s="320">
        <f t="shared" si="85"/>
        <v>0</v>
      </c>
      <c r="AF352" s="322"/>
      <c r="AG352" s="322"/>
      <c r="AH352" s="320">
        <f t="shared" si="86"/>
        <v>0</v>
      </c>
      <c r="AI352" s="322"/>
      <c r="AJ352" s="322"/>
      <c r="AK352" s="320">
        <f t="shared" si="87"/>
        <v>0</v>
      </c>
      <c r="AL352" s="322"/>
      <c r="AM352" s="322"/>
      <c r="AN352" s="320">
        <f t="shared" si="88"/>
        <v>0</v>
      </c>
    </row>
    <row r="353" spans="2:40" ht="195">
      <c r="B353" s="317" t="s">
        <v>617</v>
      </c>
      <c r="C353" s="316" t="s">
        <v>636</v>
      </c>
      <c r="D353" s="318">
        <v>5</v>
      </c>
      <c r="E353" s="316">
        <v>10</v>
      </c>
      <c r="F353" s="316">
        <v>50</v>
      </c>
      <c r="G353" s="320">
        <f t="shared" si="78"/>
        <v>1</v>
      </c>
      <c r="H353" s="322"/>
      <c r="I353" s="322"/>
      <c r="J353" s="320">
        <f t="shared" si="90"/>
        <v>1</v>
      </c>
      <c r="K353" s="322"/>
      <c r="L353" s="322"/>
      <c r="M353" s="320">
        <f t="shared" si="79"/>
        <v>0</v>
      </c>
      <c r="N353" s="322"/>
      <c r="O353" s="322"/>
      <c r="P353" s="320">
        <f t="shared" si="80"/>
        <v>0</v>
      </c>
      <c r="Q353" s="322"/>
      <c r="R353" s="322"/>
      <c r="S353" s="320">
        <f t="shared" si="81"/>
        <v>0</v>
      </c>
      <c r="T353" s="322"/>
      <c r="U353" s="322"/>
      <c r="V353" s="320">
        <f t="shared" si="82"/>
        <v>0</v>
      </c>
      <c r="W353" s="322"/>
      <c r="X353" s="322"/>
      <c r="Y353" s="320">
        <f t="shared" si="83"/>
        <v>0</v>
      </c>
      <c r="Z353" s="322"/>
      <c r="AA353" s="322"/>
      <c r="AB353" s="320">
        <f t="shared" si="84"/>
        <v>0</v>
      </c>
      <c r="AC353" s="322"/>
      <c r="AD353" s="322"/>
      <c r="AE353" s="320">
        <f t="shared" si="85"/>
        <v>0</v>
      </c>
      <c r="AF353" s="322"/>
      <c r="AG353" s="322"/>
      <c r="AH353" s="320">
        <f t="shared" si="86"/>
        <v>0</v>
      </c>
      <c r="AI353" s="322"/>
      <c r="AJ353" s="322"/>
      <c r="AK353" s="320">
        <f t="shared" si="87"/>
        <v>0</v>
      </c>
      <c r="AL353" s="322"/>
      <c r="AM353" s="322"/>
      <c r="AN353" s="320">
        <f t="shared" si="88"/>
        <v>0</v>
      </c>
    </row>
    <row r="354" spans="2:40" ht="75">
      <c r="B354" s="317" t="s">
        <v>618</v>
      </c>
      <c r="C354" s="316" t="s">
        <v>586</v>
      </c>
      <c r="D354" s="318">
        <v>10</v>
      </c>
      <c r="E354" s="316">
        <v>30</v>
      </c>
      <c r="F354" s="316">
        <v>30</v>
      </c>
      <c r="G354" s="320">
        <f t="shared" si="78"/>
        <v>1</v>
      </c>
      <c r="H354" s="322"/>
      <c r="I354" s="322"/>
      <c r="J354" s="320">
        <f t="shared" si="90"/>
        <v>1</v>
      </c>
      <c r="K354" s="322"/>
      <c r="L354" s="322"/>
      <c r="M354" s="320">
        <f t="shared" si="79"/>
        <v>0</v>
      </c>
      <c r="N354" s="322"/>
      <c r="O354" s="322"/>
      <c r="P354" s="320">
        <f t="shared" si="80"/>
        <v>0</v>
      </c>
      <c r="Q354" s="322"/>
      <c r="R354" s="322"/>
      <c r="S354" s="320">
        <f t="shared" si="81"/>
        <v>0</v>
      </c>
      <c r="T354" s="322"/>
      <c r="U354" s="322"/>
      <c r="V354" s="320">
        <f t="shared" si="82"/>
        <v>0</v>
      </c>
      <c r="W354" s="322"/>
      <c r="X354" s="322"/>
      <c r="Y354" s="320">
        <f t="shared" si="83"/>
        <v>0</v>
      </c>
      <c r="Z354" s="322"/>
      <c r="AA354" s="322"/>
      <c r="AB354" s="320">
        <f t="shared" si="84"/>
        <v>0</v>
      </c>
      <c r="AC354" s="322"/>
      <c r="AD354" s="322"/>
      <c r="AE354" s="320">
        <f t="shared" si="85"/>
        <v>0</v>
      </c>
      <c r="AF354" s="322"/>
      <c r="AG354" s="322"/>
      <c r="AH354" s="320">
        <f t="shared" si="86"/>
        <v>0</v>
      </c>
      <c r="AI354" s="322"/>
      <c r="AJ354" s="322"/>
      <c r="AK354" s="320">
        <f t="shared" si="87"/>
        <v>0</v>
      </c>
      <c r="AL354" s="322"/>
      <c r="AM354" s="322"/>
      <c r="AN354" s="320">
        <f t="shared" si="88"/>
        <v>0</v>
      </c>
    </row>
    <row r="355" spans="2:40" ht="90">
      <c r="B355" s="317" t="s">
        <v>619</v>
      </c>
      <c r="C355" s="316" t="s">
        <v>586</v>
      </c>
      <c r="D355" s="318">
        <v>1</v>
      </c>
      <c r="E355" s="316">
        <v>3</v>
      </c>
      <c r="F355" s="316">
        <v>30</v>
      </c>
      <c r="G355" s="320">
        <f t="shared" si="78"/>
        <v>1</v>
      </c>
      <c r="H355" s="322"/>
      <c r="I355" s="322"/>
      <c r="J355" s="320">
        <f t="shared" si="90"/>
        <v>1</v>
      </c>
      <c r="K355" s="322"/>
      <c r="L355" s="322"/>
      <c r="M355" s="320">
        <f t="shared" si="79"/>
        <v>0</v>
      </c>
      <c r="N355" s="322"/>
      <c r="O355" s="322"/>
      <c r="P355" s="320">
        <f t="shared" si="80"/>
        <v>0</v>
      </c>
      <c r="Q355" s="322"/>
      <c r="R355" s="322"/>
      <c r="S355" s="320">
        <f t="shared" si="81"/>
        <v>0</v>
      </c>
      <c r="T355" s="322"/>
      <c r="U355" s="322"/>
      <c r="V355" s="320">
        <f t="shared" si="82"/>
        <v>0</v>
      </c>
      <c r="W355" s="322"/>
      <c r="X355" s="322"/>
      <c r="Y355" s="320">
        <f t="shared" si="83"/>
        <v>0</v>
      </c>
      <c r="Z355" s="322"/>
      <c r="AA355" s="322"/>
      <c r="AB355" s="320">
        <f t="shared" si="84"/>
        <v>0</v>
      </c>
      <c r="AC355" s="322"/>
      <c r="AD355" s="322"/>
      <c r="AE355" s="320">
        <f t="shared" si="85"/>
        <v>0</v>
      </c>
      <c r="AF355" s="322"/>
      <c r="AG355" s="322"/>
      <c r="AH355" s="320">
        <f t="shared" si="86"/>
        <v>0</v>
      </c>
      <c r="AI355" s="322"/>
      <c r="AJ355" s="322"/>
      <c r="AK355" s="320">
        <f t="shared" si="87"/>
        <v>0</v>
      </c>
      <c r="AL355" s="322"/>
      <c r="AM355" s="322"/>
      <c r="AN355" s="320">
        <f t="shared" si="88"/>
        <v>0</v>
      </c>
    </row>
    <row r="356" spans="2:40" ht="60">
      <c r="B356" s="317" t="s">
        <v>620</v>
      </c>
      <c r="C356" s="316" t="s">
        <v>588</v>
      </c>
      <c r="D356" s="318">
        <v>2</v>
      </c>
      <c r="E356" s="316">
        <v>20</v>
      </c>
      <c r="F356" s="316">
        <v>30</v>
      </c>
      <c r="G356" s="320">
        <f t="shared" si="78"/>
        <v>1</v>
      </c>
      <c r="H356" s="322"/>
      <c r="I356" s="322"/>
      <c r="J356" s="320">
        <f t="shared" si="90"/>
        <v>1</v>
      </c>
      <c r="K356" s="322"/>
      <c r="L356" s="322"/>
      <c r="M356" s="320">
        <f t="shared" si="79"/>
        <v>0</v>
      </c>
      <c r="N356" s="322"/>
      <c r="O356" s="322"/>
      <c r="P356" s="320">
        <f t="shared" si="80"/>
        <v>0</v>
      </c>
      <c r="Q356" s="322"/>
      <c r="R356" s="322"/>
      <c r="S356" s="320">
        <f t="shared" si="81"/>
        <v>0</v>
      </c>
      <c r="T356" s="322"/>
      <c r="U356" s="322"/>
      <c r="V356" s="320">
        <f t="shared" si="82"/>
        <v>0</v>
      </c>
      <c r="W356" s="322"/>
      <c r="X356" s="322"/>
      <c r="Y356" s="320">
        <f t="shared" si="83"/>
        <v>0</v>
      </c>
      <c r="Z356" s="322"/>
      <c r="AA356" s="322"/>
      <c r="AB356" s="320">
        <f t="shared" si="84"/>
        <v>0</v>
      </c>
      <c r="AC356" s="322"/>
      <c r="AD356" s="322"/>
      <c r="AE356" s="320">
        <f t="shared" si="85"/>
        <v>0</v>
      </c>
      <c r="AF356" s="322"/>
      <c r="AG356" s="322"/>
      <c r="AH356" s="320">
        <f t="shared" si="86"/>
        <v>0</v>
      </c>
      <c r="AI356" s="322"/>
      <c r="AJ356" s="322"/>
      <c r="AK356" s="320">
        <f t="shared" si="87"/>
        <v>0</v>
      </c>
      <c r="AL356" s="322"/>
      <c r="AM356" s="322"/>
      <c r="AN356" s="320">
        <f t="shared" si="88"/>
        <v>0</v>
      </c>
    </row>
    <row r="357" spans="2:40" ht="45">
      <c r="B357" s="317" t="s">
        <v>621</v>
      </c>
      <c r="C357" s="316" t="s">
        <v>588</v>
      </c>
      <c r="D357" s="318">
        <v>1</v>
      </c>
      <c r="E357" s="316">
        <v>5</v>
      </c>
      <c r="F357" s="316">
        <v>10</v>
      </c>
      <c r="G357" s="320">
        <f t="shared" si="78"/>
        <v>1</v>
      </c>
      <c r="H357" s="322"/>
      <c r="I357" s="322"/>
      <c r="J357" s="320">
        <f t="shared" si="90"/>
        <v>1</v>
      </c>
      <c r="K357" s="322"/>
      <c r="L357" s="322"/>
      <c r="M357" s="320">
        <f t="shared" si="79"/>
        <v>0</v>
      </c>
      <c r="N357" s="322"/>
      <c r="O357" s="322"/>
      <c r="P357" s="320">
        <f t="shared" si="80"/>
        <v>0</v>
      </c>
      <c r="Q357" s="322"/>
      <c r="R357" s="322"/>
      <c r="S357" s="320">
        <f t="shared" si="81"/>
        <v>0</v>
      </c>
      <c r="T357" s="322"/>
      <c r="U357" s="322"/>
      <c r="V357" s="320">
        <f t="shared" si="82"/>
        <v>0</v>
      </c>
      <c r="W357" s="322"/>
      <c r="X357" s="322"/>
      <c r="Y357" s="320">
        <f t="shared" si="83"/>
        <v>0</v>
      </c>
      <c r="Z357" s="322"/>
      <c r="AA357" s="322"/>
      <c r="AB357" s="320">
        <f t="shared" si="84"/>
        <v>0</v>
      </c>
      <c r="AC357" s="322"/>
      <c r="AD357" s="322"/>
      <c r="AE357" s="320">
        <f t="shared" si="85"/>
        <v>0</v>
      </c>
      <c r="AF357" s="322"/>
      <c r="AG357" s="322"/>
      <c r="AH357" s="320">
        <f t="shared" si="86"/>
        <v>0</v>
      </c>
      <c r="AI357" s="322"/>
      <c r="AJ357" s="322"/>
      <c r="AK357" s="320">
        <f t="shared" si="87"/>
        <v>0</v>
      </c>
      <c r="AL357" s="322"/>
      <c r="AM357" s="322"/>
      <c r="AN357" s="320">
        <f t="shared" si="88"/>
        <v>0</v>
      </c>
    </row>
    <row r="358" spans="2:40" ht="75">
      <c r="B358" s="317" t="s">
        <v>622</v>
      </c>
      <c r="C358" s="316" t="s">
        <v>612</v>
      </c>
      <c r="D358" s="318">
        <v>10</v>
      </c>
      <c r="E358" s="316">
        <v>30</v>
      </c>
      <c r="F358" s="316">
        <v>20</v>
      </c>
      <c r="G358" s="320">
        <f t="shared" si="78"/>
        <v>1</v>
      </c>
      <c r="H358" s="322"/>
      <c r="I358" s="322"/>
      <c r="J358" s="320">
        <f t="shared" si="90"/>
        <v>1</v>
      </c>
      <c r="K358" s="322"/>
      <c r="L358" s="322"/>
      <c r="M358" s="320">
        <f t="shared" si="79"/>
        <v>0</v>
      </c>
      <c r="N358" s="322"/>
      <c r="O358" s="322"/>
      <c r="P358" s="320">
        <f t="shared" si="80"/>
        <v>0</v>
      </c>
      <c r="Q358" s="322"/>
      <c r="R358" s="322"/>
      <c r="S358" s="320">
        <f t="shared" si="81"/>
        <v>0</v>
      </c>
      <c r="T358" s="322"/>
      <c r="U358" s="322"/>
      <c r="V358" s="320">
        <f t="shared" si="82"/>
        <v>0</v>
      </c>
      <c r="W358" s="322"/>
      <c r="X358" s="322"/>
      <c r="Y358" s="320">
        <f t="shared" si="83"/>
        <v>0</v>
      </c>
      <c r="Z358" s="322"/>
      <c r="AA358" s="322"/>
      <c r="AB358" s="320">
        <f t="shared" si="84"/>
        <v>0</v>
      </c>
      <c r="AC358" s="322"/>
      <c r="AD358" s="322"/>
      <c r="AE358" s="320">
        <f t="shared" si="85"/>
        <v>0</v>
      </c>
      <c r="AF358" s="322"/>
      <c r="AG358" s="322"/>
      <c r="AH358" s="320">
        <f t="shared" si="86"/>
        <v>0</v>
      </c>
      <c r="AI358" s="322"/>
      <c r="AJ358" s="322"/>
      <c r="AK358" s="320">
        <f t="shared" si="87"/>
        <v>0</v>
      </c>
      <c r="AL358" s="322"/>
      <c r="AM358" s="322"/>
      <c r="AN358" s="320">
        <f t="shared" si="88"/>
        <v>0</v>
      </c>
    </row>
    <row r="359" spans="2:40" ht="75">
      <c r="B359" s="317" t="s">
        <v>623</v>
      </c>
      <c r="C359" s="316" t="s">
        <v>607</v>
      </c>
      <c r="D359" s="318">
        <v>10</v>
      </c>
      <c r="E359" s="316">
        <v>50</v>
      </c>
      <c r="F359" s="316">
        <v>30</v>
      </c>
      <c r="G359" s="320">
        <f t="shared" si="78"/>
        <v>1</v>
      </c>
      <c r="H359" s="322"/>
      <c r="I359" s="322"/>
      <c r="J359" s="320">
        <f t="shared" si="90"/>
        <v>1</v>
      </c>
      <c r="K359" s="322"/>
      <c r="L359" s="322"/>
      <c r="M359" s="320">
        <f t="shared" si="79"/>
        <v>0</v>
      </c>
      <c r="N359" s="322"/>
      <c r="O359" s="322"/>
      <c r="P359" s="320">
        <f t="shared" si="80"/>
        <v>0</v>
      </c>
      <c r="Q359" s="322"/>
      <c r="R359" s="322"/>
      <c r="S359" s="320">
        <f t="shared" si="81"/>
        <v>0</v>
      </c>
      <c r="T359" s="322"/>
      <c r="U359" s="322"/>
      <c r="V359" s="320">
        <f t="shared" si="82"/>
        <v>0</v>
      </c>
      <c r="W359" s="322"/>
      <c r="X359" s="322"/>
      <c r="Y359" s="320">
        <f t="shared" si="83"/>
        <v>0</v>
      </c>
      <c r="Z359" s="322"/>
      <c r="AA359" s="322"/>
      <c r="AB359" s="320">
        <f t="shared" si="84"/>
        <v>0</v>
      </c>
      <c r="AC359" s="322"/>
      <c r="AD359" s="322"/>
      <c r="AE359" s="320">
        <f t="shared" si="85"/>
        <v>0</v>
      </c>
      <c r="AF359" s="322"/>
      <c r="AG359" s="322"/>
      <c r="AH359" s="320">
        <f t="shared" si="86"/>
        <v>0</v>
      </c>
      <c r="AI359" s="322"/>
      <c r="AJ359" s="322"/>
      <c r="AK359" s="320">
        <f t="shared" si="87"/>
        <v>0</v>
      </c>
      <c r="AL359" s="322"/>
      <c r="AM359" s="322"/>
      <c r="AN359" s="320">
        <f t="shared" si="88"/>
        <v>0</v>
      </c>
    </row>
    <row r="360" spans="2:40" ht="120">
      <c r="B360" s="317" t="s">
        <v>624</v>
      </c>
      <c r="C360" s="316" t="s">
        <v>586</v>
      </c>
      <c r="D360" s="318">
        <v>2</v>
      </c>
      <c r="E360" s="316">
        <v>5</v>
      </c>
      <c r="F360" s="316">
        <v>5</v>
      </c>
      <c r="G360" s="320">
        <f t="shared" si="78"/>
        <v>1</v>
      </c>
      <c r="H360" s="322"/>
      <c r="I360" s="322"/>
      <c r="J360" s="320">
        <f t="shared" si="90"/>
        <v>1</v>
      </c>
      <c r="K360" s="322"/>
      <c r="L360" s="322"/>
      <c r="M360" s="320">
        <f t="shared" si="79"/>
        <v>0</v>
      </c>
      <c r="N360" s="322"/>
      <c r="O360" s="322"/>
      <c r="P360" s="320">
        <f t="shared" si="80"/>
        <v>0</v>
      </c>
      <c r="Q360" s="322"/>
      <c r="R360" s="322"/>
      <c r="S360" s="320">
        <f t="shared" si="81"/>
        <v>0</v>
      </c>
      <c r="T360" s="322"/>
      <c r="U360" s="322"/>
      <c r="V360" s="320">
        <f t="shared" si="82"/>
        <v>0</v>
      </c>
      <c r="W360" s="322"/>
      <c r="X360" s="322"/>
      <c r="Y360" s="320">
        <f t="shared" si="83"/>
        <v>0</v>
      </c>
      <c r="Z360" s="322"/>
      <c r="AA360" s="322"/>
      <c r="AB360" s="320">
        <f t="shared" si="84"/>
        <v>0</v>
      </c>
      <c r="AC360" s="322"/>
      <c r="AD360" s="322"/>
      <c r="AE360" s="320">
        <f t="shared" si="85"/>
        <v>0</v>
      </c>
      <c r="AF360" s="322"/>
      <c r="AG360" s="322"/>
      <c r="AH360" s="320">
        <f t="shared" si="86"/>
        <v>0</v>
      </c>
      <c r="AI360" s="322"/>
      <c r="AJ360" s="322"/>
      <c r="AK360" s="320">
        <f t="shared" si="87"/>
        <v>0</v>
      </c>
      <c r="AL360" s="322"/>
      <c r="AM360" s="322"/>
      <c r="AN360" s="320">
        <f t="shared" si="88"/>
        <v>0</v>
      </c>
    </row>
    <row r="361" spans="2:40" ht="30">
      <c r="B361" s="317" t="s">
        <v>626</v>
      </c>
      <c r="C361" s="316" t="s">
        <v>607</v>
      </c>
      <c r="D361" s="318">
        <v>10</v>
      </c>
      <c r="E361" s="316">
        <v>30</v>
      </c>
      <c r="F361" s="316">
        <v>20</v>
      </c>
      <c r="G361" s="320">
        <f t="shared" si="78"/>
        <v>1</v>
      </c>
      <c r="H361" s="322"/>
      <c r="I361" s="322"/>
      <c r="J361" s="320">
        <f t="shared" si="90"/>
        <v>1</v>
      </c>
      <c r="K361" s="322"/>
      <c r="L361" s="322"/>
      <c r="M361" s="320">
        <f t="shared" si="79"/>
        <v>0</v>
      </c>
      <c r="N361" s="322"/>
      <c r="O361" s="322"/>
      <c r="P361" s="320">
        <f t="shared" si="80"/>
        <v>0</v>
      </c>
      <c r="Q361" s="322"/>
      <c r="R361" s="322"/>
      <c r="S361" s="320">
        <f t="shared" si="81"/>
        <v>0</v>
      </c>
      <c r="T361" s="322"/>
      <c r="U361" s="322"/>
      <c r="V361" s="320">
        <f t="shared" si="82"/>
        <v>0</v>
      </c>
      <c r="W361" s="322"/>
      <c r="X361" s="322"/>
      <c r="Y361" s="320">
        <f t="shared" si="83"/>
        <v>0</v>
      </c>
      <c r="Z361" s="322"/>
      <c r="AA361" s="322"/>
      <c r="AB361" s="320">
        <f t="shared" si="84"/>
        <v>0</v>
      </c>
      <c r="AC361" s="322"/>
      <c r="AD361" s="322"/>
      <c r="AE361" s="320">
        <f t="shared" si="85"/>
        <v>0</v>
      </c>
      <c r="AF361" s="322"/>
      <c r="AG361" s="322"/>
      <c r="AH361" s="320">
        <f t="shared" si="86"/>
        <v>0</v>
      </c>
      <c r="AI361" s="322"/>
      <c r="AJ361" s="322"/>
      <c r="AK361" s="320">
        <f t="shared" si="87"/>
        <v>0</v>
      </c>
      <c r="AL361" s="322"/>
      <c r="AM361" s="322"/>
      <c r="AN361" s="320">
        <f t="shared" si="88"/>
        <v>0</v>
      </c>
    </row>
    <row r="362" spans="2:40" ht="105">
      <c r="B362" s="317" t="s">
        <v>627</v>
      </c>
      <c r="C362" s="316" t="s">
        <v>590</v>
      </c>
      <c r="D362" s="318">
        <v>1</v>
      </c>
      <c r="E362" s="316">
        <v>5</v>
      </c>
      <c r="F362" s="316">
        <v>5</v>
      </c>
      <c r="G362" s="320">
        <f t="shared" si="78"/>
        <v>1</v>
      </c>
      <c r="H362" s="322"/>
      <c r="I362" s="322"/>
      <c r="J362" s="320">
        <f t="shared" si="90"/>
        <v>1</v>
      </c>
      <c r="K362" s="322"/>
      <c r="L362" s="322"/>
      <c r="M362" s="320">
        <f t="shared" si="79"/>
        <v>0</v>
      </c>
      <c r="N362" s="322"/>
      <c r="O362" s="322"/>
      <c r="P362" s="320">
        <f t="shared" si="80"/>
        <v>0</v>
      </c>
      <c r="Q362" s="322"/>
      <c r="R362" s="322"/>
      <c r="S362" s="320">
        <f t="shared" si="81"/>
        <v>0</v>
      </c>
      <c r="T362" s="322"/>
      <c r="U362" s="322"/>
      <c r="V362" s="320">
        <f t="shared" si="82"/>
        <v>0</v>
      </c>
      <c r="W362" s="322"/>
      <c r="X362" s="322"/>
      <c r="Y362" s="320">
        <f t="shared" si="83"/>
        <v>0</v>
      </c>
      <c r="Z362" s="322"/>
      <c r="AA362" s="322"/>
      <c r="AB362" s="320">
        <f t="shared" si="84"/>
        <v>0</v>
      </c>
      <c r="AC362" s="322"/>
      <c r="AD362" s="322"/>
      <c r="AE362" s="320">
        <f t="shared" si="85"/>
        <v>0</v>
      </c>
      <c r="AF362" s="322"/>
      <c r="AG362" s="322"/>
      <c r="AH362" s="320">
        <f t="shared" si="86"/>
        <v>0</v>
      </c>
      <c r="AI362" s="322"/>
      <c r="AJ362" s="322"/>
      <c r="AK362" s="320">
        <f t="shared" si="87"/>
        <v>0</v>
      </c>
      <c r="AL362" s="322"/>
      <c r="AM362" s="322"/>
      <c r="AN362" s="320">
        <f t="shared" si="88"/>
        <v>0</v>
      </c>
    </row>
    <row r="363" spans="2:40" ht="30">
      <c r="B363" s="317" t="s">
        <v>628</v>
      </c>
      <c r="C363" s="316" t="s">
        <v>596</v>
      </c>
      <c r="D363" s="318">
        <v>5</v>
      </c>
      <c r="E363" s="316">
        <v>5</v>
      </c>
      <c r="F363" s="316">
        <v>10</v>
      </c>
      <c r="G363" s="320">
        <f t="shared" si="78"/>
        <v>1</v>
      </c>
      <c r="H363" s="322"/>
      <c r="I363" s="322"/>
      <c r="J363" s="320">
        <f t="shared" si="90"/>
        <v>1</v>
      </c>
      <c r="K363" s="322"/>
      <c r="L363" s="322"/>
      <c r="M363" s="320">
        <f t="shared" si="79"/>
        <v>0</v>
      </c>
      <c r="N363" s="322"/>
      <c r="O363" s="322"/>
      <c r="P363" s="320">
        <f t="shared" si="80"/>
        <v>0</v>
      </c>
      <c r="Q363" s="322"/>
      <c r="R363" s="322"/>
      <c r="S363" s="320">
        <f t="shared" si="81"/>
        <v>0</v>
      </c>
      <c r="T363" s="322"/>
      <c r="U363" s="322"/>
      <c r="V363" s="320">
        <f t="shared" si="82"/>
        <v>0</v>
      </c>
      <c r="W363" s="322"/>
      <c r="X363" s="322"/>
      <c r="Y363" s="320">
        <f t="shared" si="83"/>
        <v>0</v>
      </c>
      <c r="Z363" s="322"/>
      <c r="AA363" s="322"/>
      <c r="AB363" s="320">
        <f t="shared" si="84"/>
        <v>0</v>
      </c>
      <c r="AC363" s="322"/>
      <c r="AD363" s="322"/>
      <c r="AE363" s="320">
        <f t="shared" si="85"/>
        <v>0</v>
      </c>
      <c r="AF363" s="322"/>
      <c r="AG363" s="322"/>
      <c r="AH363" s="320">
        <f t="shared" si="86"/>
        <v>0</v>
      </c>
      <c r="AI363" s="322"/>
      <c r="AJ363" s="322"/>
      <c r="AK363" s="320">
        <f t="shared" si="87"/>
        <v>0</v>
      </c>
      <c r="AL363" s="322"/>
      <c r="AM363" s="322"/>
      <c r="AN363" s="320">
        <f t="shared" si="88"/>
        <v>0</v>
      </c>
    </row>
    <row r="364" spans="2:40" ht="60">
      <c r="B364" s="317" t="s">
        <v>630</v>
      </c>
      <c r="C364" s="316" t="s">
        <v>899</v>
      </c>
      <c r="D364" s="318">
        <v>1</v>
      </c>
      <c r="E364" s="316">
        <v>0</v>
      </c>
      <c r="F364" s="316">
        <v>5</v>
      </c>
      <c r="G364" s="320">
        <f t="shared" si="78"/>
        <v>1</v>
      </c>
      <c r="H364" s="322"/>
      <c r="I364" s="322"/>
      <c r="J364" s="320">
        <f t="shared" si="90"/>
        <v>1</v>
      </c>
      <c r="K364" s="322"/>
      <c r="L364" s="322"/>
      <c r="M364" s="320">
        <f t="shared" si="79"/>
        <v>0</v>
      </c>
      <c r="N364" s="322"/>
      <c r="O364" s="322"/>
      <c r="P364" s="320">
        <f t="shared" si="80"/>
        <v>0</v>
      </c>
      <c r="Q364" s="322"/>
      <c r="R364" s="322"/>
      <c r="S364" s="320">
        <f t="shared" si="81"/>
        <v>0</v>
      </c>
      <c r="T364" s="322"/>
      <c r="U364" s="322"/>
      <c r="V364" s="320">
        <f t="shared" si="82"/>
        <v>0</v>
      </c>
      <c r="W364" s="322"/>
      <c r="X364" s="322"/>
      <c r="Y364" s="320">
        <f t="shared" si="83"/>
        <v>0</v>
      </c>
      <c r="Z364" s="322"/>
      <c r="AA364" s="322"/>
      <c r="AB364" s="320">
        <f t="shared" si="84"/>
        <v>0</v>
      </c>
      <c r="AC364" s="322"/>
      <c r="AD364" s="322"/>
      <c r="AE364" s="320">
        <f t="shared" si="85"/>
        <v>0</v>
      </c>
      <c r="AF364" s="322"/>
      <c r="AG364" s="322"/>
      <c r="AH364" s="320">
        <f t="shared" si="86"/>
        <v>0</v>
      </c>
      <c r="AI364" s="322"/>
      <c r="AJ364" s="322"/>
      <c r="AK364" s="320">
        <f t="shared" si="87"/>
        <v>0</v>
      </c>
      <c r="AL364" s="322"/>
      <c r="AM364" s="322"/>
      <c r="AN364" s="320">
        <f t="shared" si="88"/>
        <v>0</v>
      </c>
    </row>
    <row r="365" spans="2:40" ht="90">
      <c r="B365" s="317" t="s">
        <v>631</v>
      </c>
      <c r="C365" s="316" t="s">
        <v>607</v>
      </c>
      <c r="D365" s="318">
        <v>70</v>
      </c>
      <c r="E365" s="316">
        <v>100</v>
      </c>
      <c r="F365" s="316">
        <v>120</v>
      </c>
      <c r="G365" s="320">
        <f t="shared" si="78"/>
        <v>1</v>
      </c>
      <c r="H365" s="322"/>
      <c r="I365" s="322"/>
      <c r="J365" s="320">
        <f t="shared" si="90"/>
        <v>1</v>
      </c>
      <c r="K365" s="322"/>
      <c r="L365" s="322"/>
      <c r="M365" s="320">
        <f t="shared" si="79"/>
        <v>0</v>
      </c>
      <c r="N365" s="322"/>
      <c r="O365" s="322"/>
      <c r="P365" s="320">
        <f t="shared" si="80"/>
        <v>0</v>
      </c>
      <c r="Q365" s="322"/>
      <c r="R365" s="322"/>
      <c r="S365" s="320">
        <f t="shared" si="81"/>
        <v>0</v>
      </c>
      <c r="T365" s="322"/>
      <c r="U365" s="322"/>
      <c r="V365" s="320">
        <f t="shared" si="82"/>
        <v>0</v>
      </c>
      <c r="W365" s="322"/>
      <c r="X365" s="322"/>
      <c r="Y365" s="320">
        <f t="shared" si="83"/>
        <v>0</v>
      </c>
      <c r="Z365" s="322"/>
      <c r="AA365" s="322"/>
      <c r="AB365" s="320">
        <f t="shared" si="84"/>
        <v>0</v>
      </c>
      <c r="AC365" s="322"/>
      <c r="AD365" s="322"/>
      <c r="AE365" s="320">
        <f t="shared" si="85"/>
        <v>0</v>
      </c>
      <c r="AF365" s="322"/>
      <c r="AG365" s="322"/>
      <c r="AH365" s="320">
        <f t="shared" si="86"/>
        <v>0</v>
      </c>
      <c r="AI365" s="322"/>
      <c r="AJ365" s="322"/>
      <c r="AK365" s="320">
        <f t="shared" si="87"/>
        <v>0</v>
      </c>
      <c r="AL365" s="322"/>
      <c r="AM365" s="322"/>
      <c r="AN365" s="320">
        <f t="shared" si="88"/>
        <v>0</v>
      </c>
    </row>
    <row r="366" spans="2:40" ht="30">
      <c r="B366" s="317" t="s">
        <v>632</v>
      </c>
      <c r="C366" s="316" t="s">
        <v>590</v>
      </c>
      <c r="D366" s="318">
        <v>10</v>
      </c>
      <c r="E366" s="316">
        <v>20</v>
      </c>
      <c r="F366" s="316">
        <v>30</v>
      </c>
      <c r="G366" s="320">
        <f t="shared" si="78"/>
        <v>1</v>
      </c>
      <c r="H366" s="322"/>
      <c r="I366" s="322"/>
      <c r="J366" s="320">
        <f t="shared" si="90"/>
        <v>1</v>
      </c>
      <c r="K366" s="322"/>
      <c r="L366" s="322"/>
      <c r="M366" s="320">
        <f t="shared" si="79"/>
        <v>0</v>
      </c>
      <c r="N366" s="322"/>
      <c r="O366" s="322"/>
      <c r="P366" s="320">
        <f t="shared" si="80"/>
        <v>0</v>
      </c>
      <c r="Q366" s="322"/>
      <c r="R366" s="322"/>
      <c r="S366" s="320">
        <f t="shared" si="81"/>
        <v>0</v>
      </c>
      <c r="T366" s="322"/>
      <c r="U366" s="322"/>
      <c r="V366" s="320">
        <f t="shared" si="82"/>
        <v>0</v>
      </c>
      <c r="W366" s="322"/>
      <c r="X366" s="322"/>
      <c r="Y366" s="320">
        <f t="shared" si="83"/>
        <v>0</v>
      </c>
      <c r="Z366" s="322"/>
      <c r="AA366" s="322"/>
      <c r="AB366" s="320">
        <f t="shared" si="84"/>
        <v>0</v>
      </c>
      <c r="AC366" s="322"/>
      <c r="AD366" s="322"/>
      <c r="AE366" s="320">
        <f t="shared" si="85"/>
        <v>0</v>
      </c>
      <c r="AF366" s="322"/>
      <c r="AG366" s="322"/>
      <c r="AH366" s="320">
        <f t="shared" si="86"/>
        <v>0</v>
      </c>
      <c r="AI366" s="322"/>
      <c r="AJ366" s="322"/>
      <c r="AK366" s="320">
        <f t="shared" si="87"/>
        <v>0</v>
      </c>
      <c r="AL366" s="322"/>
      <c r="AM366" s="322"/>
      <c r="AN366" s="320">
        <f t="shared" si="88"/>
        <v>0</v>
      </c>
    </row>
    <row r="367" spans="2:40" ht="30">
      <c r="B367" s="317" t="s">
        <v>633</v>
      </c>
      <c r="C367" s="316" t="s">
        <v>586</v>
      </c>
      <c r="D367" s="318">
        <v>1</v>
      </c>
      <c r="E367" s="316">
        <v>5</v>
      </c>
      <c r="F367" s="316">
        <v>10</v>
      </c>
      <c r="G367" s="320">
        <f t="shared" si="78"/>
        <v>1</v>
      </c>
      <c r="H367" s="322"/>
      <c r="I367" s="322"/>
      <c r="J367" s="320">
        <f t="shared" si="90"/>
        <v>1</v>
      </c>
      <c r="K367" s="322"/>
      <c r="L367" s="322"/>
      <c r="M367" s="320">
        <f t="shared" si="79"/>
        <v>0</v>
      </c>
      <c r="N367" s="322"/>
      <c r="O367" s="322"/>
      <c r="P367" s="320">
        <f t="shared" si="80"/>
        <v>0</v>
      </c>
      <c r="Q367" s="322"/>
      <c r="R367" s="322"/>
      <c r="S367" s="320">
        <f t="shared" si="81"/>
        <v>0</v>
      </c>
      <c r="T367" s="322"/>
      <c r="U367" s="322"/>
      <c r="V367" s="320">
        <f t="shared" si="82"/>
        <v>0</v>
      </c>
      <c r="W367" s="322"/>
      <c r="X367" s="322"/>
      <c r="Y367" s="320">
        <f t="shared" si="83"/>
        <v>0</v>
      </c>
      <c r="Z367" s="322"/>
      <c r="AA367" s="322"/>
      <c r="AB367" s="320">
        <f t="shared" si="84"/>
        <v>0</v>
      </c>
      <c r="AC367" s="322"/>
      <c r="AD367" s="322"/>
      <c r="AE367" s="320">
        <f t="shared" si="85"/>
        <v>0</v>
      </c>
      <c r="AF367" s="322"/>
      <c r="AG367" s="322"/>
      <c r="AH367" s="320">
        <f t="shared" si="86"/>
        <v>0</v>
      </c>
      <c r="AI367" s="322"/>
      <c r="AJ367" s="322"/>
      <c r="AK367" s="320">
        <f t="shared" si="87"/>
        <v>0</v>
      </c>
      <c r="AL367" s="322"/>
      <c r="AM367" s="322"/>
      <c r="AN367" s="320">
        <f t="shared" si="88"/>
        <v>0</v>
      </c>
    </row>
    <row r="368" spans="2:40" ht="34">
      <c r="B368" s="317" t="s">
        <v>635</v>
      </c>
      <c r="C368" s="316" t="s">
        <v>900</v>
      </c>
      <c r="D368" s="318">
        <v>10</v>
      </c>
      <c r="E368" s="316">
        <v>50</v>
      </c>
      <c r="F368" s="316">
        <v>30</v>
      </c>
      <c r="G368" s="320">
        <f t="shared" si="78"/>
        <v>1</v>
      </c>
      <c r="H368" s="322"/>
      <c r="I368" s="322"/>
      <c r="J368" s="320">
        <f t="shared" si="90"/>
        <v>1</v>
      </c>
      <c r="K368" s="322"/>
      <c r="L368" s="322"/>
      <c r="M368" s="320">
        <f t="shared" si="79"/>
        <v>0</v>
      </c>
      <c r="N368" s="322"/>
      <c r="O368" s="322"/>
      <c r="P368" s="320">
        <f t="shared" si="80"/>
        <v>0</v>
      </c>
      <c r="Q368" s="322"/>
      <c r="R368" s="322"/>
      <c r="S368" s="320">
        <f t="shared" si="81"/>
        <v>0</v>
      </c>
      <c r="T368" s="322"/>
      <c r="U368" s="322"/>
      <c r="V368" s="320">
        <f t="shared" si="82"/>
        <v>0</v>
      </c>
      <c r="W368" s="322"/>
      <c r="X368" s="322"/>
      <c r="Y368" s="320">
        <f t="shared" si="83"/>
        <v>0</v>
      </c>
      <c r="Z368" s="322"/>
      <c r="AA368" s="322"/>
      <c r="AB368" s="320">
        <f t="shared" si="84"/>
        <v>0</v>
      </c>
      <c r="AC368" s="322"/>
      <c r="AD368" s="322"/>
      <c r="AE368" s="320">
        <f t="shared" si="85"/>
        <v>0</v>
      </c>
      <c r="AF368" s="322"/>
      <c r="AG368" s="322"/>
      <c r="AH368" s="320">
        <f t="shared" si="86"/>
        <v>0</v>
      </c>
      <c r="AI368" s="322"/>
      <c r="AJ368" s="322"/>
      <c r="AK368" s="320">
        <f t="shared" si="87"/>
        <v>0</v>
      </c>
      <c r="AL368" s="322"/>
      <c r="AM368" s="322"/>
      <c r="AN368" s="320">
        <f t="shared" si="88"/>
        <v>0</v>
      </c>
    </row>
    <row r="369" spans="2:40" ht="60">
      <c r="B369" s="317" t="s">
        <v>637</v>
      </c>
      <c r="C369" s="316" t="s">
        <v>900</v>
      </c>
      <c r="D369" s="318">
        <v>2</v>
      </c>
      <c r="E369" s="316">
        <v>7</v>
      </c>
      <c r="F369" s="316">
        <v>20</v>
      </c>
      <c r="G369" s="320">
        <f t="shared" si="78"/>
        <v>1</v>
      </c>
      <c r="H369" s="322"/>
      <c r="I369" s="322"/>
      <c r="J369" s="320">
        <f t="shared" si="90"/>
        <v>1</v>
      </c>
      <c r="K369" s="322"/>
      <c r="L369" s="322"/>
      <c r="M369" s="320">
        <f t="shared" si="79"/>
        <v>0</v>
      </c>
      <c r="N369" s="322"/>
      <c r="O369" s="322"/>
      <c r="P369" s="320">
        <f t="shared" si="80"/>
        <v>0</v>
      </c>
      <c r="Q369" s="322"/>
      <c r="R369" s="322"/>
      <c r="S369" s="320">
        <f t="shared" si="81"/>
        <v>0</v>
      </c>
      <c r="T369" s="322"/>
      <c r="U369" s="322"/>
      <c r="V369" s="320">
        <f t="shared" si="82"/>
        <v>0</v>
      </c>
      <c r="W369" s="322"/>
      <c r="X369" s="322"/>
      <c r="Y369" s="320">
        <f t="shared" si="83"/>
        <v>0</v>
      </c>
      <c r="Z369" s="322"/>
      <c r="AA369" s="322"/>
      <c r="AB369" s="320">
        <f t="shared" si="84"/>
        <v>0</v>
      </c>
      <c r="AC369" s="322"/>
      <c r="AD369" s="322"/>
      <c r="AE369" s="320">
        <f t="shared" si="85"/>
        <v>0</v>
      </c>
      <c r="AF369" s="322"/>
      <c r="AG369" s="322"/>
      <c r="AH369" s="320">
        <f t="shared" si="86"/>
        <v>0</v>
      </c>
      <c r="AI369" s="322"/>
      <c r="AJ369" s="322"/>
      <c r="AK369" s="320">
        <f t="shared" si="87"/>
        <v>0</v>
      </c>
      <c r="AL369" s="322"/>
      <c r="AM369" s="322"/>
      <c r="AN369" s="320">
        <f t="shared" si="88"/>
        <v>0</v>
      </c>
    </row>
    <row r="370" spans="2:40" ht="30">
      <c r="B370" s="317" t="s">
        <v>639</v>
      </c>
      <c r="C370" s="316" t="s">
        <v>636</v>
      </c>
      <c r="D370" s="318">
        <v>5</v>
      </c>
      <c r="E370" s="316">
        <v>10</v>
      </c>
      <c r="F370" s="316">
        <v>10</v>
      </c>
      <c r="G370" s="320">
        <f t="shared" si="78"/>
        <v>1</v>
      </c>
      <c r="H370" s="322"/>
      <c r="I370" s="322"/>
      <c r="J370" s="320">
        <f t="shared" si="90"/>
        <v>1</v>
      </c>
      <c r="K370" s="322"/>
      <c r="L370" s="322"/>
      <c r="M370" s="320">
        <f t="shared" si="79"/>
        <v>0</v>
      </c>
      <c r="N370" s="322"/>
      <c r="O370" s="322"/>
      <c r="P370" s="320">
        <f t="shared" si="80"/>
        <v>0</v>
      </c>
      <c r="Q370" s="322"/>
      <c r="R370" s="322"/>
      <c r="S370" s="320">
        <f t="shared" si="81"/>
        <v>0</v>
      </c>
      <c r="T370" s="322"/>
      <c r="U370" s="322"/>
      <c r="V370" s="320">
        <f t="shared" si="82"/>
        <v>0</v>
      </c>
      <c r="W370" s="322"/>
      <c r="X370" s="322"/>
      <c r="Y370" s="320">
        <f t="shared" si="83"/>
        <v>0</v>
      </c>
      <c r="Z370" s="322"/>
      <c r="AA370" s="322"/>
      <c r="AB370" s="320">
        <f t="shared" si="84"/>
        <v>0</v>
      </c>
      <c r="AC370" s="322"/>
      <c r="AD370" s="322"/>
      <c r="AE370" s="320">
        <f t="shared" si="85"/>
        <v>0</v>
      </c>
      <c r="AF370" s="322"/>
      <c r="AG370" s="322"/>
      <c r="AH370" s="320">
        <f t="shared" si="86"/>
        <v>0</v>
      </c>
      <c r="AI370" s="322"/>
      <c r="AJ370" s="322"/>
      <c r="AK370" s="320">
        <f t="shared" si="87"/>
        <v>0</v>
      </c>
      <c r="AL370" s="322"/>
      <c r="AM370" s="322"/>
      <c r="AN370" s="320">
        <f t="shared" si="88"/>
        <v>0</v>
      </c>
    </row>
    <row r="371" spans="2:40" ht="75">
      <c r="B371" s="317" t="s">
        <v>641</v>
      </c>
      <c r="C371" s="316" t="s">
        <v>636</v>
      </c>
      <c r="D371" s="318">
        <v>10</v>
      </c>
      <c r="E371" s="316">
        <v>20</v>
      </c>
      <c r="F371" s="316">
        <v>10</v>
      </c>
      <c r="G371" s="320">
        <f t="shared" si="78"/>
        <v>1</v>
      </c>
      <c r="H371" s="322"/>
      <c r="I371" s="322"/>
      <c r="J371" s="320">
        <f t="shared" si="90"/>
        <v>1</v>
      </c>
      <c r="K371" s="322"/>
      <c r="L371" s="322"/>
      <c r="M371" s="320">
        <f t="shared" si="79"/>
        <v>0</v>
      </c>
      <c r="N371" s="322"/>
      <c r="O371" s="322"/>
      <c r="P371" s="320">
        <f t="shared" si="80"/>
        <v>0</v>
      </c>
      <c r="Q371" s="322"/>
      <c r="R371" s="322"/>
      <c r="S371" s="320">
        <f t="shared" si="81"/>
        <v>0</v>
      </c>
      <c r="T371" s="322"/>
      <c r="U371" s="322"/>
      <c r="V371" s="320">
        <f t="shared" si="82"/>
        <v>0</v>
      </c>
      <c r="W371" s="322"/>
      <c r="X371" s="322"/>
      <c r="Y371" s="320">
        <f t="shared" si="83"/>
        <v>0</v>
      </c>
      <c r="Z371" s="322"/>
      <c r="AA371" s="322"/>
      <c r="AB371" s="320">
        <f t="shared" si="84"/>
        <v>0</v>
      </c>
      <c r="AC371" s="322"/>
      <c r="AD371" s="322"/>
      <c r="AE371" s="320">
        <f t="shared" si="85"/>
        <v>0</v>
      </c>
      <c r="AF371" s="322"/>
      <c r="AG371" s="322"/>
      <c r="AH371" s="320">
        <f t="shared" si="86"/>
        <v>0</v>
      </c>
      <c r="AI371" s="322"/>
      <c r="AJ371" s="322"/>
      <c r="AK371" s="320">
        <f t="shared" si="87"/>
        <v>0</v>
      </c>
      <c r="AL371" s="322"/>
      <c r="AM371" s="322"/>
      <c r="AN371" s="320">
        <f t="shared" si="88"/>
        <v>0</v>
      </c>
    </row>
    <row r="372" spans="2:40" ht="135">
      <c r="B372" s="317" t="s">
        <v>642</v>
      </c>
      <c r="C372" s="316" t="s">
        <v>586</v>
      </c>
      <c r="D372" s="318">
        <v>18</v>
      </c>
      <c r="E372" s="316">
        <v>30</v>
      </c>
      <c r="F372" s="316">
        <v>10</v>
      </c>
      <c r="G372" s="320">
        <f t="shared" si="78"/>
        <v>1</v>
      </c>
      <c r="H372" s="322"/>
      <c r="I372" s="322"/>
      <c r="J372" s="320">
        <f t="shared" si="90"/>
        <v>1</v>
      </c>
      <c r="K372" s="322"/>
      <c r="L372" s="322"/>
      <c r="M372" s="320">
        <f t="shared" si="79"/>
        <v>0</v>
      </c>
      <c r="N372" s="322"/>
      <c r="O372" s="322"/>
      <c r="P372" s="320">
        <f t="shared" si="80"/>
        <v>0</v>
      </c>
      <c r="Q372" s="322"/>
      <c r="R372" s="322"/>
      <c r="S372" s="320">
        <f t="shared" si="81"/>
        <v>0</v>
      </c>
      <c r="T372" s="322"/>
      <c r="U372" s="322"/>
      <c r="V372" s="320">
        <f t="shared" si="82"/>
        <v>0</v>
      </c>
      <c r="W372" s="322"/>
      <c r="X372" s="322"/>
      <c r="Y372" s="320">
        <f t="shared" si="83"/>
        <v>0</v>
      </c>
      <c r="Z372" s="322"/>
      <c r="AA372" s="322"/>
      <c r="AB372" s="320">
        <f t="shared" si="84"/>
        <v>0</v>
      </c>
      <c r="AC372" s="322"/>
      <c r="AD372" s="322"/>
      <c r="AE372" s="320">
        <f t="shared" si="85"/>
        <v>0</v>
      </c>
      <c r="AF372" s="322"/>
      <c r="AG372" s="322"/>
      <c r="AH372" s="320">
        <f t="shared" si="86"/>
        <v>0</v>
      </c>
      <c r="AI372" s="322"/>
      <c r="AJ372" s="322"/>
      <c r="AK372" s="320">
        <f t="shared" si="87"/>
        <v>0</v>
      </c>
      <c r="AL372" s="322"/>
      <c r="AM372" s="322"/>
      <c r="AN372" s="320">
        <f t="shared" si="88"/>
        <v>0</v>
      </c>
    </row>
    <row r="373" spans="2:40" ht="105">
      <c r="B373" s="317" t="s">
        <v>643</v>
      </c>
      <c r="C373" s="316" t="s">
        <v>636</v>
      </c>
      <c r="D373" s="318">
        <v>5</v>
      </c>
      <c r="E373" s="316">
        <v>20</v>
      </c>
      <c r="F373" s="316">
        <v>10</v>
      </c>
      <c r="G373" s="320">
        <f t="shared" si="78"/>
        <v>1</v>
      </c>
      <c r="H373" s="322"/>
      <c r="I373" s="322"/>
      <c r="J373" s="320">
        <f t="shared" si="90"/>
        <v>1</v>
      </c>
      <c r="K373" s="322"/>
      <c r="L373" s="322"/>
      <c r="M373" s="320">
        <f t="shared" si="79"/>
        <v>0</v>
      </c>
      <c r="N373" s="322"/>
      <c r="O373" s="322"/>
      <c r="P373" s="320">
        <f t="shared" si="80"/>
        <v>0</v>
      </c>
      <c r="Q373" s="322"/>
      <c r="R373" s="322"/>
      <c r="S373" s="320">
        <f t="shared" si="81"/>
        <v>0</v>
      </c>
      <c r="T373" s="322"/>
      <c r="U373" s="322"/>
      <c r="V373" s="320">
        <f>IF((T373+U373) &gt;=D373* 0.85,1,0)</f>
        <v>0</v>
      </c>
      <c r="W373" s="322"/>
      <c r="X373" s="322"/>
      <c r="Y373" s="320">
        <f t="shared" si="83"/>
        <v>0</v>
      </c>
      <c r="Z373" s="322"/>
      <c r="AA373" s="322"/>
      <c r="AB373" s="320">
        <f t="shared" si="84"/>
        <v>0</v>
      </c>
      <c r="AC373" s="322"/>
      <c r="AD373" s="322"/>
      <c r="AE373" s="320">
        <f t="shared" si="85"/>
        <v>0</v>
      </c>
      <c r="AF373" s="322"/>
      <c r="AG373" s="322"/>
      <c r="AH373" s="320">
        <f t="shared" si="86"/>
        <v>0</v>
      </c>
      <c r="AI373" s="322"/>
      <c r="AJ373" s="322"/>
      <c r="AK373" s="320">
        <f t="shared" si="87"/>
        <v>0</v>
      </c>
      <c r="AL373" s="322"/>
      <c r="AM373" s="322"/>
      <c r="AN373" s="320">
        <f t="shared" si="88"/>
        <v>0</v>
      </c>
    </row>
  </sheetData>
  <mergeCells count="53">
    <mergeCell ref="AN8:AN10"/>
    <mergeCell ref="AH8:AH10"/>
    <mergeCell ref="AI8:AI10"/>
    <mergeCell ref="AJ8:AJ10"/>
    <mergeCell ref="AK8:AK10"/>
    <mergeCell ref="AL8:AL10"/>
    <mergeCell ref="AM8:AM10"/>
    <mergeCell ref="AB8:AB10"/>
    <mergeCell ref="AC8:AC10"/>
    <mergeCell ref="AD8:AD10"/>
    <mergeCell ref="AE8:AE10"/>
    <mergeCell ref="AF8:AF10"/>
    <mergeCell ref="AG8:AG10"/>
    <mergeCell ref="V8:V10"/>
    <mergeCell ref="W8:W10"/>
    <mergeCell ref="X8:X10"/>
    <mergeCell ref="Y8:Y10"/>
    <mergeCell ref="Z8:Z10"/>
    <mergeCell ref="AA8:AA10"/>
    <mergeCell ref="P8:P10"/>
    <mergeCell ref="Q8:Q10"/>
    <mergeCell ref="R8:R10"/>
    <mergeCell ref="S8:S10"/>
    <mergeCell ref="T8:T10"/>
    <mergeCell ref="U8:U10"/>
    <mergeCell ref="J8:J10"/>
    <mergeCell ref="K8:K10"/>
    <mergeCell ref="L8:L10"/>
    <mergeCell ref="M8:M10"/>
    <mergeCell ref="N8:N10"/>
    <mergeCell ref="O8:O10"/>
    <mergeCell ref="D8:D10"/>
    <mergeCell ref="E8:E10"/>
    <mergeCell ref="F8:F10"/>
    <mergeCell ref="G8:G10"/>
    <mergeCell ref="H8:H10"/>
    <mergeCell ref="I8:I10"/>
    <mergeCell ref="W7:Y7"/>
    <mergeCell ref="Z7:AB7"/>
    <mergeCell ref="AC7:AE7"/>
    <mergeCell ref="AF7:AH7"/>
    <mergeCell ref="AI7:AK7"/>
    <mergeCell ref="AL7:AN7"/>
    <mergeCell ref="A6:A10"/>
    <mergeCell ref="B6:B10"/>
    <mergeCell ref="C6:C10"/>
    <mergeCell ref="D6:AN6"/>
    <mergeCell ref="D7:G7"/>
    <mergeCell ref="H7:J7"/>
    <mergeCell ref="K7:M7"/>
    <mergeCell ref="N7:P7"/>
    <mergeCell ref="Q7:S7"/>
    <mergeCell ref="T7:V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94C46-199B-9143-877B-C9E5504CC495}">
  <dimension ref="A1:O65"/>
  <sheetViews>
    <sheetView tabSelected="1" topLeftCell="A12" workbookViewId="0">
      <selection activeCell="A63" sqref="A63:O65"/>
    </sheetView>
  </sheetViews>
  <sheetFormatPr baseColWidth="10" defaultRowHeight="16"/>
  <sheetData>
    <row r="1" spans="1:15">
      <c r="A1" s="21"/>
      <c r="B1" s="22"/>
      <c r="C1" s="22"/>
      <c r="D1" s="21"/>
      <c r="E1" s="21"/>
      <c r="F1" s="21"/>
      <c r="G1" s="21"/>
      <c r="H1" s="21"/>
      <c r="I1" s="21"/>
      <c r="J1" s="21"/>
      <c r="K1" s="21"/>
      <c r="L1" s="21"/>
      <c r="M1" s="21"/>
      <c r="N1" s="21"/>
      <c r="O1" s="21"/>
    </row>
    <row r="2" spans="1:15" ht="84">
      <c r="A2" s="23" t="s">
        <v>50</v>
      </c>
      <c r="B2" s="23"/>
      <c r="C2" s="23"/>
      <c r="D2" s="23"/>
      <c r="E2" s="208" t="s">
        <v>51</v>
      </c>
      <c r="F2" s="209"/>
      <c r="G2" s="209"/>
      <c r="H2" s="210"/>
      <c r="I2" s="24"/>
      <c r="J2" s="208" t="s">
        <v>52</v>
      </c>
      <c r="K2" s="209"/>
      <c r="L2" s="209"/>
      <c r="M2" s="210"/>
      <c r="N2" s="24"/>
      <c r="O2" s="25" t="s">
        <v>53</v>
      </c>
    </row>
    <row r="3" spans="1:15">
      <c r="A3" s="24"/>
      <c r="B3" s="24"/>
      <c r="C3" s="24"/>
      <c r="D3" s="24"/>
      <c r="E3" s="26"/>
      <c r="F3" s="27"/>
      <c r="G3" s="27"/>
      <c r="H3" s="27"/>
      <c r="I3" s="24"/>
      <c r="J3" s="26"/>
      <c r="K3" s="27"/>
      <c r="L3" s="27"/>
      <c r="M3" s="27"/>
      <c r="N3" s="24"/>
      <c r="O3" s="26"/>
    </row>
    <row r="4" spans="1:15">
      <c r="A4" s="21"/>
      <c r="B4" s="21"/>
      <c r="C4" s="21"/>
      <c r="D4" s="21"/>
      <c r="E4" s="28"/>
      <c r="F4" s="29"/>
      <c r="G4" s="29"/>
      <c r="H4" s="29"/>
      <c r="I4" s="21"/>
      <c r="J4" s="28"/>
      <c r="K4" s="29"/>
      <c r="L4" s="29"/>
      <c r="M4" s="29"/>
      <c r="N4" s="21"/>
      <c r="O4" s="28"/>
    </row>
    <row r="5" spans="1:15">
      <c r="A5" s="30"/>
      <c r="B5" s="31"/>
      <c r="C5" s="31"/>
      <c r="D5" s="31"/>
      <c r="E5" s="32" t="s">
        <v>54</v>
      </c>
      <c r="F5" s="32" t="s">
        <v>55</v>
      </c>
      <c r="G5" s="32" t="s">
        <v>56</v>
      </c>
      <c r="H5" s="32" t="s">
        <v>57</v>
      </c>
      <c r="I5" s="32"/>
      <c r="J5" s="32" t="s">
        <v>54</v>
      </c>
      <c r="K5" s="32" t="s">
        <v>55</v>
      </c>
      <c r="L5" s="32" t="s">
        <v>56</v>
      </c>
      <c r="M5" s="32" t="s">
        <v>57</v>
      </c>
      <c r="N5" s="32"/>
      <c r="O5" s="32" t="s">
        <v>58</v>
      </c>
    </row>
    <row r="6" spans="1:15">
      <c r="A6" s="33" t="s">
        <v>6</v>
      </c>
      <c r="B6" s="34" t="s">
        <v>7</v>
      </c>
      <c r="C6" s="34" t="s">
        <v>8</v>
      </c>
      <c r="D6" s="34" t="s">
        <v>9</v>
      </c>
      <c r="E6" s="35"/>
      <c r="F6" s="35"/>
      <c r="G6" s="35"/>
      <c r="H6" s="35"/>
      <c r="I6" s="36"/>
      <c r="J6" s="35"/>
      <c r="K6" s="35"/>
      <c r="L6" s="35"/>
      <c r="M6" s="35"/>
      <c r="N6" s="36"/>
      <c r="O6" s="35"/>
    </row>
    <row r="7" spans="1:15">
      <c r="A7" s="37" t="s">
        <v>15</v>
      </c>
      <c r="B7" s="38" t="s">
        <v>16</v>
      </c>
      <c r="C7" s="38" t="s">
        <v>17</v>
      </c>
      <c r="D7" s="38" t="s">
        <v>18</v>
      </c>
      <c r="E7" s="38">
        <v>1</v>
      </c>
      <c r="F7" s="38">
        <v>0</v>
      </c>
      <c r="G7" s="38">
        <v>0</v>
      </c>
      <c r="H7" s="38">
        <v>0</v>
      </c>
      <c r="I7" s="38"/>
      <c r="J7" s="38">
        <v>1</v>
      </c>
      <c r="K7" s="38">
        <v>0</v>
      </c>
      <c r="L7" s="38">
        <v>0</v>
      </c>
      <c r="M7" s="38">
        <v>0</v>
      </c>
      <c r="N7" s="38"/>
      <c r="O7" s="38">
        <v>1</v>
      </c>
    </row>
    <row r="8" spans="1:15">
      <c r="A8" s="37" t="s">
        <v>15</v>
      </c>
      <c r="B8" s="38" t="s">
        <v>16</v>
      </c>
      <c r="C8" s="38" t="s">
        <v>17</v>
      </c>
      <c r="D8" s="38" t="s">
        <v>21</v>
      </c>
      <c r="E8" s="38">
        <v>1</v>
      </c>
      <c r="F8" s="38">
        <v>0</v>
      </c>
      <c r="G8" s="38">
        <v>0</v>
      </c>
      <c r="H8" s="38">
        <v>0</v>
      </c>
      <c r="I8" s="38"/>
      <c r="J8" s="38">
        <v>1</v>
      </c>
      <c r="K8" s="38">
        <v>0</v>
      </c>
      <c r="L8" s="38">
        <v>0</v>
      </c>
      <c r="M8" s="38">
        <v>0</v>
      </c>
      <c r="N8" s="38"/>
      <c r="O8" s="38">
        <v>1</v>
      </c>
    </row>
    <row r="9" spans="1:15">
      <c r="A9" s="37" t="s">
        <v>15</v>
      </c>
      <c r="B9" s="38" t="s">
        <v>16</v>
      </c>
      <c r="C9" s="38" t="s">
        <v>17</v>
      </c>
      <c r="D9" s="38" t="s">
        <v>24</v>
      </c>
      <c r="E9" s="38">
        <v>1</v>
      </c>
      <c r="F9" s="38">
        <v>0</v>
      </c>
      <c r="G9" s="38">
        <v>0</v>
      </c>
      <c r="H9" s="38">
        <v>0</v>
      </c>
      <c r="I9" s="38"/>
      <c r="J9" s="38">
        <v>1</v>
      </c>
      <c r="K9" s="38">
        <v>0</v>
      </c>
      <c r="L9" s="38">
        <v>0</v>
      </c>
      <c r="M9" s="38">
        <v>0</v>
      </c>
      <c r="N9" s="38"/>
      <c r="O9" s="38">
        <v>1</v>
      </c>
    </row>
    <row r="10" spans="1:15">
      <c r="A10" s="37" t="s">
        <v>15</v>
      </c>
      <c r="B10" s="38" t="s">
        <v>16</v>
      </c>
      <c r="C10" s="38" t="s">
        <v>27</v>
      </c>
      <c r="D10" s="38" t="s">
        <v>28</v>
      </c>
      <c r="E10" s="38">
        <v>1</v>
      </c>
      <c r="F10" s="38">
        <v>0</v>
      </c>
      <c r="G10" s="38">
        <v>0</v>
      </c>
      <c r="H10" s="38">
        <v>0</v>
      </c>
      <c r="I10" s="38"/>
      <c r="J10" s="38">
        <v>1</v>
      </c>
      <c r="K10" s="38">
        <v>0</v>
      </c>
      <c r="L10" s="38">
        <v>0</v>
      </c>
      <c r="M10" s="38">
        <v>0</v>
      </c>
      <c r="N10" s="38"/>
      <c r="O10" s="38">
        <v>1</v>
      </c>
    </row>
    <row r="11" spans="1:15">
      <c r="A11" s="39" t="s">
        <v>15</v>
      </c>
      <c r="B11" s="40" t="s">
        <v>16</v>
      </c>
      <c r="C11" s="40" t="s">
        <v>31</v>
      </c>
      <c r="D11" s="40" t="s">
        <v>32</v>
      </c>
      <c r="E11" s="40">
        <v>0</v>
      </c>
      <c r="F11" s="40">
        <v>0</v>
      </c>
      <c r="G11" s="40">
        <v>0</v>
      </c>
      <c r="H11" s="40">
        <v>0</v>
      </c>
      <c r="I11" s="40"/>
      <c r="J11" s="40">
        <v>0</v>
      </c>
      <c r="K11" s="40">
        <v>0</v>
      </c>
      <c r="L11" s="40">
        <v>0</v>
      </c>
      <c r="M11" s="40">
        <v>0</v>
      </c>
      <c r="N11" s="40"/>
      <c r="O11" s="40">
        <v>0</v>
      </c>
    </row>
    <row r="12" spans="1:15">
      <c r="A12" s="37" t="s">
        <v>15</v>
      </c>
      <c r="B12" s="38" t="s">
        <v>16</v>
      </c>
      <c r="C12" s="38" t="s">
        <v>31</v>
      </c>
      <c r="D12" s="38" t="s">
        <v>35</v>
      </c>
      <c r="E12" s="38">
        <v>0</v>
      </c>
      <c r="F12" s="38">
        <v>1</v>
      </c>
      <c r="G12" s="38">
        <v>0</v>
      </c>
      <c r="H12" s="38">
        <v>0</v>
      </c>
      <c r="I12" s="38"/>
      <c r="J12" s="38">
        <v>0</v>
      </c>
      <c r="K12" s="38">
        <v>1</v>
      </c>
      <c r="L12" s="38">
        <v>0</v>
      </c>
      <c r="M12" s="38">
        <v>0</v>
      </c>
      <c r="N12" s="38"/>
      <c r="O12" s="38">
        <v>0</v>
      </c>
    </row>
    <row r="13" spans="1:15">
      <c r="A13" s="37" t="s">
        <v>15</v>
      </c>
      <c r="B13" s="38" t="s">
        <v>16</v>
      </c>
      <c r="C13" s="38" t="s">
        <v>38</v>
      </c>
      <c r="D13" s="38" t="s">
        <v>39</v>
      </c>
      <c r="E13" s="38">
        <v>1</v>
      </c>
      <c r="F13" s="38">
        <v>0</v>
      </c>
      <c r="G13" s="38">
        <v>0</v>
      </c>
      <c r="H13" s="38">
        <v>0</v>
      </c>
      <c r="I13" s="38"/>
      <c r="J13" s="38">
        <v>1</v>
      </c>
      <c r="K13" s="38">
        <v>0</v>
      </c>
      <c r="L13" s="38">
        <v>0</v>
      </c>
      <c r="M13" s="38">
        <v>0</v>
      </c>
      <c r="N13" s="38"/>
      <c r="O13" s="38">
        <v>1</v>
      </c>
    </row>
    <row r="14" spans="1:15">
      <c r="A14" s="37" t="s">
        <v>15</v>
      </c>
      <c r="B14" s="38" t="s">
        <v>16</v>
      </c>
      <c r="C14" s="38" t="s">
        <v>42</v>
      </c>
      <c r="D14" s="38" t="s">
        <v>43</v>
      </c>
      <c r="E14" s="38">
        <v>1</v>
      </c>
      <c r="F14" s="38">
        <v>0</v>
      </c>
      <c r="G14" s="38">
        <v>0</v>
      </c>
      <c r="H14" s="38">
        <v>0</v>
      </c>
      <c r="I14" s="38"/>
      <c r="J14" s="38">
        <v>1</v>
      </c>
      <c r="K14" s="38">
        <v>0</v>
      </c>
      <c r="L14" s="38">
        <v>0</v>
      </c>
      <c r="M14" s="38">
        <v>0</v>
      </c>
      <c r="N14" s="38"/>
      <c r="O14" s="38">
        <v>1</v>
      </c>
    </row>
    <row r="15" spans="1:15">
      <c r="A15" s="37" t="s">
        <v>15</v>
      </c>
      <c r="B15" s="38" t="s">
        <v>16</v>
      </c>
      <c r="C15" s="38" t="s">
        <v>46</v>
      </c>
      <c r="D15" s="38" t="s">
        <v>47</v>
      </c>
      <c r="E15" s="38">
        <v>1</v>
      </c>
      <c r="F15" s="38">
        <v>0</v>
      </c>
      <c r="G15" s="38">
        <v>0</v>
      </c>
      <c r="H15" s="38">
        <v>0</v>
      </c>
      <c r="I15" s="38"/>
      <c r="J15" s="38">
        <v>1</v>
      </c>
      <c r="K15" s="38">
        <v>0</v>
      </c>
      <c r="L15" s="38">
        <v>0</v>
      </c>
      <c r="M15" s="38">
        <v>0</v>
      </c>
      <c r="N15" s="38"/>
      <c r="O15" s="38">
        <v>1</v>
      </c>
    </row>
    <row r="16" spans="1:15">
      <c r="A16" s="37" t="s">
        <v>15</v>
      </c>
      <c r="B16" s="37" t="s">
        <v>352</v>
      </c>
      <c r="C16" s="37" t="s">
        <v>353</v>
      </c>
      <c r="D16" s="37" t="s">
        <v>354</v>
      </c>
      <c r="E16" s="38">
        <v>0</v>
      </c>
      <c r="F16" s="38">
        <v>0</v>
      </c>
      <c r="G16" s="38">
        <v>1</v>
      </c>
      <c r="H16" s="38">
        <v>0</v>
      </c>
      <c r="I16" s="38"/>
      <c r="J16" s="38">
        <v>0</v>
      </c>
      <c r="K16" s="38">
        <v>0</v>
      </c>
      <c r="L16" s="38">
        <v>1</v>
      </c>
      <c r="M16" s="38">
        <v>0</v>
      </c>
      <c r="O16" s="169"/>
    </row>
    <row r="17" spans="1:15">
      <c r="A17" s="37" t="s">
        <v>15</v>
      </c>
      <c r="B17" s="37" t="s">
        <v>352</v>
      </c>
      <c r="C17" s="37" t="s">
        <v>353</v>
      </c>
      <c r="D17" s="37" t="s">
        <v>355</v>
      </c>
      <c r="E17" s="38">
        <v>0</v>
      </c>
      <c r="F17" s="38">
        <v>1</v>
      </c>
      <c r="G17" s="38">
        <v>0</v>
      </c>
      <c r="H17" s="38">
        <v>0</v>
      </c>
      <c r="I17" s="38"/>
      <c r="J17" s="38">
        <v>0</v>
      </c>
      <c r="K17" s="38">
        <v>1</v>
      </c>
      <c r="L17" s="38">
        <v>0</v>
      </c>
      <c r="M17" s="38">
        <v>0</v>
      </c>
      <c r="O17" s="169"/>
    </row>
    <row r="18" spans="1:15">
      <c r="A18" s="37" t="s">
        <v>15</v>
      </c>
      <c r="B18" s="37" t="s">
        <v>352</v>
      </c>
      <c r="C18" s="37" t="s">
        <v>353</v>
      </c>
      <c r="D18" s="37" t="s">
        <v>356</v>
      </c>
      <c r="E18" s="38">
        <v>0</v>
      </c>
      <c r="F18" s="38">
        <v>0</v>
      </c>
      <c r="G18" s="38">
        <v>0</v>
      </c>
      <c r="H18" s="38">
        <v>0</v>
      </c>
      <c r="I18" s="38"/>
      <c r="J18" s="38">
        <v>1</v>
      </c>
      <c r="K18" s="38">
        <v>0</v>
      </c>
      <c r="L18" s="38">
        <v>1</v>
      </c>
      <c r="M18" s="38">
        <v>0</v>
      </c>
      <c r="O18" s="169"/>
    </row>
    <row r="19" spans="1:15">
      <c r="A19" s="37" t="s">
        <v>15</v>
      </c>
      <c r="B19" s="37" t="s">
        <v>352</v>
      </c>
      <c r="C19" s="37" t="s">
        <v>357</v>
      </c>
      <c r="D19" s="37" t="s">
        <v>358</v>
      </c>
      <c r="E19" s="38">
        <v>0</v>
      </c>
      <c r="F19" s="38">
        <v>0</v>
      </c>
      <c r="G19" s="38">
        <v>1</v>
      </c>
      <c r="H19" s="38">
        <v>0</v>
      </c>
      <c r="I19" s="38"/>
      <c r="J19" s="38">
        <v>0</v>
      </c>
      <c r="K19" s="38">
        <v>0</v>
      </c>
      <c r="L19" s="38">
        <v>1</v>
      </c>
      <c r="M19" s="38">
        <v>0</v>
      </c>
      <c r="O19" s="169"/>
    </row>
    <row r="20" spans="1:15">
      <c r="A20" s="37" t="s">
        <v>15</v>
      </c>
      <c r="B20" s="37" t="s">
        <v>352</v>
      </c>
      <c r="C20" s="37" t="s">
        <v>357</v>
      </c>
      <c r="D20" s="37" t="s">
        <v>359</v>
      </c>
      <c r="E20" s="38">
        <v>0</v>
      </c>
      <c r="F20" s="38">
        <v>0</v>
      </c>
      <c r="G20" s="38">
        <v>0</v>
      </c>
      <c r="H20" s="38">
        <v>1</v>
      </c>
      <c r="I20" s="38"/>
      <c r="J20" s="38">
        <v>0</v>
      </c>
      <c r="K20" s="38">
        <v>0</v>
      </c>
      <c r="L20" s="38">
        <v>0</v>
      </c>
      <c r="M20" s="38">
        <v>0</v>
      </c>
      <c r="O20" s="169"/>
    </row>
    <row r="21" spans="1:15">
      <c r="A21" s="37" t="s">
        <v>15</v>
      </c>
      <c r="B21" s="37" t="s">
        <v>352</v>
      </c>
      <c r="C21" s="37" t="s">
        <v>360</v>
      </c>
      <c r="D21" s="37" t="s">
        <v>361</v>
      </c>
      <c r="E21" s="38">
        <v>0</v>
      </c>
      <c r="F21" s="38">
        <v>0</v>
      </c>
      <c r="G21" s="38">
        <v>1</v>
      </c>
      <c r="H21" s="38">
        <v>0</v>
      </c>
      <c r="I21" s="38"/>
      <c r="J21" s="38">
        <v>0</v>
      </c>
      <c r="K21" s="38">
        <v>0</v>
      </c>
      <c r="L21" s="38">
        <v>1</v>
      </c>
      <c r="M21" s="38">
        <v>0</v>
      </c>
      <c r="O21" s="169"/>
    </row>
    <row r="22" spans="1:15">
      <c r="A22" s="37" t="s">
        <v>15</v>
      </c>
      <c r="B22" s="37" t="s">
        <v>352</v>
      </c>
      <c r="C22" s="37" t="s">
        <v>360</v>
      </c>
      <c r="D22" s="37" t="s">
        <v>362</v>
      </c>
      <c r="E22" s="38">
        <v>0</v>
      </c>
      <c r="F22" s="38">
        <v>0</v>
      </c>
      <c r="G22" s="38">
        <v>1</v>
      </c>
      <c r="H22" s="38">
        <v>0</v>
      </c>
      <c r="I22" s="38"/>
      <c r="J22" s="38">
        <v>0</v>
      </c>
      <c r="K22" s="38">
        <v>0</v>
      </c>
      <c r="L22" s="38">
        <v>1</v>
      </c>
      <c r="M22" s="38">
        <v>0</v>
      </c>
      <c r="O22" s="169"/>
    </row>
    <row r="23" spans="1:15">
      <c r="A23" s="37" t="s">
        <v>15</v>
      </c>
      <c r="B23" s="37" t="s">
        <v>352</v>
      </c>
      <c r="C23" s="37" t="s">
        <v>363</v>
      </c>
      <c r="D23" s="37" t="s">
        <v>364</v>
      </c>
      <c r="E23" s="38">
        <v>0</v>
      </c>
      <c r="F23" s="38">
        <v>0</v>
      </c>
      <c r="G23" s="38">
        <v>0</v>
      </c>
      <c r="H23" s="38">
        <v>0</v>
      </c>
      <c r="I23" s="38"/>
      <c r="J23" s="38">
        <v>1</v>
      </c>
      <c r="K23" s="38">
        <v>0</v>
      </c>
      <c r="L23" s="38">
        <v>0</v>
      </c>
      <c r="M23" s="38">
        <v>0</v>
      </c>
      <c r="O23" s="169"/>
    </row>
    <row r="24" spans="1:15">
      <c r="A24" s="37" t="s">
        <v>15</v>
      </c>
      <c r="B24" s="37" t="s">
        <v>352</v>
      </c>
      <c r="C24" s="37" t="s">
        <v>365</v>
      </c>
      <c r="D24" s="37" t="s">
        <v>366</v>
      </c>
      <c r="E24" s="38">
        <v>0</v>
      </c>
      <c r="F24" s="38">
        <v>1</v>
      </c>
      <c r="G24" s="38">
        <v>0</v>
      </c>
      <c r="H24" s="38">
        <v>0</v>
      </c>
      <c r="I24" s="38"/>
      <c r="J24" s="38">
        <v>0</v>
      </c>
      <c r="K24" s="38">
        <v>1</v>
      </c>
      <c r="L24" s="38">
        <v>0</v>
      </c>
      <c r="M24" s="38">
        <v>0</v>
      </c>
      <c r="O24" s="169"/>
    </row>
    <row r="25" spans="1:15">
      <c r="A25" s="37" t="s">
        <v>15</v>
      </c>
      <c r="B25" s="37" t="s">
        <v>352</v>
      </c>
      <c r="C25" s="37" t="s">
        <v>367</v>
      </c>
      <c r="D25" s="37" t="s">
        <v>368</v>
      </c>
      <c r="E25" s="38">
        <v>0</v>
      </c>
      <c r="F25" s="38">
        <v>0</v>
      </c>
      <c r="G25" s="38">
        <v>1</v>
      </c>
      <c r="H25" s="38">
        <v>0</v>
      </c>
      <c r="I25" s="38"/>
      <c r="J25" s="38">
        <v>0</v>
      </c>
      <c r="K25" s="38">
        <v>0</v>
      </c>
      <c r="L25" s="38">
        <v>1</v>
      </c>
      <c r="M25" s="38">
        <v>0</v>
      </c>
      <c r="O25" s="169"/>
    </row>
    <row r="27" spans="1:15">
      <c r="A27" s="266" t="s">
        <v>15</v>
      </c>
      <c r="B27" s="266" t="s">
        <v>523</v>
      </c>
      <c r="C27" s="266" t="s">
        <v>527</v>
      </c>
      <c r="D27" s="266" t="s">
        <v>531</v>
      </c>
      <c r="E27" s="285">
        <v>0</v>
      </c>
      <c r="F27" s="285">
        <v>1</v>
      </c>
      <c r="G27" s="285">
        <v>0</v>
      </c>
      <c r="H27" s="285">
        <v>0</v>
      </c>
      <c r="I27" s="265"/>
      <c r="J27" s="285">
        <v>0</v>
      </c>
      <c r="K27" s="285">
        <v>1</v>
      </c>
      <c r="L27" s="285">
        <v>0</v>
      </c>
      <c r="M27" s="285">
        <v>0</v>
      </c>
      <c r="N27" s="265"/>
      <c r="O27" s="285">
        <v>1</v>
      </c>
    </row>
    <row r="28" spans="1:15">
      <c r="A28" s="274" t="s">
        <v>15</v>
      </c>
      <c r="B28" s="274" t="s">
        <v>523</v>
      </c>
      <c r="C28" s="274" t="s">
        <v>532</v>
      </c>
      <c r="D28" s="274" t="s">
        <v>533</v>
      </c>
      <c r="E28" s="285">
        <v>1</v>
      </c>
      <c r="F28" s="285">
        <v>1</v>
      </c>
      <c r="G28" s="285">
        <v>0</v>
      </c>
      <c r="H28" s="285">
        <v>0</v>
      </c>
      <c r="I28" s="273"/>
      <c r="J28" s="285">
        <v>1</v>
      </c>
      <c r="K28" s="285">
        <v>1</v>
      </c>
      <c r="L28" s="285">
        <v>0</v>
      </c>
      <c r="M28" s="285">
        <v>0</v>
      </c>
      <c r="N28" s="273"/>
      <c r="O28" s="285">
        <v>0</v>
      </c>
    </row>
    <row r="30" spans="1:15">
      <c r="A30" s="24"/>
      <c r="B30" s="24"/>
      <c r="C30" s="24"/>
      <c r="D30" s="24"/>
      <c r="E30" s="168"/>
      <c r="F30" s="168"/>
      <c r="G30" s="168"/>
      <c r="H30" s="168"/>
      <c r="J30" s="168"/>
      <c r="K30" s="168"/>
      <c r="L30" s="168"/>
      <c r="M30" s="168"/>
      <c r="O30" s="168"/>
    </row>
    <row r="31" spans="1:15">
      <c r="A31" t="s">
        <v>15</v>
      </c>
      <c r="B31" t="s">
        <v>455</v>
      </c>
      <c r="C31" t="s">
        <v>542</v>
      </c>
      <c r="D31" t="s">
        <v>543</v>
      </c>
      <c r="E31" s="168">
        <v>1</v>
      </c>
      <c r="F31" s="168">
        <v>0</v>
      </c>
      <c r="G31" s="168">
        <v>0</v>
      </c>
      <c r="H31" s="168">
        <v>0</v>
      </c>
      <c r="J31" s="168">
        <v>1</v>
      </c>
      <c r="K31" s="168">
        <v>0</v>
      </c>
      <c r="L31" s="168">
        <v>0</v>
      </c>
      <c r="M31" s="168">
        <v>0</v>
      </c>
      <c r="O31" s="168">
        <v>1</v>
      </c>
    </row>
    <row r="32" spans="1:15">
      <c r="A32" t="s">
        <v>15</v>
      </c>
      <c r="B32" t="s">
        <v>455</v>
      </c>
      <c r="C32" t="s">
        <v>459</v>
      </c>
      <c r="D32" t="s">
        <v>464</v>
      </c>
      <c r="E32" s="168">
        <v>1</v>
      </c>
      <c r="F32" s="168">
        <v>1</v>
      </c>
      <c r="G32" s="168">
        <v>0</v>
      </c>
      <c r="H32" s="168">
        <v>0</v>
      </c>
      <c r="J32" s="168">
        <v>1</v>
      </c>
      <c r="K32" s="168">
        <v>1</v>
      </c>
      <c r="L32" s="168">
        <v>0</v>
      </c>
      <c r="M32" s="168">
        <v>0</v>
      </c>
      <c r="O32" s="168">
        <v>1</v>
      </c>
    </row>
    <row r="33" spans="1:15">
      <c r="A33" t="s">
        <v>15</v>
      </c>
      <c r="B33" t="s">
        <v>455</v>
      </c>
      <c r="C33" t="s">
        <v>549</v>
      </c>
      <c r="D33" t="s">
        <v>550</v>
      </c>
      <c r="E33" s="168">
        <v>1</v>
      </c>
      <c r="F33" s="168">
        <v>0</v>
      </c>
      <c r="G33" s="168">
        <v>0</v>
      </c>
      <c r="H33" s="168">
        <v>0</v>
      </c>
      <c r="J33" s="168">
        <v>1</v>
      </c>
      <c r="K33" s="168">
        <v>0</v>
      </c>
      <c r="L33" s="168">
        <v>0</v>
      </c>
      <c r="M33" s="168">
        <v>0</v>
      </c>
      <c r="O33" s="168">
        <v>1</v>
      </c>
    </row>
    <row r="34" spans="1:15">
      <c r="A34" t="s">
        <v>15</v>
      </c>
      <c r="B34" t="s">
        <v>455</v>
      </c>
      <c r="C34" t="s">
        <v>549</v>
      </c>
      <c r="D34" t="s">
        <v>553</v>
      </c>
      <c r="E34" s="168">
        <v>0</v>
      </c>
      <c r="F34" s="168">
        <v>1</v>
      </c>
      <c r="G34" s="168">
        <v>0</v>
      </c>
      <c r="H34" s="168">
        <v>0</v>
      </c>
      <c r="J34" s="168">
        <v>0</v>
      </c>
      <c r="K34" s="168">
        <v>1</v>
      </c>
      <c r="L34" s="168">
        <v>0</v>
      </c>
      <c r="M34" s="168">
        <v>0</v>
      </c>
      <c r="O34" s="168">
        <v>1</v>
      </c>
    </row>
    <row r="35" spans="1:15">
      <c r="A35" t="s">
        <v>15</v>
      </c>
      <c r="B35" t="s">
        <v>455</v>
      </c>
      <c r="C35" t="s">
        <v>556</v>
      </c>
      <c r="D35" t="s">
        <v>557</v>
      </c>
      <c r="E35" s="168">
        <v>0</v>
      </c>
      <c r="F35" s="168">
        <v>0</v>
      </c>
      <c r="G35" s="168">
        <v>0</v>
      </c>
      <c r="H35" s="168">
        <v>0</v>
      </c>
      <c r="J35" s="168">
        <v>0</v>
      </c>
      <c r="K35" s="168">
        <v>0</v>
      </c>
      <c r="L35" s="168">
        <v>0</v>
      </c>
      <c r="M35" s="168">
        <v>0</v>
      </c>
      <c r="O35" s="168">
        <v>0</v>
      </c>
    </row>
    <row r="36" spans="1:15">
      <c r="A36" t="s">
        <v>15</v>
      </c>
      <c r="B36" t="s">
        <v>455</v>
      </c>
      <c r="C36" t="s">
        <v>559</v>
      </c>
      <c r="D36" t="s">
        <v>560</v>
      </c>
      <c r="E36" s="168">
        <v>1</v>
      </c>
      <c r="F36" s="168">
        <v>1</v>
      </c>
      <c r="G36" s="168">
        <v>0</v>
      </c>
      <c r="H36" s="168">
        <v>0</v>
      </c>
      <c r="J36" s="168">
        <v>1</v>
      </c>
      <c r="K36" s="168">
        <v>1</v>
      </c>
      <c r="L36" s="168">
        <v>0</v>
      </c>
      <c r="M36" s="168">
        <v>0</v>
      </c>
      <c r="O36" s="168">
        <v>1</v>
      </c>
    </row>
    <row r="38" spans="1:15">
      <c r="A38" t="s">
        <v>15</v>
      </c>
      <c r="B38" t="s">
        <v>470</v>
      </c>
      <c r="C38" t="s">
        <v>675</v>
      </c>
      <c r="D38" t="s">
        <v>676</v>
      </c>
      <c r="E38" s="168">
        <v>0</v>
      </c>
      <c r="F38" s="168">
        <v>0</v>
      </c>
      <c r="G38" s="168">
        <v>1</v>
      </c>
      <c r="H38" s="168">
        <v>0</v>
      </c>
      <c r="J38" s="168">
        <v>0</v>
      </c>
      <c r="K38" s="168">
        <v>0</v>
      </c>
      <c r="L38" s="168">
        <v>1</v>
      </c>
      <c r="M38" s="172">
        <v>0</v>
      </c>
      <c r="O38" s="168"/>
    </row>
    <row r="39" spans="1:15">
      <c r="A39" t="s">
        <v>15</v>
      </c>
      <c r="B39" t="s">
        <v>470</v>
      </c>
      <c r="C39" t="s">
        <v>675</v>
      </c>
      <c r="D39" t="s">
        <v>679</v>
      </c>
      <c r="E39" s="168">
        <v>0</v>
      </c>
      <c r="F39" s="168">
        <v>0</v>
      </c>
      <c r="G39" s="168">
        <v>1</v>
      </c>
      <c r="H39" s="168">
        <v>0</v>
      </c>
      <c r="J39" s="168">
        <v>0</v>
      </c>
      <c r="K39" s="168">
        <v>0</v>
      </c>
      <c r="L39" s="168">
        <v>1</v>
      </c>
      <c r="M39" s="172">
        <v>0</v>
      </c>
      <c r="O39" s="168"/>
    </row>
    <row r="40" spans="1:15">
      <c r="A40" t="s">
        <v>15</v>
      </c>
      <c r="B40" t="s">
        <v>470</v>
      </c>
      <c r="C40" t="s">
        <v>471</v>
      </c>
      <c r="D40" t="s">
        <v>682</v>
      </c>
      <c r="E40" s="168">
        <v>1</v>
      </c>
      <c r="F40" s="168">
        <v>0</v>
      </c>
      <c r="G40" s="168">
        <v>0</v>
      </c>
      <c r="H40" s="168">
        <v>0</v>
      </c>
      <c r="J40" s="168">
        <v>1</v>
      </c>
      <c r="K40" s="168">
        <v>0</v>
      </c>
      <c r="L40" s="168">
        <v>0</v>
      </c>
      <c r="M40" s="168">
        <v>0</v>
      </c>
      <c r="O40" s="168"/>
    </row>
    <row r="41" spans="1:15">
      <c r="A41" t="s">
        <v>15</v>
      </c>
      <c r="B41" t="s">
        <v>470</v>
      </c>
      <c r="C41" t="s">
        <v>471</v>
      </c>
      <c r="D41" t="s">
        <v>685</v>
      </c>
      <c r="E41" s="168">
        <v>1</v>
      </c>
      <c r="F41" s="168">
        <v>0</v>
      </c>
      <c r="G41" s="168">
        <v>0</v>
      </c>
      <c r="H41" s="168">
        <v>0</v>
      </c>
      <c r="J41" s="168">
        <v>1</v>
      </c>
      <c r="K41" s="168">
        <v>0</v>
      </c>
      <c r="L41" s="168">
        <v>0</v>
      </c>
      <c r="M41" s="168">
        <v>0</v>
      </c>
      <c r="O41" s="168"/>
    </row>
    <row r="42" spans="1:15">
      <c r="A42" t="s">
        <v>15</v>
      </c>
      <c r="B42" t="s">
        <v>470</v>
      </c>
      <c r="C42" t="s">
        <v>479</v>
      </c>
      <c r="D42" s="424" t="s">
        <v>688</v>
      </c>
      <c r="E42" s="168">
        <v>1</v>
      </c>
      <c r="F42" s="168">
        <v>0</v>
      </c>
      <c r="G42" s="168">
        <v>0</v>
      </c>
      <c r="H42" s="168">
        <v>0</v>
      </c>
      <c r="J42" s="168">
        <v>1</v>
      </c>
      <c r="K42" s="168">
        <v>0</v>
      </c>
      <c r="L42" s="168">
        <v>0</v>
      </c>
      <c r="M42" s="168">
        <v>0</v>
      </c>
      <c r="O42" s="168"/>
    </row>
    <row r="43" spans="1:15">
      <c r="A43" t="s">
        <v>15</v>
      </c>
      <c r="B43" t="s">
        <v>470</v>
      </c>
      <c r="C43" t="s">
        <v>479</v>
      </c>
      <c r="D43" t="s">
        <v>490</v>
      </c>
      <c r="E43" s="168">
        <v>1</v>
      </c>
      <c r="F43" s="168">
        <v>0</v>
      </c>
      <c r="G43" s="168">
        <v>0</v>
      </c>
      <c r="H43" s="168">
        <v>0</v>
      </c>
      <c r="J43" s="168">
        <v>1</v>
      </c>
      <c r="K43" s="168">
        <v>0</v>
      </c>
      <c r="L43" s="168">
        <v>0</v>
      </c>
      <c r="M43" s="168">
        <v>0</v>
      </c>
      <c r="O43" s="168"/>
    </row>
    <row r="44" spans="1:15">
      <c r="A44" t="s">
        <v>15</v>
      </c>
      <c r="B44" t="s">
        <v>470</v>
      </c>
      <c r="C44" t="s">
        <v>479</v>
      </c>
      <c r="D44" t="s">
        <v>482</v>
      </c>
      <c r="E44" s="168">
        <v>1</v>
      </c>
      <c r="F44" s="168">
        <v>0</v>
      </c>
      <c r="G44" s="168">
        <v>0</v>
      </c>
      <c r="H44" s="168">
        <v>0</v>
      </c>
      <c r="J44" s="168">
        <v>1</v>
      </c>
      <c r="K44" s="168">
        <v>0</v>
      </c>
      <c r="L44" s="168">
        <v>0</v>
      </c>
      <c r="M44" s="168">
        <v>0</v>
      </c>
      <c r="O44" s="168"/>
    </row>
    <row r="45" spans="1:15">
      <c r="A45" t="s">
        <v>15</v>
      </c>
      <c r="B45" t="s">
        <v>470</v>
      </c>
      <c r="C45" t="s">
        <v>694</v>
      </c>
      <c r="D45" t="s">
        <v>695</v>
      </c>
      <c r="E45" s="172">
        <v>0</v>
      </c>
      <c r="F45" s="172">
        <v>0</v>
      </c>
      <c r="G45" s="172">
        <v>0</v>
      </c>
      <c r="H45" s="172">
        <v>0</v>
      </c>
      <c r="I45" s="21"/>
      <c r="J45" s="172">
        <v>1</v>
      </c>
      <c r="K45" s="172">
        <v>0</v>
      </c>
      <c r="L45" s="172">
        <v>1</v>
      </c>
      <c r="M45" s="172">
        <v>0</v>
      </c>
      <c r="O45" s="168"/>
    </row>
    <row r="46" spans="1:15">
      <c r="A46" t="s">
        <v>15</v>
      </c>
      <c r="B46" t="s">
        <v>470</v>
      </c>
      <c r="C46" t="s">
        <v>694</v>
      </c>
      <c r="D46" t="s">
        <v>698</v>
      </c>
      <c r="E46" s="172">
        <v>0</v>
      </c>
      <c r="F46" s="172">
        <v>0</v>
      </c>
      <c r="G46" s="172">
        <v>0</v>
      </c>
      <c r="H46" s="172">
        <v>0</v>
      </c>
      <c r="I46" s="21"/>
      <c r="J46" s="172">
        <v>0</v>
      </c>
      <c r="K46" s="172">
        <v>0</v>
      </c>
      <c r="L46" s="172">
        <v>0</v>
      </c>
      <c r="M46" s="172">
        <v>0</v>
      </c>
      <c r="O46" s="168"/>
    </row>
    <row r="47" spans="1:15">
      <c r="A47" t="s">
        <v>15</v>
      </c>
      <c r="B47" t="s">
        <v>470</v>
      </c>
      <c r="C47" t="s">
        <v>701</v>
      </c>
      <c r="D47" t="s">
        <v>702</v>
      </c>
      <c r="E47" s="172">
        <v>0</v>
      </c>
      <c r="F47" s="172">
        <v>0</v>
      </c>
      <c r="G47" s="172">
        <v>1</v>
      </c>
      <c r="H47" s="172">
        <v>0</v>
      </c>
      <c r="I47" s="21"/>
      <c r="J47" s="172">
        <v>0</v>
      </c>
      <c r="K47" s="172">
        <v>0</v>
      </c>
      <c r="L47" s="172">
        <v>1</v>
      </c>
      <c r="M47" s="172">
        <v>0</v>
      </c>
      <c r="O47" s="168"/>
    </row>
    <row r="48" spans="1:15">
      <c r="A48" t="s">
        <v>15</v>
      </c>
      <c r="B48" t="s">
        <v>470</v>
      </c>
      <c r="C48" t="s">
        <v>705</v>
      </c>
      <c r="D48" t="s">
        <v>706</v>
      </c>
      <c r="E48" s="172">
        <v>1</v>
      </c>
      <c r="F48" s="172">
        <v>0</v>
      </c>
      <c r="G48" s="172">
        <v>0</v>
      </c>
      <c r="H48" s="172">
        <v>0</v>
      </c>
      <c r="I48" s="21"/>
      <c r="J48" s="172">
        <v>1</v>
      </c>
      <c r="K48" s="172">
        <v>0</v>
      </c>
      <c r="L48" s="172">
        <v>0</v>
      </c>
      <c r="M48" s="172">
        <v>0</v>
      </c>
      <c r="O48" s="168"/>
    </row>
    <row r="49" spans="1:15">
      <c r="A49" t="s">
        <v>15</v>
      </c>
      <c r="B49" t="s">
        <v>470</v>
      </c>
      <c r="C49" t="s">
        <v>705</v>
      </c>
      <c r="D49" t="s">
        <v>709</v>
      </c>
      <c r="E49" s="172">
        <v>0</v>
      </c>
      <c r="F49" s="172">
        <v>0</v>
      </c>
      <c r="G49" s="172">
        <v>1</v>
      </c>
      <c r="H49" s="172">
        <v>0</v>
      </c>
      <c r="I49" s="21"/>
      <c r="J49" s="172">
        <v>0</v>
      </c>
      <c r="K49" s="172">
        <v>0</v>
      </c>
      <c r="L49" s="172">
        <v>1</v>
      </c>
      <c r="M49" s="172">
        <v>0</v>
      </c>
      <c r="O49" s="168"/>
    </row>
    <row r="51" spans="1:15">
      <c r="A51" s="375" t="s">
        <v>15</v>
      </c>
      <c r="B51" s="375" t="s">
        <v>403</v>
      </c>
      <c r="C51" s="375" t="s">
        <v>404</v>
      </c>
      <c r="D51" s="375" t="s">
        <v>409</v>
      </c>
      <c r="E51" s="115">
        <v>0</v>
      </c>
      <c r="F51" s="115">
        <v>1</v>
      </c>
      <c r="G51" s="115">
        <v>0</v>
      </c>
      <c r="H51" s="115">
        <v>0</v>
      </c>
      <c r="J51" s="115">
        <v>0</v>
      </c>
      <c r="K51" s="115">
        <v>1</v>
      </c>
      <c r="L51" s="115">
        <v>0</v>
      </c>
      <c r="M51" s="115">
        <v>0</v>
      </c>
      <c r="O51" s="115">
        <v>1</v>
      </c>
    </row>
    <row r="52" spans="1:15">
      <c r="A52" s="375" t="s">
        <v>15</v>
      </c>
      <c r="B52" s="375" t="s">
        <v>403</v>
      </c>
      <c r="C52" s="375" t="s">
        <v>404</v>
      </c>
      <c r="D52" s="375" t="s">
        <v>405</v>
      </c>
      <c r="E52" s="115">
        <v>0</v>
      </c>
      <c r="F52" s="115">
        <v>1</v>
      </c>
      <c r="G52" s="115">
        <v>0</v>
      </c>
      <c r="H52" s="115">
        <v>1</v>
      </c>
      <c r="J52" s="115">
        <v>0</v>
      </c>
      <c r="K52" s="115">
        <v>1</v>
      </c>
      <c r="L52" s="115">
        <v>1</v>
      </c>
      <c r="M52" s="115">
        <v>0</v>
      </c>
      <c r="O52" s="115">
        <v>1</v>
      </c>
    </row>
    <row r="53" spans="1:15">
      <c r="A53" s="375" t="s">
        <v>15</v>
      </c>
      <c r="B53" s="375" t="s">
        <v>403</v>
      </c>
      <c r="C53" s="375" t="s">
        <v>782</v>
      </c>
      <c r="D53" s="375" t="s">
        <v>783</v>
      </c>
      <c r="E53" s="115">
        <v>0</v>
      </c>
      <c r="F53" s="115">
        <v>1</v>
      </c>
      <c r="G53" s="115">
        <v>0</v>
      </c>
      <c r="H53" s="115">
        <v>0</v>
      </c>
      <c r="J53" s="115">
        <v>0</v>
      </c>
      <c r="K53" s="115">
        <v>0</v>
      </c>
      <c r="L53" s="115">
        <v>0</v>
      </c>
      <c r="M53" s="115">
        <v>0</v>
      </c>
      <c r="O53" s="115">
        <v>0</v>
      </c>
    </row>
    <row r="54" spans="1:15" ht="30">
      <c r="A54" s="375" t="s">
        <v>15</v>
      </c>
      <c r="B54" s="375" t="s">
        <v>403</v>
      </c>
      <c r="C54" s="375" t="s">
        <v>439</v>
      </c>
      <c r="D54" s="462" t="s">
        <v>452</v>
      </c>
      <c r="E54" s="115">
        <v>0</v>
      </c>
      <c r="F54" s="115">
        <v>0</v>
      </c>
      <c r="G54" s="115">
        <v>1</v>
      </c>
      <c r="H54" s="115">
        <v>0</v>
      </c>
      <c r="J54" s="115">
        <v>0</v>
      </c>
      <c r="K54" s="115">
        <v>0</v>
      </c>
      <c r="L54" s="115">
        <v>1</v>
      </c>
      <c r="M54" s="115">
        <v>0</v>
      </c>
      <c r="O54" s="115">
        <v>1</v>
      </c>
    </row>
    <row r="56" spans="1:15" ht="85">
      <c r="A56" s="115" t="s">
        <v>15</v>
      </c>
      <c r="B56" s="115" t="s">
        <v>805</v>
      </c>
      <c r="C56" s="115" t="s">
        <v>806</v>
      </c>
      <c r="D56" s="470" t="s">
        <v>807</v>
      </c>
      <c r="E56" s="168">
        <v>1</v>
      </c>
      <c r="F56" s="168">
        <v>0</v>
      </c>
      <c r="G56" s="168">
        <v>0</v>
      </c>
      <c r="H56" s="168">
        <v>0</v>
      </c>
      <c r="J56" s="168">
        <v>1</v>
      </c>
      <c r="K56" s="168">
        <v>0</v>
      </c>
      <c r="L56" s="168">
        <v>0</v>
      </c>
      <c r="M56" s="168">
        <v>0</v>
      </c>
      <c r="O56" s="168">
        <v>1</v>
      </c>
    </row>
    <row r="57" spans="1:15">
      <c r="A57" s="115" t="s">
        <v>15</v>
      </c>
      <c r="B57" s="115" t="s">
        <v>805</v>
      </c>
      <c r="C57" s="115" t="s">
        <v>808</v>
      </c>
      <c r="D57" s="115" t="s">
        <v>809</v>
      </c>
      <c r="E57" s="168">
        <v>1</v>
      </c>
      <c r="F57" s="168">
        <v>0</v>
      </c>
      <c r="G57" s="168">
        <v>0</v>
      </c>
      <c r="H57" s="168">
        <v>0</v>
      </c>
      <c r="J57" s="168">
        <v>1</v>
      </c>
      <c r="K57" s="168">
        <v>0</v>
      </c>
      <c r="L57" s="168">
        <v>0</v>
      </c>
      <c r="M57" s="168">
        <v>0</v>
      </c>
      <c r="O57" s="168">
        <v>1</v>
      </c>
    </row>
    <row r="58" spans="1:15">
      <c r="A58" s="115" t="s">
        <v>15</v>
      </c>
      <c r="B58" s="115" t="s">
        <v>805</v>
      </c>
      <c r="C58" s="115" t="s">
        <v>810</v>
      </c>
      <c r="D58" s="115" t="s">
        <v>811</v>
      </c>
      <c r="E58" s="168">
        <v>1</v>
      </c>
      <c r="F58" s="168">
        <v>0</v>
      </c>
      <c r="G58" s="168">
        <v>0</v>
      </c>
      <c r="H58" s="168">
        <v>0</v>
      </c>
      <c r="J58" s="168">
        <v>1</v>
      </c>
      <c r="K58" s="168">
        <v>0</v>
      </c>
      <c r="L58" s="168">
        <v>0</v>
      </c>
      <c r="M58" s="168">
        <v>0</v>
      </c>
      <c r="O58" s="168">
        <v>1</v>
      </c>
    </row>
    <row r="59" spans="1:15">
      <c r="A59" s="115" t="s">
        <v>15</v>
      </c>
      <c r="B59" s="115" t="s">
        <v>805</v>
      </c>
      <c r="C59" s="115" t="s">
        <v>810</v>
      </c>
      <c r="D59" s="115" t="s">
        <v>812</v>
      </c>
      <c r="E59" s="168">
        <v>0</v>
      </c>
      <c r="F59" s="168">
        <v>1</v>
      </c>
      <c r="G59" s="168">
        <v>1</v>
      </c>
      <c r="H59" s="168">
        <v>0</v>
      </c>
      <c r="J59" s="168">
        <v>0</v>
      </c>
      <c r="K59" s="168">
        <v>1</v>
      </c>
      <c r="L59" s="168">
        <v>1</v>
      </c>
      <c r="M59" s="168">
        <v>0</v>
      </c>
      <c r="O59" s="168">
        <v>1</v>
      </c>
    </row>
    <row r="60" spans="1:15">
      <c r="A60" s="115" t="s">
        <v>15</v>
      </c>
      <c r="B60" s="115" t="s">
        <v>805</v>
      </c>
      <c r="C60" s="115" t="s">
        <v>810</v>
      </c>
      <c r="D60" s="115" t="s">
        <v>813</v>
      </c>
      <c r="E60" s="168">
        <v>1</v>
      </c>
      <c r="F60" s="168">
        <v>0</v>
      </c>
      <c r="G60" s="168">
        <v>0</v>
      </c>
      <c r="H60" s="168">
        <v>0</v>
      </c>
      <c r="J60" s="168">
        <v>1</v>
      </c>
      <c r="K60" s="168">
        <v>0</v>
      </c>
      <c r="L60" s="168">
        <v>0</v>
      </c>
      <c r="M60" s="168">
        <v>0</v>
      </c>
      <c r="O60" s="168">
        <v>1</v>
      </c>
    </row>
    <row r="61" spans="1:15">
      <c r="A61" s="115" t="s">
        <v>15</v>
      </c>
      <c r="B61" s="115" t="s">
        <v>805</v>
      </c>
      <c r="C61" s="115" t="s">
        <v>810</v>
      </c>
      <c r="D61" s="115" t="s">
        <v>814</v>
      </c>
      <c r="E61" s="168">
        <v>1</v>
      </c>
      <c r="F61" s="168">
        <v>2</v>
      </c>
      <c r="G61" s="168">
        <v>0</v>
      </c>
      <c r="H61" s="168">
        <v>0</v>
      </c>
      <c r="J61" s="168">
        <v>1</v>
      </c>
      <c r="K61" s="168">
        <v>2</v>
      </c>
      <c r="L61" s="168">
        <v>0</v>
      </c>
      <c r="M61" s="168">
        <v>0</v>
      </c>
      <c r="O61" s="168">
        <v>1</v>
      </c>
    </row>
    <row r="62" spans="1:15">
      <c r="A62" s="115" t="s">
        <v>15</v>
      </c>
      <c r="B62" s="115" t="s">
        <v>805</v>
      </c>
      <c r="C62" s="115" t="s">
        <v>815</v>
      </c>
      <c r="D62" s="115" t="s">
        <v>816</v>
      </c>
      <c r="E62" s="168">
        <v>1</v>
      </c>
      <c r="F62" s="168">
        <v>1</v>
      </c>
      <c r="G62" s="168">
        <v>0</v>
      </c>
      <c r="H62" s="168">
        <v>0</v>
      </c>
      <c r="J62" s="168">
        <v>1</v>
      </c>
      <c r="K62" s="168">
        <v>1</v>
      </c>
      <c r="L62" s="168">
        <v>0</v>
      </c>
      <c r="M62" s="168">
        <v>0</v>
      </c>
      <c r="O62" s="168">
        <v>1</v>
      </c>
    </row>
    <row r="63" spans="1:15">
      <c r="A63" t="s">
        <v>15</v>
      </c>
      <c r="B63" t="s">
        <v>846</v>
      </c>
      <c r="C63" t="s">
        <v>847</v>
      </c>
      <c r="D63" t="s">
        <v>848</v>
      </c>
      <c r="E63" s="168">
        <v>1</v>
      </c>
      <c r="F63" s="168">
        <v>1</v>
      </c>
      <c r="G63" s="168">
        <v>0</v>
      </c>
      <c r="H63" s="168">
        <v>0</v>
      </c>
      <c r="J63" s="168">
        <v>1</v>
      </c>
      <c r="K63" s="168">
        <v>1</v>
      </c>
      <c r="L63" s="168">
        <v>0</v>
      </c>
      <c r="M63" s="168">
        <v>0</v>
      </c>
      <c r="O63" s="354">
        <v>1</v>
      </c>
    </row>
    <row r="64" spans="1:15">
      <c r="A64" t="s">
        <v>15</v>
      </c>
      <c r="B64" t="s">
        <v>846</v>
      </c>
      <c r="C64" t="s">
        <v>850</v>
      </c>
      <c r="D64" t="s">
        <v>851</v>
      </c>
      <c r="E64" s="168">
        <v>1</v>
      </c>
      <c r="F64" s="168">
        <v>0</v>
      </c>
      <c r="G64" s="168">
        <v>0</v>
      </c>
      <c r="H64" s="168">
        <v>0</v>
      </c>
      <c r="J64" s="168">
        <v>1</v>
      </c>
      <c r="K64" s="168">
        <v>0</v>
      </c>
      <c r="L64" s="168">
        <v>0</v>
      </c>
      <c r="M64" s="168">
        <v>0</v>
      </c>
      <c r="O64" s="354">
        <v>1</v>
      </c>
    </row>
    <row r="65" spans="1:15">
      <c r="A65" t="s">
        <v>15</v>
      </c>
      <c r="B65" t="s">
        <v>846</v>
      </c>
      <c r="C65" t="s">
        <v>850</v>
      </c>
      <c r="D65" t="s">
        <v>853</v>
      </c>
      <c r="E65" s="168">
        <v>1</v>
      </c>
      <c r="F65" s="168">
        <v>1</v>
      </c>
      <c r="G65" s="168">
        <v>0</v>
      </c>
      <c r="H65" s="168">
        <v>0</v>
      </c>
      <c r="J65" s="168">
        <v>1</v>
      </c>
      <c r="K65" s="168">
        <v>1</v>
      </c>
      <c r="L65" s="168">
        <v>0</v>
      </c>
      <c r="M65" s="168">
        <v>0</v>
      </c>
      <c r="O65" s="354">
        <v>1</v>
      </c>
    </row>
  </sheetData>
  <mergeCells count="2">
    <mergeCell ref="E2:H2"/>
    <mergeCell ref="J2:M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F3916-4AF6-7A4C-BBDF-DEA17939FDC9}">
  <dimension ref="A1:L64"/>
  <sheetViews>
    <sheetView topLeftCell="A38" workbookViewId="0">
      <selection activeCell="A62" sqref="A62:L64"/>
    </sheetView>
  </sheetViews>
  <sheetFormatPr baseColWidth="10" defaultRowHeight="16"/>
  <sheetData>
    <row r="1" spans="1:12" ht="18">
      <c r="A1" s="42"/>
      <c r="B1" s="43"/>
      <c r="C1" s="43"/>
      <c r="D1" s="44"/>
      <c r="E1" s="44"/>
      <c r="F1" s="44"/>
      <c r="G1" s="44"/>
      <c r="H1" s="44"/>
      <c r="I1" s="44"/>
      <c r="J1" s="44"/>
      <c r="K1" s="42"/>
      <c r="L1" s="42"/>
    </row>
    <row r="2" spans="1:12" ht="18">
      <c r="A2" s="43" t="s">
        <v>59</v>
      </c>
      <c r="B2" s="45"/>
      <c r="C2" s="45"/>
      <c r="D2" s="44"/>
      <c r="E2" s="44"/>
      <c r="F2" s="44"/>
      <c r="G2" s="44"/>
      <c r="H2" s="44"/>
      <c r="I2" s="44"/>
      <c r="J2" s="44"/>
      <c r="K2" s="42"/>
      <c r="L2" s="42"/>
    </row>
    <row r="3" spans="1:12" ht="20">
      <c r="A3" s="45"/>
      <c r="B3" s="45"/>
      <c r="C3" s="45"/>
      <c r="D3" s="44"/>
      <c r="E3" s="211" t="s">
        <v>60</v>
      </c>
      <c r="F3" s="212"/>
      <c r="G3" s="212"/>
      <c r="H3" s="212"/>
      <c r="I3" s="213"/>
      <c r="J3" s="44"/>
      <c r="K3" s="42"/>
      <c r="L3" s="42"/>
    </row>
    <row r="4" spans="1:12">
      <c r="A4" s="46"/>
      <c r="B4" s="46"/>
      <c r="C4" s="46"/>
      <c r="D4" s="46"/>
      <c r="E4" s="47"/>
      <c r="F4" s="47"/>
      <c r="G4" s="47"/>
      <c r="H4" s="47"/>
      <c r="I4" s="47"/>
      <c r="J4" s="42"/>
      <c r="K4" s="42"/>
      <c r="L4" s="42"/>
    </row>
    <row r="5" spans="1:12" ht="119">
      <c r="A5" s="3" t="s">
        <v>6</v>
      </c>
      <c r="B5" s="3" t="s">
        <v>7</v>
      </c>
      <c r="C5" s="3" t="s">
        <v>8</v>
      </c>
      <c r="D5" s="3" t="s">
        <v>9</v>
      </c>
      <c r="E5" s="5" t="s">
        <v>61</v>
      </c>
      <c r="F5" s="5" t="s">
        <v>62</v>
      </c>
      <c r="G5" s="5" t="s">
        <v>63</v>
      </c>
      <c r="H5" s="5" t="s">
        <v>64</v>
      </c>
      <c r="I5" s="5" t="s">
        <v>65</v>
      </c>
      <c r="J5" s="5" t="s">
        <v>66</v>
      </c>
      <c r="K5" s="5" t="s">
        <v>67</v>
      </c>
      <c r="L5" s="5" t="s">
        <v>68</v>
      </c>
    </row>
    <row r="6" spans="1:12">
      <c r="A6" s="49" t="s">
        <v>15</v>
      </c>
      <c r="B6" s="49" t="s">
        <v>16</v>
      </c>
      <c r="C6" s="49" t="s">
        <v>17</v>
      </c>
      <c r="D6" s="49" t="s">
        <v>18</v>
      </c>
      <c r="E6" s="50">
        <v>0</v>
      </c>
      <c r="F6" s="50">
        <v>1</v>
      </c>
      <c r="G6" s="50">
        <v>1</v>
      </c>
      <c r="H6" s="50">
        <v>1</v>
      </c>
      <c r="I6" s="51">
        <v>1</v>
      </c>
      <c r="J6" s="52">
        <v>1</v>
      </c>
      <c r="K6" s="53">
        <f t="shared" ref="K6:K24" si="0">IF(E6+F6+G6+H6+I6&gt;=2,1,0)</f>
        <v>1</v>
      </c>
      <c r="L6" s="54">
        <f t="shared" ref="L6:L24" si="1">IF(I6+J6&gt;=1,1,0)</f>
        <v>1</v>
      </c>
    </row>
    <row r="7" spans="1:12">
      <c r="A7" s="49" t="s">
        <v>15</v>
      </c>
      <c r="B7" s="49" t="s">
        <v>16</v>
      </c>
      <c r="C7" s="49" t="s">
        <v>17</v>
      </c>
      <c r="D7" s="49" t="s">
        <v>21</v>
      </c>
      <c r="E7" s="50">
        <v>0</v>
      </c>
      <c r="F7" s="50">
        <v>1</v>
      </c>
      <c r="G7" s="50">
        <v>1</v>
      </c>
      <c r="H7" s="50">
        <v>1</v>
      </c>
      <c r="I7" s="51">
        <v>1</v>
      </c>
      <c r="J7" s="52">
        <v>1</v>
      </c>
      <c r="K7" s="53">
        <f t="shared" si="0"/>
        <v>1</v>
      </c>
      <c r="L7" s="54">
        <f t="shared" si="1"/>
        <v>1</v>
      </c>
    </row>
    <row r="8" spans="1:12">
      <c r="A8" s="49" t="s">
        <v>15</v>
      </c>
      <c r="B8" s="49" t="s">
        <v>16</v>
      </c>
      <c r="C8" s="49" t="s">
        <v>17</v>
      </c>
      <c r="D8" s="49" t="s">
        <v>24</v>
      </c>
      <c r="E8" s="50">
        <v>0</v>
      </c>
      <c r="F8" s="50">
        <v>1</v>
      </c>
      <c r="G8" s="50">
        <v>1</v>
      </c>
      <c r="H8" s="50">
        <v>1</v>
      </c>
      <c r="I8" s="51">
        <v>1</v>
      </c>
      <c r="J8" s="52">
        <v>1</v>
      </c>
      <c r="K8" s="53">
        <f t="shared" si="0"/>
        <v>1</v>
      </c>
      <c r="L8" s="54">
        <f t="shared" si="1"/>
        <v>1</v>
      </c>
    </row>
    <row r="9" spans="1:12">
      <c r="A9" s="49" t="s">
        <v>15</v>
      </c>
      <c r="B9" s="49" t="s">
        <v>16</v>
      </c>
      <c r="C9" s="49" t="s">
        <v>27</v>
      </c>
      <c r="D9" s="49" t="s">
        <v>28</v>
      </c>
      <c r="E9" s="50">
        <v>0</v>
      </c>
      <c r="F9" s="50">
        <v>1</v>
      </c>
      <c r="G9" s="50">
        <v>1</v>
      </c>
      <c r="H9" s="50">
        <v>1</v>
      </c>
      <c r="I9" s="51">
        <v>1</v>
      </c>
      <c r="J9" s="52">
        <v>1</v>
      </c>
      <c r="K9" s="53">
        <f t="shared" si="0"/>
        <v>1</v>
      </c>
      <c r="L9" s="54">
        <f t="shared" si="1"/>
        <v>1</v>
      </c>
    </row>
    <row r="10" spans="1:12">
      <c r="A10" s="49" t="s">
        <v>15</v>
      </c>
      <c r="B10" s="49" t="s">
        <v>16</v>
      </c>
      <c r="C10" s="49" t="s">
        <v>31</v>
      </c>
      <c r="D10" s="49" t="s">
        <v>69</v>
      </c>
      <c r="E10" s="50">
        <v>0</v>
      </c>
      <c r="F10" s="50">
        <v>1</v>
      </c>
      <c r="G10" s="50">
        <v>1</v>
      </c>
      <c r="H10" s="50">
        <v>1</v>
      </c>
      <c r="I10" s="51">
        <v>1</v>
      </c>
      <c r="J10" s="52">
        <v>1</v>
      </c>
      <c r="K10" s="53">
        <f t="shared" si="0"/>
        <v>1</v>
      </c>
      <c r="L10" s="54">
        <f t="shared" si="1"/>
        <v>1</v>
      </c>
    </row>
    <row r="11" spans="1:12">
      <c r="A11" s="49" t="s">
        <v>15</v>
      </c>
      <c r="B11" s="49" t="s">
        <v>16</v>
      </c>
      <c r="C11" s="49" t="s">
        <v>31</v>
      </c>
      <c r="D11" s="49" t="s">
        <v>35</v>
      </c>
      <c r="E11" s="50">
        <v>0</v>
      </c>
      <c r="F11" s="50">
        <v>1</v>
      </c>
      <c r="G11" s="50">
        <v>1</v>
      </c>
      <c r="H11" s="50">
        <v>1</v>
      </c>
      <c r="I11" s="51">
        <v>1</v>
      </c>
      <c r="J11" s="52">
        <v>1</v>
      </c>
      <c r="K11" s="53">
        <f t="shared" si="0"/>
        <v>1</v>
      </c>
      <c r="L11" s="54">
        <f t="shared" si="1"/>
        <v>1</v>
      </c>
    </row>
    <row r="12" spans="1:12">
      <c r="A12" s="49" t="s">
        <v>15</v>
      </c>
      <c r="B12" s="49" t="s">
        <v>16</v>
      </c>
      <c r="C12" s="49" t="s">
        <v>38</v>
      </c>
      <c r="D12" s="49" t="s">
        <v>39</v>
      </c>
      <c r="E12" s="50">
        <v>0</v>
      </c>
      <c r="F12" s="50">
        <v>1</v>
      </c>
      <c r="G12" s="50">
        <v>1</v>
      </c>
      <c r="H12" s="50">
        <v>1</v>
      </c>
      <c r="I12" s="51">
        <v>1</v>
      </c>
      <c r="J12" s="52">
        <v>1</v>
      </c>
      <c r="K12" s="53">
        <f t="shared" si="0"/>
        <v>1</v>
      </c>
      <c r="L12" s="54">
        <f>IF(I12+J12&gt;=1,1,0)</f>
        <v>1</v>
      </c>
    </row>
    <row r="13" spans="1:12">
      <c r="A13" s="49" t="s">
        <v>15</v>
      </c>
      <c r="B13" s="49" t="s">
        <v>16</v>
      </c>
      <c r="C13" s="49" t="s">
        <v>42</v>
      </c>
      <c r="D13" s="49" t="s">
        <v>43</v>
      </c>
      <c r="E13" s="50">
        <v>0</v>
      </c>
      <c r="F13" s="50">
        <v>1</v>
      </c>
      <c r="G13" s="50">
        <v>1</v>
      </c>
      <c r="H13" s="50">
        <v>1</v>
      </c>
      <c r="I13" s="51">
        <v>1</v>
      </c>
      <c r="J13" s="52">
        <v>1</v>
      </c>
      <c r="K13" s="53">
        <f t="shared" si="0"/>
        <v>1</v>
      </c>
      <c r="L13" s="54">
        <f t="shared" si="1"/>
        <v>1</v>
      </c>
    </row>
    <row r="14" spans="1:12">
      <c r="A14" s="49" t="s">
        <v>15</v>
      </c>
      <c r="B14" s="49" t="s">
        <v>16</v>
      </c>
      <c r="C14" s="49" t="s">
        <v>46</v>
      </c>
      <c r="D14" s="49" t="s">
        <v>47</v>
      </c>
      <c r="E14" s="50">
        <v>0</v>
      </c>
      <c r="F14" s="50">
        <v>1</v>
      </c>
      <c r="G14" s="50">
        <v>1</v>
      </c>
      <c r="H14" s="50">
        <v>1</v>
      </c>
      <c r="I14" s="51">
        <v>1</v>
      </c>
      <c r="J14" s="52">
        <v>1</v>
      </c>
      <c r="K14" s="53">
        <f t="shared" si="0"/>
        <v>1</v>
      </c>
      <c r="L14" s="54">
        <f t="shared" si="1"/>
        <v>1</v>
      </c>
    </row>
    <row r="15" spans="1:12">
      <c r="A15" s="49" t="s">
        <v>15</v>
      </c>
      <c r="B15" t="s">
        <v>352</v>
      </c>
      <c r="C15" t="s">
        <v>353</v>
      </c>
      <c r="D15" t="s">
        <v>354</v>
      </c>
      <c r="E15" s="168">
        <v>1</v>
      </c>
      <c r="F15" s="168">
        <v>1</v>
      </c>
      <c r="G15" s="168">
        <v>1</v>
      </c>
      <c r="H15" s="168">
        <v>1</v>
      </c>
      <c r="I15" s="170">
        <v>1</v>
      </c>
      <c r="J15" s="170">
        <v>1</v>
      </c>
      <c r="K15" s="113">
        <f t="shared" si="0"/>
        <v>1</v>
      </c>
      <c r="L15" s="171">
        <f t="shared" si="1"/>
        <v>1</v>
      </c>
    </row>
    <row r="16" spans="1:12">
      <c r="A16" s="49" t="s">
        <v>15</v>
      </c>
      <c r="B16" t="s">
        <v>352</v>
      </c>
      <c r="C16" t="s">
        <v>353</v>
      </c>
      <c r="D16" t="s">
        <v>355</v>
      </c>
      <c r="E16" s="168">
        <v>1</v>
      </c>
      <c r="F16" s="168">
        <v>1</v>
      </c>
      <c r="G16" s="168">
        <v>1</v>
      </c>
      <c r="H16" s="168">
        <v>1</v>
      </c>
      <c r="I16" s="170">
        <v>0</v>
      </c>
      <c r="J16" s="170">
        <v>1</v>
      </c>
      <c r="K16" s="113">
        <f t="shared" si="0"/>
        <v>1</v>
      </c>
      <c r="L16" s="171">
        <f t="shared" si="1"/>
        <v>1</v>
      </c>
    </row>
    <row r="17" spans="1:12">
      <c r="A17" s="49" t="s">
        <v>15</v>
      </c>
      <c r="B17" t="s">
        <v>352</v>
      </c>
      <c r="C17" t="s">
        <v>353</v>
      </c>
      <c r="D17" t="s">
        <v>356</v>
      </c>
      <c r="E17" s="168">
        <v>1</v>
      </c>
      <c r="F17" s="168">
        <v>1</v>
      </c>
      <c r="G17" s="168">
        <v>1</v>
      </c>
      <c r="H17" s="168">
        <v>1</v>
      </c>
      <c r="I17" s="170">
        <v>0</v>
      </c>
      <c r="J17" s="170">
        <v>1</v>
      </c>
      <c r="K17" s="113">
        <f t="shared" si="0"/>
        <v>1</v>
      </c>
      <c r="L17" s="171">
        <f t="shared" si="1"/>
        <v>1</v>
      </c>
    </row>
    <row r="18" spans="1:12">
      <c r="A18" s="49" t="s">
        <v>15</v>
      </c>
      <c r="B18" t="s">
        <v>352</v>
      </c>
      <c r="C18" t="s">
        <v>357</v>
      </c>
      <c r="D18" t="s">
        <v>358</v>
      </c>
      <c r="E18" s="168">
        <v>1</v>
      </c>
      <c r="F18" s="168">
        <v>1</v>
      </c>
      <c r="G18" s="168">
        <v>1</v>
      </c>
      <c r="H18" s="168">
        <v>1</v>
      </c>
      <c r="I18" s="170">
        <v>0</v>
      </c>
      <c r="J18" s="170">
        <v>1</v>
      </c>
      <c r="K18" s="113">
        <f t="shared" si="0"/>
        <v>1</v>
      </c>
      <c r="L18" s="171">
        <f t="shared" si="1"/>
        <v>1</v>
      </c>
    </row>
    <row r="19" spans="1:12">
      <c r="A19" s="49" t="s">
        <v>15</v>
      </c>
      <c r="B19" t="s">
        <v>352</v>
      </c>
      <c r="C19" t="s">
        <v>357</v>
      </c>
      <c r="D19" t="s">
        <v>359</v>
      </c>
      <c r="E19" s="168">
        <v>1</v>
      </c>
      <c r="F19" s="168">
        <v>1</v>
      </c>
      <c r="G19" s="168">
        <v>1</v>
      </c>
      <c r="H19" s="168">
        <v>1</v>
      </c>
      <c r="I19" s="170">
        <v>0</v>
      </c>
      <c r="J19" s="170">
        <v>1</v>
      </c>
      <c r="K19" s="113">
        <f t="shared" si="0"/>
        <v>1</v>
      </c>
      <c r="L19" s="171">
        <f t="shared" si="1"/>
        <v>1</v>
      </c>
    </row>
    <row r="20" spans="1:12">
      <c r="A20" s="49" t="s">
        <v>15</v>
      </c>
      <c r="B20" t="s">
        <v>352</v>
      </c>
      <c r="C20" t="s">
        <v>360</v>
      </c>
      <c r="D20" t="s">
        <v>361</v>
      </c>
      <c r="E20" s="168">
        <v>1</v>
      </c>
      <c r="F20" s="168">
        <v>1</v>
      </c>
      <c r="G20" s="168">
        <v>1</v>
      </c>
      <c r="H20" s="168">
        <v>1</v>
      </c>
      <c r="I20" s="170">
        <v>1</v>
      </c>
      <c r="J20" s="170">
        <v>1</v>
      </c>
      <c r="K20" s="113">
        <f t="shared" si="0"/>
        <v>1</v>
      </c>
      <c r="L20" s="171">
        <f t="shared" si="1"/>
        <v>1</v>
      </c>
    </row>
    <row r="21" spans="1:12">
      <c r="A21" s="49" t="s">
        <v>15</v>
      </c>
      <c r="B21" t="s">
        <v>352</v>
      </c>
      <c r="C21" t="s">
        <v>360</v>
      </c>
      <c r="D21" t="s">
        <v>362</v>
      </c>
      <c r="E21" s="168">
        <v>1</v>
      </c>
      <c r="F21" s="168">
        <v>1</v>
      </c>
      <c r="G21" s="168">
        <v>1</v>
      </c>
      <c r="H21" s="168">
        <v>1</v>
      </c>
      <c r="I21" s="170">
        <v>0</v>
      </c>
      <c r="J21" s="170">
        <v>1</v>
      </c>
      <c r="K21" s="113">
        <f t="shared" si="0"/>
        <v>1</v>
      </c>
      <c r="L21" s="171">
        <f t="shared" si="1"/>
        <v>1</v>
      </c>
    </row>
    <row r="22" spans="1:12">
      <c r="A22" s="49" t="s">
        <v>15</v>
      </c>
      <c r="B22" t="s">
        <v>352</v>
      </c>
      <c r="C22" t="s">
        <v>363</v>
      </c>
      <c r="D22" t="s">
        <v>364</v>
      </c>
      <c r="E22" s="168">
        <v>1</v>
      </c>
      <c r="F22" s="168">
        <v>0</v>
      </c>
      <c r="G22" s="168">
        <v>1</v>
      </c>
      <c r="H22" s="168">
        <v>1</v>
      </c>
      <c r="I22" s="170">
        <v>0</v>
      </c>
      <c r="J22" s="170">
        <v>1</v>
      </c>
      <c r="K22" s="113">
        <f t="shared" si="0"/>
        <v>1</v>
      </c>
      <c r="L22" s="171">
        <f t="shared" si="1"/>
        <v>1</v>
      </c>
    </row>
    <row r="23" spans="1:12">
      <c r="A23" s="49" t="s">
        <v>15</v>
      </c>
      <c r="B23" t="s">
        <v>352</v>
      </c>
      <c r="C23" t="s">
        <v>365</v>
      </c>
      <c r="D23" t="s">
        <v>366</v>
      </c>
      <c r="E23" s="168">
        <v>1</v>
      </c>
      <c r="F23" s="168">
        <v>1</v>
      </c>
      <c r="G23" s="168">
        <v>1</v>
      </c>
      <c r="H23" s="168">
        <v>1</v>
      </c>
      <c r="I23" s="170">
        <v>0</v>
      </c>
      <c r="J23" s="170">
        <v>1</v>
      </c>
      <c r="K23" s="113">
        <f t="shared" si="0"/>
        <v>1</v>
      </c>
      <c r="L23" s="171">
        <f t="shared" si="1"/>
        <v>1</v>
      </c>
    </row>
    <row r="24" spans="1:12">
      <c r="A24" s="49" t="s">
        <v>15</v>
      </c>
      <c r="B24" t="s">
        <v>352</v>
      </c>
      <c r="C24" t="s">
        <v>367</v>
      </c>
      <c r="D24" t="s">
        <v>368</v>
      </c>
      <c r="E24" s="168">
        <v>1</v>
      </c>
      <c r="F24" s="168">
        <v>1</v>
      </c>
      <c r="G24" s="168">
        <v>1</v>
      </c>
      <c r="H24" s="168">
        <v>0</v>
      </c>
      <c r="I24" s="170">
        <v>0</v>
      </c>
      <c r="J24" s="170">
        <v>1</v>
      </c>
      <c r="K24" s="113">
        <f t="shared" si="0"/>
        <v>1</v>
      </c>
      <c r="L24" s="171">
        <f t="shared" si="1"/>
        <v>1</v>
      </c>
    </row>
    <row r="25" spans="1:12">
      <c r="A25" s="49" t="s">
        <v>15</v>
      </c>
      <c r="B25" s="266" t="s">
        <v>523</v>
      </c>
      <c r="C25" s="266" t="s">
        <v>527</v>
      </c>
      <c r="D25" s="266" t="s">
        <v>531</v>
      </c>
      <c r="E25" s="285">
        <v>1</v>
      </c>
      <c r="F25" s="285">
        <v>1</v>
      </c>
      <c r="G25" s="285">
        <v>1</v>
      </c>
      <c r="H25" s="285">
        <v>1</v>
      </c>
      <c r="I25" s="286">
        <v>1</v>
      </c>
      <c r="J25" s="286">
        <v>1</v>
      </c>
      <c r="K25" s="287">
        <f>IF(E25+F25+G25+H25+I25&gt;=2,1,0)</f>
        <v>1</v>
      </c>
      <c r="L25" s="288">
        <f>IF(I25+J25&gt;=1,1,0)</f>
        <v>1</v>
      </c>
    </row>
    <row r="26" spans="1:12">
      <c r="A26" s="49" t="s">
        <v>15</v>
      </c>
      <c r="B26" s="274" t="s">
        <v>523</v>
      </c>
      <c r="C26" s="274" t="s">
        <v>532</v>
      </c>
      <c r="D26" s="274" t="s">
        <v>533</v>
      </c>
      <c r="E26" s="274">
        <v>1</v>
      </c>
      <c r="F26" s="274">
        <v>1</v>
      </c>
      <c r="G26" s="274">
        <v>1</v>
      </c>
      <c r="H26" s="274">
        <v>1</v>
      </c>
      <c r="I26" s="274">
        <v>1</v>
      </c>
      <c r="J26" s="274">
        <v>1</v>
      </c>
      <c r="K26" s="274">
        <f>IF(E26+F26+G26+H26+I26&gt;=2,1,0)</f>
        <v>1</v>
      </c>
      <c r="L26" s="273">
        <f>IF(I26+J26&gt;=1,1,0)</f>
        <v>1</v>
      </c>
    </row>
    <row r="27" spans="1:12">
      <c r="A27" t="s">
        <v>15</v>
      </c>
      <c r="B27" t="s">
        <v>455</v>
      </c>
      <c r="C27" t="s">
        <v>542</v>
      </c>
      <c r="D27" t="s">
        <v>543</v>
      </c>
      <c r="E27" s="168">
        <v>1</v>
      </c>
      <c r="F27" s="168">
        <v>1</v>
      </c>
      <c r="G27" s="168">
        <v>1</v>
      </c>
      <c r="H27" s="168">
        <v>1</v>
      </c>
      <c r="I27" s="170">
        <v>0</v>
      </c>
      <c r="J27" s="170">
        <v>1</v>
      </c>
      <c r="K27" s="113">
        <f t="shared" ref="K27:K32" si="2">IF(E27+F27+G27+H27+I27&gt;=2,1,0)</f>
        <v>1</v>
      </c>
      <c r="L27" s="171">
        <f t="shared" ref="L27:L32" si="3">IF(I27+J27&gt;=1,1,0)</f>
        <v>1</v>
      </c>
    </row>
    <row r="28" spans="1:12">
      <c r="A28" t="s">
        <v>15</v>
      </c>
      <c r="B28" t="s">
        <v>455</v>
      </c>
      <c r="C28" t="s">
        <v>459</v>
      </c>
      <c r="D28" t="s">
        <v>464</v>
      </c>
      <c r="E28" s="168">
        <v>1</v>
      </c>
      <c r="F28" s="168">
        <v>1</v>
      </c>
      <c r="G28" s="168">
        <v>1</v>
      </c>
      <c r="H28" s="168">
        <v>1</v>
      </c>
      <c r="I28" s="170">
        <v>0</v>
      </c>
      <c r="J28" s="170">
        <v>1</v>
      </c>
      <c r="K28" s="113">
        <f t="shared" si="2"/>
        <v>1</v>
      </c>
      <c r="L28" s="171">
        <f t="shared" si="3"/>
        <v>1</v>
      </c>
    </row>
    <row r="29" spans="1:12">
      <c r="A29" t="s">
        <v>15</v>
      </c>
      <c r="B29" t="s">
        <v>455</v>
      </c>
      <c r="C29" t="s">
        <v>549</v>
      </c>
      <c r="D29" t="s">
        <v>550</v>
      </c>
      <c r="E29" s="168">
        <v>1</v>
      </c>
      <c r="F29" s="168">
        <v>1</v>
      </c>
      <c r="G29" s="168">
        <v>1</v>
      </c>
      <c r="H29" s="168">
        <v>1</v>
      </c>
      <c r="I29" s="170">
        <v>1</v>
      </c>
      <c r="J29" s="170">
        <v>1</v>
      </c>
      <c r="K29" s="113">
        <f t="shared" si="2"/>
        <v>1</v>
      </c>
      <c r="L29" s="171">
        <f t="shared" si="3"/>
        <v>1</v>
      </c>
    </row>
    <row r="30" spans="1:12">
      <c r="A30" t="s">
        <v>15</v>
      </c>
      <c r="B30" t="s">
        <v>455</v>
      </c>
      <c r="C30" t="s">
        <v>549</v>
      </c>
      <c r="D30" t="s">
        <v>553</v>
      </c>
      <c r="E30" s="168">
        <v>1</v>
      </c>
      <c r="F30" s="168">
        <v>1</v>
      </c>
      <c r="G30" s="168">
        <v>1</v>
      </c>
      <c r="H30" s="168">
        <v>1</v>
      </c>
      <c r="I30" s="170">
        <v>0</v>
      </c>
      <c r="J30" s="170">
        <v>1</v>
      </c>
      <c r="K30" s="113">
        <f t="shared" si="2"/>
        <v>1</v>
      </c>
      <c r="L30" s="171">
        <f t="shared" si="3"/>
        <v>1</v>
      </c>
    </row>
    <row r="31" spans="1:12">
      <c r="A31" t="s">
        <v>15</v>
      </c>
      <c r="B31" t="s">
        <v>455</v>
      </c>
      <c r="C31" t="s">
        <v>556</v>
      </c>
      <c r="D31" t="s">
        <v>557</v>
      </c>
      <c r="E31" s="168">
        <v>1</v>
      </c>
      <c r="F31" s="168">
        <v>1</v>
      </c>
      <c r="G31" s="168">
        <v>1</v>
      </c>
      <c r="H31" s="168">
        <v>1</v>
      </c>
      <c r="I31" s="170">
        <v>1</v>
      </c>
      <c r="J31" s="170">
        <v>1</v>
      </c>
      <c r="K31" s="113">
        <f t="shared" si="2"/>
        <v>1</v>
      </c>
      <c r="L31" s="171">
        <f t="shared" si="3"/>
        <v>1</v>
      </c>
    </row>
    <row r="32" spans="1:12">
      <c r="A32" t="s">
        <v>15</v>
      </c>
      <c r="B32" t="s">
        <v>455</v>
      </c>
      <c r="C32" t="s">
        <v>559</v>
      </c>
      <c r="D32" t="s">
        <v>560</v>
      </c>
      <c r="E32" s="168">
        <v>1</v>
      </c>
      <c r="F32" s="168">
        <v>1</v>
      </c>
      <c r="G32" s="168">
        <v>1</v>
      </c>
      <c r="H32" s="168">
        <v>1</v>
      </c>
      <c r="I32" s="170">
        <v>1</v>
      </c>
      <c r="J32" s="170">
        <v>1</v>
      </c>
      <c r="K32" s="113">
        <f t="shared" si="2"/>
        <v>1</v>
      </c>
      <c r="L32" s="171">
        <f t="shared" si="3"/>
        <v>1</v>
      </c>
    </row>
    <row r="33" spans="1:12">
      <c r="A33" t="s">
        <v>15</v>
      </c>
      <c r="B33" s="425" t="s">
        <v>470</v>
      </c>
      <c r="C33" s="425" t="s">
        <v>675</v>
      </c>
      <c r="D33" s="425" t="s">
        <v>676</v>
      </c>
      <c r="E33" s="426">
        <v>1</v>
      </c>
      <c r="F33" s="427">
        <v>1</v>
      </c>
      <c r="G33" s="427">
        <v>1</v>
      </c>
      <c r="H33" s="427">
        <v>1</v>
      </c>
      <c r="I33" s="428">
        <v>0</v>
      </c>
      <c r="J33" s="428">
        <v>0</v>
      </c>
      <c r="K33" s="429">
        <v>1</v>
      </c>
      <c r="L33" s="430">
        <v>0</v>
      </c>
    </row>
    <row r="34" spans="1:12">
      <c r="A34" t="s">
        <v>15</v>
      </c>
      <c r="B34" s="425" t="s">
        <v>470</v>
      </c>
      <c r="C34" s="425" t="s">
        <v>675</v>
      </c>
      <c r="D34" s="425" t="s">
        <v>679</v>
      </c>
      <c r="E34" s="431">
        <v>1</v>
      </c>
      <c r="F34" s="432">
        <v>1</v>
      </c>
      <c r="G34" s="432">
        <v>1</v>
      </c>
      <c r="H34" s="432">
        <v>1</v>
      </c>
      <c r="I34" s="433">
        <v>0</v>
      </c>
      <c r="J34" s="433">
        <v>0</v>
      </c>
      <c r="K34" s="434">
        <v>1</v>
      </c>
      <c r="L34" s="430">
        <v>0</v>
      </c>
    </row>
    <row r="35" spans="1:12">
      <c r="A35" t="s">
        <v>15</v>
      </c>
      <c r="B35" s="425" t="s">
        <v>470</v>
      </c>
      <c r="C35" s="425" t="s">
        <v>471</v>
      </c>
      <c r="D35" s="425" t="s">
        <v>682</v>
      </c>
      <c r="E35" s="431">
        <v>1</v>
      </c>
      <c r="F35" s="432">
        <v>1</v>
      </c>
      <c r="G35" s="432">
        <v>1</v>
      </c>
      <c r="H35" s="432">
        <v>1</v>
      </c>
      <c r="I35" s="433">
        <v>0</v>
      </c>
      <c r="J35" s="433">
        <v>0</v>
      </c>
      <c r="K35" s="434">
        <v>1</v>
      </c>
      <c r="L35" s="430">
        <v>0</v>
      </c>
    </row>
    <row r="36" spans="1:12">
      <c r="A36" t="s">
        <v>15</v>
      </c>
      <c r="B36" s="425" t="s">
        <v>470</v>
      </c>
      <c r="C36" s="425" t="s">
        <v>471</v>
      </c>
      <c r="D36" s="425" t="s">
        <v>685</v>
      </c>
      <c r="E36" s="431">
        <v>1</v>
      </c>
      <c r="F36" s="432">
        <v>1</v>
      </c>
      <c r="G36" s="432">
        <v>1</v>
      </c>
      <c r="H36" s="432">
        <v>1</v>
      </c>
      <c r="I36" s="433">
        <v>0</v>
      </c>
      <c r="J36" s="433">
        <v>0</v>
      </c>
      <c r="K36" s="434">
        <v>1</v>
      </c>
      <c r="L36" s="430">
        <v>0</v>
      </c>
    </row>
    <row r="37" spans="1:12">
      <c r="A37" t="s">
        <v>15</v>
      </c>
      <c r="B37" s="425" t="s">
        <v>470</v>
      </c>
      <c r="C37" s="425" t="s">
        <v>479</v>
      </c>
      <c r="D37" s="425" t="s">
        <v>688</v>
      </c>
      <c r="E37" s="431">
        <v>1</v>
      </c>
      <c r="F37" s="432">
        <v>1</v>
      </c>
      <c r="G37" s="432">
        <v>1</v>
      </c>
      <c r="H37" s="432">
        <v>1</v>
      </c>
      <c r="I37" s="433">
        <v>0</v>
      </c>
      <c r="J37" s="433">
        <v>0</v>
      </c>
      <c r="K37" s="434">
        <v>1</v>
      </c>
      <c r="L37" s="430">
        <v>0</v>
      </c>
    </row>
    <row r="38" spans="1:12">
      <c r="A38" t="s">
        <v>15</v>
      </c>
      <c r="B38" s="425" t="s">
        <v>470</v>
      </c>
      <c r="C38" s="425" t="s">
        <v>479</v>
      </c>
      <c r="D38" s="425" t="s">
        <v>490</v>
      </c>
      <c r="E38" s="431">
        <v>1</v>
      </c>
      <c r="F38" s="432">
        <v>1</v>
      </c>
      <c r="G38" s="432">
        <v>1</v>
      </c>
      <c r="H38" s="432">
        <v>1</v>
      </c>
      <c r="I38" s="433">
        <v>0</v>
      </c>
      <c r="J38" s="433">
        <v>0</v>
      </c>
      <c r="K38" s="434">
        <v>1</v>
      </c>
      <c r="L38" s="430">
        <v>0</v>
      </c>
    </row>
    <row r="39" spans="1:12">
      <c r="A39" t="s">
        <v>15</v>
      </c>
      <c r="B39" s="425" t="s">
        <v>470</v>
      </c>
      <c r="C39" s="425" t="s">
        <v>479</v>
      </c>
      <c r="D39" s="425" t="s">
        <v>482</v>
      </c>
      <c r="E39" s="431">
        <v>1</v>
      </c>
      <c r="F39" s="432">
        <v>1</v>
      </c>
      <c r="G39" s="432">
        <v>1</v>
      </c>
      <c r="H39" s="432">
        <v>1</v>
      </c>
      <c r="I39" s="433">
        <v>0</v>
      </c>
      <c r="J39" s="433">
        <v>0</v>
      </c>
      <c r="K39" s="434">
        <v>1</v>
      </c>
      <c r="L39" s="430">
        <v>0</v>
      </c>
    </row>
    <row r="40" spans="1:12">
      <c r="A40" t="s">
        <v>15</v>
      </c>
      <c r="B40" s="425" t="s">
        <v>470</v>
      </c>
      <c r="C40" s="425" t="s">
        <v>694</v>
      </c>
      <c r="D40" s="425" t="s">
        <v>695</v>
      </c>
      <c r="E40" s="431">
        <v>1</v>
      </c>
      <c r="F40" s="432">
        <v>1</v>
      </c>
      <c r="G40" s="432">
        <v>1</v>
      </c>
      <c r="H40" s="432">
        <v>1</v>
      </c>
      <c r="I40" s="435">
        <v>0</v>
      </c>
      <c r="J40" s="435">
        <v>1</v>
      </c>
      <c r="K40" s="436">
        <v>1</v>
      </c>
      <c r="L40" s="430">
        <v>1</v>
      </c>
    </row>
    <row r="41" spans="1:12">
      <c r="A41" t="s">
        <v>15</v>
      </c>
      <c r="B41" s="425" t="s">
        <v>470</v>
      </c>
      <c r="C41" s="425" t="s">
        <v>694</v>
      </c>
      <c r="D41" s="425" t="s">
        <v>698</v>
      </c>
      <c r="E41" s="431">
        <v>1</v>
      </c>
      <c r="F41" s="432">
        <v>1</v>
      </c>
      <c r="G41" s="432">
        <v>1</v>
      </c>
      <c r="H41" s="432">
        <v>1</v>
      </c>
      <c r="I41" s="435">
        <v>0</v>
      </c>
      <c r="J41" s="435">
        <v>1</v>
      </c>
      <c r="K41" s="436">
        <v>1</v>
      </c>
      <c r="L41" s="430">
        <v>1</v>
      </c>
    </row>
    <row r="42" spans="1:12">
      <c r="A42" t="s">
        <v>15</v>
      </c>
      <c r="B42" s="425" t="s">
        <v>470</v>
      </c>
      <c r="C42" s="425" t="s">
        <v>701</v>
      </c>
      <c r="D42" s="425" t="s">
        <v>702</v>
      </c>
      <c r="E42" s="431">
        <v>1</v>
      </c>
      <c r="F42" s="432">
        <v>1</v>
      </c>
      <c r="G42" s="432">
        <v>1</v>
      </c>
      <c r="H42" s="432">
        <v>1</v>
      </c>
      <c r="I42" s="435">
        <v>0</v>
      </c>
      <c r="J42" s="435">
        <v>1</v>
      </c>
      <c r="K42" s="436">
        <v>1</v>
      </c>
      <c r="L42" s="430">
        <v>1</v>
      </c>
    </row>
    <row r="43" spans="1:12">
      <c r="A43" t="s">
        <v>15</v>
      </c>
      <c r="B43" s="425" t="s">
        <v>470</v>
      </c>
      <c r="C43" s="425" t="s">
        <v>705</v>
      </c>
      <c r="D43" s="425" t="s">
        <v>706</v>
      </c>
      <c r="E43" s="431">
        <v>1</v>
      </c>
      <c r="F43" s="432">
        <v>1</v>
      </c>
      <c r="G43" s="432">
        <v>1</v>
      </c>
      <c r="H43" s="432">
        <v>1</v>
      </c>
      <c r="I43" s="435">
        <v>0</v>
      </c>
      <c r="J43" s="435">
        <v>1</v>
      </c>
      <c r="K43" s="436">
        <v>1</v>
      </c>
      <c r="L43" s="430">
        <v>1</v>
      </c>
    </row>
    <row r="44" spans="1:12">
      <c r="A44" t="s">
        <v>15</v>
      </c>
      <c r="B44" s="425" t="s">
        <v>470</v>
      </c>
      <c r="C44" s="425" t="s">
        <v>705</v>
      </c>
      <c r="D44" s="425" t="s">
        <v>709</v>
      </c>
      <c r="E44" s="431">
        <v>1</v>
      </c>
      <c r="F44" s="432">
        <v>1</v>
      </c>
      <c r="G44" s="432">
        <v>1</v>
      </c>
      <c r="H44" s="432">
        <v>1</v>
      </c>
      <c r="I44" s="435">
        <v>0</v>
      </c>
      <c r="J44" s="435">
        <v>1</v>
      </c>
      <c r="K44" s="436">
        <v>1</v>
      </c>
      <c r="L44" s="430">
        <v>1</v>
      </c>
    </row>
    <row r="45" spans="1:12">
      <c r="A45" s="375" t="s">
        <v>15</v>
      </c>
      <c r="B45" s="375" t="s">
        <v>403</v>
      </c>
      <c r="C45" s="375" t="s">
        <v>404</v>
      </c>
      <c r="D45" s="375" t="s">
        <v>409</v>
      </c>
      <c r="E45" s="115">
        <v>1</v>
      </c>
      <c r="F45" s="115">
        <v>1</v>
      </c>
      <c r="G45" s="115">
        <v>1</v>
      </c>
      <c r="H45" s="115">
        <v>1</v>
      </c>
      <c r="I45" s="115">
        <v>1</v>
      </c>
      <c r="J45" s="115">
        <v>1</v>
      </c>
      <c r="K45" s="115">
        <v>1</v>
      </c>
      <c r="L45" s="115">
        <f>IF(I45+J45&gt;=1,1,0)</f>
        <v>1</v>
      </c>
    </row>
    <row r="46" spans="1:12">
      <c r="A46" s="375" t="s">
        <v>15</v>
      </c>
      <c r="B46" s="375" t="s">
        <v>403</v>
      </c>
      <c r="C46" s="375" t="s">
        <v>404</v>
      </c>
      <c r="D46" s="375" t="s">
        <v>405</v>
      </c>
      <c r="E46" s="115">
        <v>1</v>
      </c>
      <c r="F46" s="115">
        <v>1</v>
      </c>
      <c r="G46" s="115">
        <v>1</v>
      </c>
      <c r="H46" s="115">
        <v>0</v>
      </c>
      <c r="I46" s="115">
        <v>1</v>
      </c>
      <c r="J46" s="115">
        <v>1</v>
      </c>
      <c r="K46" s="115">
        <f>IF(E46+F46+G46+H46+I46&gt;=2,1,0)</f>
        <v>1</v>
      </c>
      <c r="L46" s="115">
        <f>IF(I46+J46&gt;=1,1,0)</f>
        <v>1</v>
      </c>
    </row>
    <row r="47" spans="1:12">
      <c r="A47" s="375" t="s">
        <v>15</v>
      </c>
      <c r="B47" s="375" t="s">
        <v>403</v>
      </c>
      <c r="C47" s="375" t="s">
        <v>782</v>
      </c>
      <c r="D47" s="375" t="s">
        <v>783</v>
      </c>
      <c r="E47" s="115">
        <v>1</v>
      </c>
      <c r="F47" s="115">
        <v>1</v>
      </c>
      <c r="G47" s="115">
        <v>1</v>
      </c>
      <c r="H47" s="115">
        <v>0</v>
      </c>
      <c r="I47" s="115">
        <v>1</v>
      </c>
      <c r="J47" s="115">
        <v>1</v>
      </c>
      <c r="K47" s="115">
        <f>IF(E47+F47+G47+H47+I47&gt;=2,1,0)</f>
        <v>1</v>
      </c>
      <c r="L47" s="115">
        <f>IF(I47+J47&gt;=1,1,0)</f>
        <v>1</v>
      </c>
    </row>
    <row r="48" spans="1:12" ht="30">
      <c r="A48" s="375" t="s">
        <v>15</v>
      </c>
      <c r="B48" s="375" t="s">
        <v>403</v>
      </c>
      <c r="C48" s="375" t="s">
        <v>439</v>
      </c>
      <c r="D48" s="462" t="s">
        <v>452</v>
      </c>
      <c r="E48" s="115">
        <v>1</v>
      </c>
      <c r="F48" s="115">
        <v>1</v>
      </c>
      <c r="G48" s="115">
        <v>1</v>
      </c>
      <c r="H48" s="115">
        <v>0</v>
      </c>
      <c r="I48" s="115">
        <v>1</v>
      </c>
      <c r="J48" s="115">
        <v>1</v>
      </c>
      <c r="K48" s="115">
        <f>IF(E48+F48+G48+H48+I48&gt;=2,1,0)</f>
        <v>1</v>
      </c>
      <c r="L48" s="115">
        <f>IF(I48+J48&gt;=1,1,0)</f>
        <v>1</v>
      </c>
    </row>
    <row r="50" spans="1:12">
      <c r="A50" s="375" t="s">
        <v>15</v>
      </c>
      <c r="B50" s="375" t="s">
        <v>403</v>
      </c>
      <c r="C50" s="375" t="s">
        <v>404</v>
      </c>
      <c r="D50" s="375" t="s">
        <v>409</v>
      </c>
      <c r="E50" s="115">
        <v>1</v>
      </c>
      <c r="F50" s="115">
        <v>1</v>
      </c>
      <c r="G50" s="115">
        <v>1</v>
      </c>
      <c r="H50" s="115">
        <v>1</v>
      </c>
      <c r="I50" s="115">
        <v>1</v>
      </c>
      <c r="J50" s="115">
        <v>1</v>
      </c>
      <c r="K50" s="115">
        <v>1</v>
      </c>
      <c r="L50" s="115">
        <f>IF(I50+J50&gt;=1,1,0)</f>
        <v>1</v>
      </c>
    </row>
    <row r="51" spans="1:12">
      <c r="A51" s="375" t="s">
        <v>15</v>
      </c>
      <c r="B51" s="375" t="s">
        <v>403</v>
      </c>
      <c r="C51" s="375" t="s">
        <v>404</v>
      </c>
      <c r="D51" s="375" t="s">
        <v>405</v>
      </c>
      <c r="E51" s="115">
        <v>1</v>
      </c>
      <c r="F51" s="115">
        <v>1</v>
      </c>
      <c r="G51" s="115">
        <v>1</v>
      </c>
      <c r="H51" s="115">
        <v>0</v>
      </c>
      <c r="I51" s="115">
        <v>1</v>
      </c>
      <c r="J51" s="115">
        <v>1</v>
      </c>
      <c r="K51" s="115">
        <f>IF(E51+F51+G51+H51+I51&gt;=2,1,0)</f>
        <v>1</v>
      </c>
      <c r="L51" s="115">
        <f>IF(I51+J51&gt;=1,1,0)</f>
        <v>1</v>
      </c>
    </row>
    <row r="52" spans="1:12">
      <c r="A52" s="375" t="s">
        <v>15</v>
      </c>
      <c r="B52" s="375" t="s">
        <v>403</v>
      </c>
      <c r="C52" s="375" t="s">
        <v>782</v>
      </c>
      <c r="D52" s="375" t="s">
        <v>783</v>
      </c>
      <c r="E52" s="115">
        <v>1</v>
      </c>
      <c r="F52" s="115">
        <v>1</v>
      </c>
      <c r="G52" s="115">
        <v>1</v>
      </c>
      <c r="H52" s="115">
        <v>0</v>
      </c>
      <c r="I52" s="115">
        <v>1</v>
      </c>
      <c r="J52" s="115">
        <v>1</v>
      </c>
      <c r="K52" s="115">
        <f>IF(E52+F52+G52+H52+I52&gt;=2,1,0)</f>
        <v>1</v>
      </c>
      <c r="L52" s="115">
        <f>IF(I52+J52&gt;=1,1,0)</f>
        <v>1</v>
      </c>
    </row>
    <row r="53" spans="1:12" ht="30">
      <c r="A53" s="375" t="s">
        <v>15</v>
      </c>
      <c r="B53" s="375" t="s">
        <v>403</v>
      </c>
      <c r="C53" s="375" t="s">
        <v>439</v>
      </c>
      <c r="D53" s="462" t="s">
        <v>452</v>
      </c>
      <c r="E53" s="115">
        <v>1</v>
      </c>
      <c r="F53" s="115">
        <v>1</v>
      </c>
      <c r="G53" s="115">
        <v>1</v>
      </c>
      <c r="H53" s="115">
        <v>0</v>
      </c>
      <c r="I53" s="115">
        <v>1</v>
      </c>
      <c r="J53" s="115">
        <v>1</v>
      </c>
      <c r="K53" s="115">
        <f>IF(E53+F53+G53+H53+I53&gt;=2,1,0)</f>
        <v>1</v>
      </c>
      <c r="L53" s="115">
        <f>IF(I53+J53&gt;=1,1,0)</f>
        <v>1</v>
      </c>
    </row>
    <row r="55" spans="1:12">
      <c r="A55" s="115" t="s">
        <v>15</v>
      </c>
      <c r="B55" s="115" t="s">
        <v>805</v>
      </c>
      <c r="C55" s="115" t="s">
        <v>806</v>
      </c>
      <c r="D55" s="115" t="s">
        <v>807</v>
      </c>
      <c r="E55" s="168">
        <v>1</v>
      </c>
      <c r="F55" s="168">
        <v>1</v>
      </c>
      <c r="G55" s="168">
        <v>1</v>
      </c>
      <c r="H55" s="168">
        <v>1</v>
      </c>
      <c r="I55" s="170">
        <v>1</v>
      </c>
      <c r="J55" s="170">
        <v>1</v>
      </c>
      <c r="K55" s="113">
        <v>1</v>
      </c>
      <c r="L55" s="171">
        <v>1</v>
      </c>
    </row>
    <row r="56" spans="1:12">
      <c r="A56" s="115" t="s">
        <v>15</v>
      </c>
      <c r="B56" s="115" t="s">
        <v>805</v>
      </c>
      <c r="C56" s="115" t="s">
        <v>808</v>
      </c>
      <c r="D56" s="115" t="s">
        <v>809</v>
      </c>
      <c r="E56" s="168">
        <v>1</v>
      </c>
      <c r="F56" s="168">
        <v>1</v>
      </c>
      <c r="G56" s="168">
        <v>1</v>
      </c>
      <c r="H56" s="168">
        <v>1</v>
      </c>
      <c r="I56" s="170">
        <v>1</v>
      </c>
      <c r="J56" s="170">
        <v>1</v>
      </c>
      <c r="K56" s="113">
        <v>1</v>
      </c>
      <c r="L56" s="171">
        <v>1</v>
      </c>
    </row>
    <row r="57" spans="1:12">
      <c r="A57" s="115" t="s">
        <v>15</v>
      </c>
      <c r="B57" s="115" t="s">
        <v>805</v>
      </c>
      <c r="C57" s="115" t="s">
        <v>810</v>
      </c>
      <c r="D57" s="115" t="s">
        <v>811</v>
      </c>
      <c r="E57" s="168">
        <v>1</v>
      </c>
      <c r="F57" s="168">
        <v>1</v>
      </c>
      <c r="G57" s="168">
        <v>1</v>
      </c>
      <c r="H57" s="168">
        <v>1</v>
      </c>
      <c r="I57" s="170">
        <v>1</v>
      </c>
      <c r="J57" s="170">
        <v>1</v>
      </c>
      <c r="K57" s="113">
        <v>1</v>
      </c>
      <c r="L57" s="171">
        <v>1</v>
      </c>
    </row>
    <row r="58" spans="1:12">
      <c r="A58" s="115" t="s">
        <v>15</v>
      </c>
      <c r="B58" s="115" t="s">
        <v>805</v>
      </c>
      <c r="C58" s="115" t="s">
        <v>810</v>
      </c>
      <c r="D58" s="115" t="s">
        <v>812</v>
      </c>
      <c r="E58" s="168">
        <v>1</v>
      </c>
      <c r="F58" s="168">
        <v>1</v>
      </c>
      <c r="G58" s="168">
        <v>1</v>
      </c>
      <c r="H58" s="168">
        <v>1</v>
      </c>
      <c r="I58" s="170">
        <v>1</v>
      </c>
      <c r="J58" s="170">
        <v>1</v>
      </c>
      <c r="K58" s="113">
        <v>1</v>
      </c>
      <c r="L58" s="171">
        <v>1</v>
      </c>
    </row>
    <row r="59" spans="1:12">
      <c r="A59" s="115" t="s">
        <v>15</v>
      </c>
      <c r="B59" s="115" t="s">
        <v>805</v>
      </c>
      <c r="C59" s="115" t="s">
        <v>810</v>
      </c>
      <c r="D59" s="115" t="s">
        <v>813</v>
      </c>
      <c r="E59" s="168">
        <v>1</v>
      </c>
      <c r="F59" s="168">
        <v>1</v>
      </c>
      <c r="G59" s="168">
        <v>1</v>
      </c>
      <c r="H59" s="168">
        <v>1</v>
      </c>
      <c r="I59" s="170">
        <v>1</v>
      </c>
      <c r="J59" s="170">
        <v>1</v>
      </c>
      <c r="K59" s="113">
        <v>1</v>
      </c>
      <c r="L59" s="171">
        <v>1</v>
      </c>
    </row>
    <row r="60" spans="1:12">
      <c r="A60" s="115" t="s">
        <v>15</v>
      </c>
      <c r="B60" s="115" t="s">
        <v>805</v>
      </c>
      <c r="C60" s="115" t="s">
        <v>810</v>
      </c>
      <c r="D60" s="115" t="s">
        <v>814</v>
      </c>
      <c r="E60" s="168">
        <v>1</v>
      </c>
      <c r="F60" s="168">
        <v>1</v>
      </c>
      <c r="G60" s="168">
        <v>1</v>
      </c>
      <c r="H60" s="168">
        <v>1</v>
      </c>
      <c r="I60" s="170">
        <v>1</v>
      </c>
      <c r="J60" s="170">
        <v>1</v>
      </c>
      <c r="K60" s="113">
        <v>1</v>
      </c>
      <c r="L60" s="171">
        <v>1</v>
      </c>
    </row>
    <row r="61" spans="1:12">
      <c r="A61" s="115" t="s">
        <v>15</v>
      </c>
      <c r="B61" s="115" t="s">
        <v>805</v>
      </c>
      <c r="C61" s="115" t="s">
        <v>815</v>
      </c>
      <c r="D61" s="115" t="s">
        <v>816</v>
      </c>
      <c r="E61" s="168">
        <v>1</v>
      </c>
      <c r="F61" s="168">
        <v>1</v>
      </c>
      <c r="G61" s="168">
        <v>1</v>
      </c>
      <c r="H61" s="168">
        <v>1</v>
      </c>
      <c r="I61" s="170">
        <v>1</v>
      </c>
      <c r="J61" s="170">
        <v>1</v>
      </c>
      <c r="K61" s="113">
        <v>1</v>
      </c>
      <c r="L61" s="171">
        <v>1</v>
      </c>
    </row>
    <row r="62" spans="1:12">
      <c r="A62" t="s">
        <v>15</v>
      </c>
      <c r="B62" t="s">
        <v>846</v>
      </c>
      <c r="C62" t="s">
        <v>847</v>
      </c>
      <c r="D62" t="s">
        <v>848</v>
      </c>
      <c r="E62" s="168">
        <v>1</v>
      </c>
      <c r="F62" s="168">
        <v>1</v>
      </c>
      <c r="G62" s="168">
        <v>1</v>
      </c>
      <c r="H62" s="168">
        <v>1</v>
      </c>
      <c r="I62" s="170">
        <v>1</v>
      </c>
      <c r="J62" s="170">
        <v>1</v>
      </c>
      <c r="K62" s="113">
        <f>IF(E62+F62+G62+H62+I62&gt;=2,1,0)</f>
        <v>1</v>
      </c>
      <c r="L62" s="171">
        <f>IF(I62+J62&gt;=1,1,0)</f>
        <v>1</v>
      </c>
    </row>
    <row r="63" spans="1:12">
      <c r="A63" t="s">
        <v>15</v>
      </c>
      <c r="B63" t="s">
        <v>846</v>
      </c>
      <c r="C63" t="s">
        <v>850</v>
      </c>
      <c r="D63" t="s">
        <v>851</v>
      </c>
      <c r="E63" s="168">
        <v>1</v>
      </c>
      <c r="F63" s="168">
        <v>1</v>
      </c>
      <c r="G63" s="168">
        <v>1</v>
      </c>
      <c r="H63" s="168">
        <v>1</v>
      </c>
      <c r="I63" s="170">
        <v>1</v>
      </c>
      <c r="J63" s="170">
        <v>1</v>
      </c>
      <c r="K63" s="113">
        <f>IF(E63+F63+G63+H63+I63&gt;=2,1,0)</f>
        <v>1</v>
      </c>
      <c r="L63" s="171">
        <f>IF(I63+J63&gt;=1,1,0)</f>
        <v>1</v>
      </c>
    </row>
    <row r="64" spans="1:12">
      <c r="A64" t="s">
        <v>15</v>
      </c>
      <c r="B64" t="s">
        <v>846</v>
      </c>
      <c r="C64" t="s">
        <v>850</v>
      </c>
      <c r="D64" t="s">
        <v>853</v>
      </c>
      <c r="E64" s="168">
        <v>1</v>
      </c>
      <c r="F64" s="168">
        <v>1</v>
      </c>
      <c r="G64" s="168">
        <v>1</v>
      </c>
      <c r="H64" s="168">
        <v>1</v>
      </c>
      <c r="I64" s="170">
        <v>1</v>
      </c>
      <c r="J64" s="170">
        <v>1</v>
      </c>
      <c r="K64" s="113">
        <f>IF(E64+F64+G64+H64+I64&gt;=2,1,0)</f>
        <v>1</v>
      </c>
      <c r="L64" s="171">
        <f>IF(I64+J64&gt;=1,1,0)</f>
        <v>1</v>
      </c>
    </row>
  </sheetData>
  <mergeCells count="1">
    <mergeCell ref="E3:I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2371B-8D5D-F444-8637-B937F3419A2E}">
  <dimension ref="A1:EX93"/>
  <sheetViews>
    <sheetView topLeftCell="A58" workbookViewId="0">
      <selection activeCell="A81" sqref="A81:EV94"/>
    </sheetView>
  </sheetViews>
  <sheetFormatPr baseColWidth="10" defaultRowHeight="16"/>
  <sheetData>
    <row r="1" spans="1:154">
      <c r="A1" s="67" t="s">
        <v>102</v>
      </c>
      <c r="B1" s="67"/>
      <c r="C1" s="67"/>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row>
    <row r="2" spans="1:154">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row>
    <row r="3" spans="1:154">
      <c r="A3" s="1"/>
      <c r="B3" s="1"/>
      <c r="C3" s="1"/>
      <c r="D3" s="1"/>
      <c r="E3" s="68"/>
      <c r="F3" s="218" t="s">
        <v>70</v>
      </c>
      <c r="G3" s="219"/>
      <c r="H3" s="219"/>
      <c r="I3" s="219"/>
      <c r="J3" s="219"/>
      <c r="K3" s="219"/>
      <c r="L3" s="219"/>
      <c r="M3" s="219"/>
      <c r="N3" s="219"/>
      <c r="O3" s="219"/>
      <c r="P3" s="219"/>
      <c r="Q3" s="219"/>
      <c r="R3" s="219"/>
      <c r="S3" s="219"/>
      <c r="T3" s="219"/>
      <c r="U3" s="219"/>
      <c r="V3" s="219"/>
      <c r="W3" s="219"/>
      <c r="X3" s="219"/>
      <c r="Y3" s="219"/>
      <c r="Z3" s="219"/>
      <c r="AA3" s="219"/>
      <c r="AB3" s="219"/>
      <c r="AC3" s="219"/>
      <c r="AD3" s="219"/>
      <c r="AE3" s="219"/>
      <c r="AF3" s="219"/>
      <c r="AG3" s="219"/>
      <c r="AH3" s="219"/>
      <c r="AI3" s="219"/>
      <c r="AJ3" s="219"/>
      <c r="AK3" s="219"/>
      <c r="AL3" s="219"/>
      <c r="AM3" s="219"/>
      <c r="AN3" s="219"/>
      <c r="AO3" s="219"/>
      <c r="AP3" s="219"/>
      <c r="AQ3" s="219"/>
      <c r="AR3" s="219"/>
      <c r="AS3" s="219"/>
      <c r="AT3" s="219"/>
      <c r="AU3" s="219"/>
      <c r="AV3" s="219"/>
      <c r="AW3" s="219"/>
      <c r="AX3" s="219"/>
      <c r="AY3" s="219"/>
      <c r="AZ3" s="219"/>
      <c r="BA3" s="219"/>
      <c r="BB3" s="219"/>
      <c r="BC3" s="219"/>
      <c r="BD3" s="219"/>
      <c r="BE3" s="219"/>
      <c r="BF3" s="219"/>
      <c r="BG3" s="219"/>
      <c r="BH3" s="219"/>
      <c r="BI3" s="219"/>
      <c r="BJ3" s="219"/>
      <c r="BK3" s="219"/>
      <c r="BL3" s="219"/>
      <c r="BM3" s="219"/>
      <c r="BN3" s="219"/>
      <c r="BO3" s="219"/>
      <c r="BP3" s="219"/>
      <c r="BQ3" s="219"/>
      <c r="BR3" s="219"/>
      <c r="BS3" s="219"/>
      <c r="BT3" s="219"/>
      <c r="BU3" s="219"/>
      <c r="BV3" s="219"/>
      <c r="BW3" s="219"/>
      <c r="BX3" s="219"/>
      <c r="BY3" s="219"/>
      <c r="BZ3" s="219"/>
      <c r="CA3" s="219"/>
      <c r="CB3" s="219"/>
      <c r="CC3" s="219"/>
      <c r="CD3" s="219"/>
      <c r="CE3" s="219"/>
      <c r="CF3" s="219"/>
      <c r="CG3" s="219"/>
      <c r="CH3" s="219"/>
      <c r="CI3" s="219"/>
      <c r="CJ3" s="219"/>
      <c r="CK3" s="219"/>
      <c r="CL3" s="219"/>
      <c r="CM3" s="219"/>
      <c r="CN3" s="219"/>
      <c r="CO3" s="219"/>
      <c r="CP3" s="219"/>
      <c r="CQ3" s="219"/>
      <c r="CR3" s="219"/>
      <c r="CS3" s="219"/>
      <c r="CT3" s="219"/>
      <c r="CU3" s="219"/>
      <c r="CV3" s="219"/>
      <c r="CW3" s="219"/>
      <c r="CX3" s="219"/>
      <c r="CY3" s="219"/>
      <c r="CZ3" s="219"/>
      <c r="DA3" s="219"/>
      <c r="DB3" s="219"/>
      <c r="DC3" s="219"/>
      <c r="DD3" s="219"/>
      <c r="DE3" s="219"/>
      <c r="DF3" s="219"/>
      <c r="DG3" s="219"/>
      <c r="DH3" s="219"/>
      <c r="DI3" s="219"/>
      <c r="DJ3" s="219"/>
      <c r="DK3" s="219"/>
      <c r="DL3" s="219"/>
      <c r="DM3" s="219"/>
      <c r="DN3" s="219"/>
      <c r="DO3" s="219"/>
      <c r="DP3" s="219"/>
      <c r="DQ3" s="219"/>
      <c r="DR3" s="219"/>
      <c r="DS3" s="219"/>
      <c r="DT3" s="219"/>
      <c r="DU3" s="219"/>
      <c r="DV3" s="219"/>
      <c r="DW3" s="219"/>
      <c r="DX3" s="219"/>
      <c r="DY3" s="219"/>
      <c r="DZ3" s="219"/>
      <c r="EA3" s="219"/>
      <c r="EB3" s="219"/>
      <c r="EC3" s="219"/>
      <c r="ED3" s="219"/>
      <c r="EE3" s="219"/>
      <c r="EF3" s="219"/>
      <c r="EG3" s="219"/>
      <c r="EH3" s="219"/>
      <c r="EI3" s="219"/>
      <c r="EJ3" s="219"/>
      <c r="EK3" s="219"/>
      <c r="EL3" s="219"/>
      <c r="EM3" s="219"/>
      <c r="EN3" s="219"/>
      <c r="EO3" s="219"/>
      <c r="EP3" s="219"/>
      <c r="EQ3" s="219"/>
      <c r="ER3" s="219"/>
      <c r="ES3" s="220"/>
      <c r="ET3" s="1"/>
      <c r="EU3" s="1"/>
      <c r="EV3" s="1"/>
      <c r="EW3" s="1"/>
      <c r="EX3" s="1"/>
    </row>
    <row r="4" spans="1:154">
      <c r="A4" s="1"/>
      <c r="B4" s="1"/>
      <c r="C4" s="1"/>
      <c r="D4" s="1"/>
      <c r="E4" s="68"/>
      <c r="F4" s="221">
        <v>2021</v>
      </c>
      <c r="G4" s="222"/>
      <c r="H4" s="222"/>
      <c r="I4" s="222"/>
      <c r="J4" s="222"/>
      <c r="K4" s="222"/>
      <c r="L4" s="222"/>
      <c r="M4" s="222"/>
      <c r="N4" s="222"/>
      <c r="O4" s="222"/>
      <c r="P4" s="222"/>
      <c r="Q4" s="222"/>
      <c r="R4" s="222"/>
      <c r="S4" s="222"/>
      <c r="T4" s="222"/>
      <c r="U4" s="222"/>
      <c r="V4" s="222"/>
      <c r="W4" s="222"/>
      <c r="X4" s="222"/>
      <c r="Y4" s="222"/>
      <c r="Z4" s="222"/>
      <c r="AA4" s="222"/>
      <c r="AB4" s="222"/>
      <c r="AC4" s="222"/>
      <c r="AD4" s="222"/>
      <c r="AE4" s="222"/>
      <c r="AF4" s="222"/>
      <c r="AG4" s="222"/>
      <c r="AH4" s="222"/>
      <c r="AI4" s="222"/>
      <c r="AJ4" s="222"/>
      <c r="AK4" s="222"/>
      <c r="AL4" s="222"/>
      <c r="AM4" s="222"/>
      <c r="AN4" s="222"/>
      <c r="AO4" s="222"/>
      <c r="AP4" s="222"/>
      <c r="AQ4" s="222"/>
      <c r="AR4" s="222"/>
      <c r="AS4" s="222"/>
      <c r="AT4" s="222"/>
      <c r="AU4" s="222"/>
      <c r="AV4" s="222"/>
      <c r="AW4" s="222"/>
      <c r="AX4" s="222"/>
      <c r="AY4" s="222"/>
      <c r="AZ4" s="222"/>
      <c r="BA4" s="222"/>
      <c r="BB4" s="222"/>
      <c r="BC4" s="222"/>
      <c r="BD4" s="222"/>
      <c r="BE4" s="222"/>
      <c r="BF4" s="222"/>
      <c r="BG4" s="222"/>
      <c r="BH4" s="222"/>
      <c r="BI4" s="222"/>
      <c r="BJ4" s="222"/>
      <c r="BK4" s="222"/>
      <c r="BL4" s="222"/>
      <c r="BM4" s="222"/>
      <c r="BN4" s="222"/>
      <c r="BO4" s="222"/>
      <c r="BP4" s="222"/>
      <c r="BQ4" s="222"/>
      <c r="BR4" s="222"/>
      <c r="BS4" s="222"/>
      <c r="BT4" s="222"/>
      <c r="BU4" s="222"/>
      <c r="BV4" s="222"/>
      <c r="BW4" s="222"/>
      <c r="BX4" s="222"/>
      <c r="BY4" s="222"/>
      <c r="BZ4" s="222"/>
      <c r="CA4" s="222"/>
      <c r="CB4" s="222"/>
      <c r="CC4" s="222"/>
      <c r="CD4" s="222"/>
      <c r="CE4" s="222"/>
      <c r="CF4" s="222"/>
      <c r="CG4" s="222"/>
      <c r="CH4" s="222"/>
      <c r="CI4" s="222"/>
      <c r="CJ4" s="222"/>
      <c r="CK4" s="223"/>
      <c r="CL4" s="221">
        <v>2022</v>
      </c>
      <c r="CM4" s="222"/>
      <c r="CN4" s="222"/>
      <c r="CO4" s="222"/>
      <c r="CP4" s="222"/>
      <c r="CQ4" s="222"/>
      <c r="CR4" s="222"/>
      <c r="CS4" s="222"/>
      <c r="CT4" s="222"/>
      <c r="CU4" s="222"/>
      <c r="CV4" s="222"/>
      <c r="CW4" s="222"/>
      <c r="CX4" s="222"/>
      <c r="CY4" s="222"/>
      <c r="CZ4" s="222"/>
      <c r="DA4" s="222"/>
      <c r="DB4" s="222"/>
      <c r="DC4" s="222"/>
      <c r="DD4" s="222"/>
      <c r="DE4" s="222"/>
      <c r="DF4" s="222"/>
      <c r="DG4" s="222"/>
      <c r="DH4" s="222"/>
      <c r="DI4" s="222"/>
      <c r="DJ4" s="222"/>
      <c r="DK4" s="222"/>
      <c r="DL4" s="222"/>
      <c r="DM4" s="222"/>
      <c r="DN4" s="222"/>
      <c r="DO4" s="222"/>
      <c r="DP4" s="222"/>
      <c r="DQ4" s="222"/>
      <c r="DR4" s="222"/>
      <c r="DS4" s="222"/>
      <c r="DT4" s="222"/>
      <c r="DU4" s="222"/>
      <c r="DV4" s="222"/>
      <c r="DW4" s="222"/>
      <c r="DX4" s="222"/>
      <c r="DY4" s="222"/>
      <c r="DZ4" s="222"/>
      <c r="EA4" s="222"/>
      <c r="EB4" s="222"/>
      <c r="EC4" s="222"/>
      <c r="ED4" s="222"/>
      <c r="EE4" s="222"/>
      <c r="EF4" s="222"/>
      <c r="EG4" s="222"/>
      <c r="EH4" s="222"/>
      <c r="EI4" s="222"/>
      <c r="EJ4" s="222"/>
      <c r="EK4" s="222"/>
      <c r="EL4" s="222"/>
      <c r="EM4" s="222"/>
      <c r="EN4" s="222"/>
      <c r="EO4" s="222"/>
      <c r="EP4" s="222"/>
      <c r="EQ4" s="222"/>
      <c r="ER4" s="222"/>
      <c r="ES4" s="223"/>
      <c r="ET4" s="1"/>
      <c r="EU4" s="1"/>
      <c r="EV4" s="1"/>
      <c r="EW4" s="1"/>
      <c r="EX4" s="1"/>
    </row>
    <row r="5" spans="1:154">
      <c r="A5" s="1"/>
      <c r="B5" s="1"/>
      <c r="C5" s="1"/>
      <c r="D5" s="1"/>
      <c r="E5" s="215" t="s">
        <v>103</v>
      </c>
      <c r="F5" s="214" t="s">
        <v>71</v>
      </c>
      <c r="G5" s="214"/>
      <c r="H5" s="214"/>
      <c r="I5" s="214"/>
      <c r="J5" s="214"/>
      <c r="K5" s="214"/>
      <c r="L5" s="214"/>
      <c r="M5" s="214"/>
      <c r="N5" s="214"/>
      <c r="O5" s="214"/>
      <c r="P5" s="214"/>
      <c r="Q5" s="214"/>
      <c r="R5" s="214" t="s">
        <v>72</v>
      </c>
      <c r="S5" s="214"/>
      <c r="T5" s="214"/>
      <c r="U5" s="214"/>
      <c r="V5" s="214"/>
      <c r="W5" s="214"/>
      <c r="X5" s="214"/>
      <c r="Y5" s="214"/>
      <c r="Z5" s="214"/>
      <c r="AA5" s="214"/>
      <c r="AB5" s="214"/>
      <c r="AC5" s="214"/>
      <c r="AD5" s="214" t="s">
        <v>73</v>
      </c>
      <c r="AE5" s="214"/>
      <c r="AF5" s="214"/>
      <c r="AG5" s="214"/>
      <c r="AH5" s="214"/>
      <c r="AI5" s="214"/>
      <c r="AJ5" s="214"/>
      <c r="AK5" s="214"/>
      <c r="AL5" s="214"/>
      <c r="AM5" s="214"/>
      <c r="AN5" s="214"/>
      <c r="AO5" s="214"/>
      <c r="AP5" s="214" t="s">
        <v>74</v>
      </c>
      <c r="AQ5" s="214"/>
      <c r="AR5" s="214"/>
      <c r="AS5" s="214"/>
      <c r="AT5" s="214"/>
      <c r="AU5" s="214"/>
      <c r="AV5" s="214"/>
      <c r="AW5" s="214"/>
      <c r="AX5" s="214"/>
      <c r="AY5" s="214"/>
      <c r="AZ5" s="214"/>
      <c r="BA5" s="214"/>
      <c r="BB5" s="214" t="s">
        <v>75</v>
      </c>
      <c r="BC5" s="214"/>
      <c r="BD5" s="214"/>
      <c r="BE5" s="214"/>
      <c r="BF5" s="214"/>
      <c r="BG5" s="214"/>
      <c r="BH5" s="214"/>
      <c r="BI5" s="214"/>
      <c r="BJ5" s="214"/>
      <c r="BK5" s="214"/>
      <c r="BL5" s="214"/>
      <c r="BM5" s="214"/>
      <c r="BN5" s="214" t="s">
        <v>76</v>
      </c>
      <c r="BO5" s="214"/>
      <c r="BP5" s="214"/>
      <c r="BQ5" s="214"/>
      <c r="BR5" s="214"/>
      <c r="BS5" s="214"/>
      <c r="BT5" s="214"/>
      <c r="BU5" s="214"/>
      <c r="BV5" s="214"/>
      <c r="BW5" s="214"/>
      <c r="BX5" s="214"/>
      <c r="BY5" s="214"/>
      <c r="BZ5" s="214" t="s">
        <v>77</v>
      </c>
      <c r="CA5" s="214"/>
      <c r="CB5" s="214"/>
      <c r="CC5" s="214"/>
      <c r="CD5" s="214"/>
      <c r="CE5" s="214"/>
      <c r="CF5" s="214"/>
      <c r="CG5" s="214"/>
      <c r="CH5" s="214"/>
      <c r="CI5" s="214"/>
      <c r="CJ5" s="214"/>
      <c r="CK5" s="214"/>
      <c r="CL5" s="214" t="s">
        <v>78</v>
      </c>
      <c r="CM5" s="214"/>
      <c r="CN5" s="214"/>
      <c r="CO5" s="214"/>
      <c r="CP5" s="214"/>
      <c r="CQ5" s="214"/>
      <c r="CR5" s="214"/>
      <c r="CS5" s="214"/>
      <c r="CT5" s="214"/>
      <c r="CU5" s="214"/>
      <c r="CV5" s="214"/>
      <c r="CW5" s="214"/>
      <c r="CX5" s="214" t="s">
        <v>79</v>
      </c>
      <c r="CY5" s="214"/>
      <c r="CZ5" s="214"/>
      <c r="DA5" s="214"/>
      <c r="DB5" s="214"/>
      <c r="DC5" s="214"/>
      <c r="DD5" s="214"/>
      <c r="DE5" s="214"/>
      <c r="DF5" s="214"/>
      <c r="DG5" s="214"/>
      <c r="DH5" s="214"/>
      <c r="DI5" s="214"/>
      <c r="DJ5" s="214" t="s">
        <v>80</v>
      </c>
      <c r="DK5" s="214"/>
      <c r="DL5" s="214"/>
      <c r="DM5" s="214"/>
      <c r="DN5" s="214"/>
      <c r="DO5" s="214"/>
      <c r="DP5" s="214"/>
      <c r="DQ5" s="214"/>
      <c r="DR5" s="214"/>
      <c r="DS5" s="214"/>
      <c r="DT5" s="214"/>
      <c r="DU5" s="214"/>
      <c r="DV5" s="214" t="s">
        <v>81</v>
      </c>
      <c r="DW5" s="214"/>
      <c r="DX5" s="214"/>
      <c r="DY5" s="214"/>
      <c r="DZ5" s="214"/>
      <c r="EA5" s="214"/>
      <c r="EB5" s="214"/>
      <c r="EC5" s="214"/>
      <c r="ED5" s="214"/>
      <c r="EE5" s="214"/>
      <c r="EF5" s="214"/>
      <c r="EG5" s="214"/>
      <c r="EH5" s="214" t="s">
        <v>82</v>
      </c>
      <c r="EI5" s="214"/>
      <c r="EJ5" s="214"/>
      <c r="EK5" s="214"/>
      <c r="EL5" s="214"/>
      <c r="EM5" s="214"/>
      <c r="EN5" s="214"/>
      <c r="EO5" s="214"/>
      <c r="EP5" s="214"/>
      <c r="EQ5" s="214"/>
      <c r="ER5" s="214"/>
      <c r="ES5" s="214"/>
      <c r="ET5" s="1"/>
      <c r="EU5" s="1"/>
      <c r="EV5" s="1"/>
      <c r="EW5" s="1"/>
      <c r="EX5" s="1"/>
    </row>
    <row r="6" spans="1:154">
      <c r="A6" s="6"/>
      <c r="B6" s="6"/>
      <c r="C6" s="6"/>
      <c r="D6" s="6"/>
      <c r="E6" s="216"/>
      <c r="F6" s="55" t="s">
        <v>83</v>
      </c>
      <c r="G6" s="55" t="s">
        <v>83</v>
      </c>
      <c r="H6" s="55" t="s">
        <v>83</v>
      </c>
      <c r="I6" s="55" t="s">
        <v>83</v>
      </c>
      <c r="J6" s="55" t="s">
        <v>83</v>
      </c>
      <c r="K6" s="55" t="s">
        <v>83</v>
      </c>
      <c r="L6" s="55" t="s">
        <v>84</v>
      </c>
      <c r="M6" s="55" t="s">
        <v>84</v>
      </c>
      <c r="N6" s="55" t="s">
        <v>84</v>
      </c>
      <c r="O6" s="55" t="s">
        <v>84</v>
      </c>
      <c r="P6" s="55" t="s">
        <v>84</v>
      </c>
      <c r="Q6" s="55" t="s">
        <v>85</v>
      </c>
      <c r="R6" s="55" t="s">
        <v>83</v>
      </c>
      <c r="S6" s="55" t="s">
        <v>83</v>
      </c>
      <c r="T6" s="55" t="s">
        <v>83</v>
      </c>
      <c r="U6" s="55" t="s">
        <v>83</v>
      </c>
      <c r="V6" s="55" t="s">
        <v>83</v>
      </c>
      <c r="W6" s="55" t="s">
        <v>83</v>
      </c>
      <c r="X6" s="55" t="s">
        <v>84</v>
      </c>
      <c r="Y6" s="55" t="s">
        <v>84</v>
      </c>
      <c r="Z6" s="55" t="s">
        <v>84</v>
      </c>
      <c r="AA6" s="55" t="s">
        <v>84</v>
      </c>
      <c r="AB6" s="55" t="s">
        <v>84</v>
      </c>
      <c r="AC6" s="55" t="s">
        <v>85</v>
      </c>
      <c r="AD6" s="55" t="s">
        <v>83</v>
      </c>
      <c r="AE6" s="55" t="s">
        <v>83</v>
      </c>
      <c r="AF6" s="55" t="s">
        <v>83</v>
      </c>
      <c r="AG6" s="55" t="s">
        <v>83</v>
      </c>
      <c r="AH6" s="55" t="s">
        <v>83</v>
      </c>
      <c r="AI6" s="55" t="s">
        <v>83</v>
      </c>
      <c r="AJ6" s="55" t="s">
        <v>84</v>
      </c>
      <c r="AK6" s="55" t="s">
        <v>84</v>
      </c>
      <c r="AL6" s="55" t="s">
        <v>84</v>
      </c>
      <c r="AM6" s="55" t="s">
        <v>84</v>
      </c>
      <c r="AN6" s="55" t="s">
        <v>84</v>
      </c>
      <c r="AO6" s="55" t="s">
        <v>85</v>
      </c>
      <c r="AP6" s="55" t="s">
        <v>83</v>
      </c>
      <c r="AQ6" s="55" t="s">
        <v>83</v>
      </c>
      <c r="AR6" s="55" t="s">
        <v>83</v>
      </c>
      <c r="AS6" s="55" t="s">
        <v>83</v>
      </c>
      <c r="AT6" s="55" t="s">
        <v>83</v>
      </c>
      <c r="AU6" s="55" t="s">
        <v>83</v>
      </c>
      <c r="AV6" s="55" t="s">
        <v>85</v>
      </c>
      <c r="AW6" s="55" t="s">
        <v>85</v>
      </c>
      <c r="AX6" s="55" t="s">
        <v>85</v>
      </c>
      <c r="AY6" s="55" t="s">
        <v>85</v>
      </c>
      <c r="AZ6" s="55" t="s">
        <v>85</v>
      </c>
      <c r="BA6" s="55" t="s">
        <v>85</v>
      </c>
      <c r="BB6" s="55" t="s">
        <v>83</v>
      </c>
      <c r="BC6" s="55" t="s">
        <v>83</v>
      </c>
      <c r="BD6" s="55" t="s">
        <v>83</v>
      </c>
      <c r="BE6" s="55" t="s">
        <v>83</v>
      </c>
      <c r="BF6" s="55" t="s">
        <v>83</v>
      </c>
      <c r="BG6" s="55" t="s">
        <v>83</v>
      </c>
      <c r="BH6" s="55" t="s">
        <v>84</v>
      </c>
      <c r="BI6" s="55" t="s">
        <v>84</v>
      </c>
      <c r="BJ6" s="55" t="s">
        <v>84</v>
      </c>
      <c r="BK6" s="55" t="s">
        <v>84</v>
      </c>
      <c r="BL6" s="55" t="s">
        <v>84</v>
      </c>
      <c r="BM6" s="55" t="s">
        <v>85</v>
      </c>
      <c r="BN6" s="55" t="s">
        <v>83</v>
      </c>
      <c r="BO6" s="55" t="s">
        <v>83</v>
      </c>
      <c r="BP6" s="55" t="s">
        <v>83</v>
      </c>
      <c r="BQ6" s="55" t="s">
        <v>83</v>
      </c>
      <c r="BR6" s="55" t="s">
        <v>83</v>
      </c>
      <c r="BS6" s="55" t="s">
        <v>83</v>
      </c>
      <c r="BT6" s="55" t="s">
        <v>85</v>
      </c>
      <c r="BU6" s="55" t="s">
        <v>85</v>
      </c>
      <c r="BV6" s="55" t="s">
        <v>85</v>
      </c>
      <c r="BW6" s="55" t="s">
        <v>85</v>
      </c>
      <c r="BX6" s="55" t="s">
        <v>85</v>
      </c>
      <c r="BY6" s="55" t="s">
        <v>85</v>
      </c>
      <c r="BZ6" s="55" t="s">
        <v>83</v>
      </c>
      <c r="CA6" s="55" t="s">
        <v>83</v>
      </c>
      <c r="CB6" s="55" t="s">
        <v>83</v>
      </c>
      <c r="CC6" s="55" t="s">
        <v>83</v>
      </c>
      <c r="CD6" s="55" t="s">
        <v>83</v>
      </c>
      <c r="CE6" s="55" t="s">
        <v>83</v>
      </c>
      <c r="CF6" s="55" t="s">
        <v>84</v>
      </c>
      <c r="CG6" s="55" t="s">
        <v>84</v>
      </c>
      <c r="CH6" s="55" t="s">
        <v>84</v>
      </c>
      <c r="CI6" s="55" t="s">
        <v>84</v>
      </c>
      <c r="CJ6" s="55" t="s">
        <v>84</v>
      </c>
      <c r="CK6" s="55" t="s">
        <v>85</v>
      </c>
      <c r="CL6" s="55" t="s">
        <v>83</v>
      </c>
      <c r="CM6" s="55" t="s">
        <v>83</v>
      </c>
      <c r="CN6" s="55" t="s">
        <v>83</v>
      </c>
      <c r="CO6" s="55" t="s">
        <v>83</v>
      </c>
      <c r="CP6" s="55" t="s">
        <v>83</v>
      </c>
      <c r="CQ6" s="55" t="s">
        <v>83</v>
      </c>
      <c r="CR6" s="55" t="s">
        <v>85</v>
      </c>
      <c r="CS6" s="55" t="s">
        <v>85</v>
      </c>
      <c r="CT6" s="55" t="s">
        <v>85</v>
      </c>
      <c r="CU6" s="55" t="s">
        <v>85</v>
      </c>
      <c r="CV6" s="55" t="s">
        <v>85</v>
      </c>
      <c r="CW6" s="55" t="s">
        <v>85</v>
      </c>
      <c r="CX6" s="55" t="s">
        <v>83</v>
      </c>
      <c r="CY6" s="55" t="s">
        <v>83</v>
      </c>
      <c r="CZ6" s="55" t="s">
        <v>83</v>
      </c>
      <c r="DA6" s="55" t="s">
        <v>83</v>
      </c>
      <c r="DB6" s="55" t="s">
        <v>83</v>
      </c>
      <c r="DC6" s="55" t="s">
        <v>83</v>
      </c>
      <c r="DD6" s="55" t="s">
        <v>84</v>
      </c>
      <c r="DE6" s="55" t="s">
        <v>84</v>
      </c>
      <c r="DF6" s="55" t="s">
        <v>84</v>
      </c>
      <c r="DG6" s="55" t="s">
        <v>84</v>
      </c>
      <c r="DH6" s="55" t="s">
        <v>84</v>
      </c>
      <c r="DI6" s="55" t="s">
        <v>85</v>
      </c>
      <c r="DJ6" s="55" t="s">
        <v>83</v>
      </c>
      <c r="DK6" s="55" t="s">
        <v>83</v>
      </c>
      <c r="DL6" s="55" t="s">
        <v>83</v>
      </c>
      <c r="DM6" s="55" t="s">
        <v>83</v>
      </c>
      <c r="DN6" s="55" t="s">
        <v>83</v>
      </c>
      <c r="DO6" s="55" t="s">
        <v>83</v>
      </c>
      <c r="DP6" s="55" t="s">
        <v>85</v>
      </c>
      <c r="DQ6" s="55" t="s">
        <v>85</v>
      </c>
      <c r="DR6" s="55" t="s">
        <v>85</v>
      </c>
      <c r="DS6" s="55" t="s">
        <v>85</v>
      </c>
      <c r="DT6" s="55" t="s">
        <v>85</v>
      </c>
      <c r="DU6" s="55" t="s">
        <v>85</v>
      </c>
      <c r="DV6" s="55" t="s">
        <v>83</v>
      </c>
      <c r="DW6" s="55" t="s">
        <v>83</v>
      </c>
      <c r="DX6" s="55" t="s">
        <v>83</v>
      </c>
      <c r="DY6" s="55" t="s">
        <v>83</v>
      </c>
      <c r="DZ6" s="55" t="s">
        <v>83</v>
      </c>
      <c r="EA6" s="55" t="s">
        <v>83</v>
      </c>
      <c r="EB6" s="55" t="s">
        <v>84</v>
      </c>
      <c r="EC6" s="55" t="s">
        <v>84</v>
      </c>
      <c r="ED6" s="55" t="s">
        <v>84</v>
      </c>
      <c r="EE6" s="55" t="s">
        <v>84</v>
      </c>
      <c r="EF6" s="55" t="s">
        <v>84</v>
      </c>
      <c r="EG6" s="55" t="s">
        <v>85</v>
      </c>
      <c r="EH6" s="55" t="s">
        <v>83</v>
      </c>
      <c r="EI6" s="55" t="s">
        <v>83</v>
      </c>
      <c r="EJ6" s="55" t="s">
        <v>83</v>
      </c>
      <c r="EK6" s="55" t="s">
        <v>83</v>
      </c>
      <c r="EL6" s="55" t="s">
        <v>83</v>
      </c>
      <c r="EM6" s="55" t="s">
        <v>83</v>
      </c>
      <c r="EN6" s="55" t="s">
        <v>85</v>
      </c>
      <c r="EO6" s="55" t="s">
        <v>85</v>
      </c>
      <c r="EP6" s="55" t="s">
        <v>85</v>
      </c>
      <c r="EQ6" s="55" t="s">
        <v>85</v>
      </c>
      <c r="ER6" s="55" t="s">
        <v>85</v>
      </c>
      <c r="ES6" s="55" t="s">
        <v>85</v>
      </c>
      <c r="ET6" s="6"/>
      <c r="EU6" s="6"/>
      <c r="EV6" s="1"/>
      <c r="EW6" s="1"/>
      <c r="EX6" s="1"/>
    </row>
    <row r="7" spans="1:154" ht="137">
      <c r="A7" s="3" t="s">
        <v>6</v>
      </c>
      <c r="B7" s="3" t="s">
        <v>7</v>
      </c>
      <c r="C7" s="3" t="s">
        <v>8</v>
      </c>
      <c r="D7" s="3" t="s">
        <v>104</v>
      </c>
      <c r="E7" s="217"/>
      <c r="F7" s="56" t="s">
        <v>86</v>
      </c>
      <c r="G7" s="56" t="s">
        <v>87</v>
      </c>
      <c r="H7" s="56" t="s">
        <v>88</v>
      </c>
      <c r="I7" s="56" t="s">
        <v>89</v>
      </c>
      <c r="J7" s="56" t="s">
        <v>90</v>
      </c>
      <c r="K7" s="56" t="s">
        <v>91</v>
      </c>
      <c r="L7" s="56" t="s">
        <v>92</v>
      </c>
      <c r="M7" s="56" t="s">
        <v>93</v>
      </c>
      <c r="N7" s="56" t="s">
        <v>94</v>
      </c>
      <c r="O7" s="56" t="s">
        <v>95</v>
      </c>
      <c r="P7" s="56" t="s">
        <v>96</v>
      </c>
      <c r="Q7" s="56" t="s">
        <v>97</v>
      </c>
      <c r="R7" s="56" t="s">
        <v>86</v>
      </c>
      <c r="S7" s="56" t="s">
        <v>87</v>
      </c>
      <c r="T7" s="56" t="s">
        <v>88</v>
      </c>
      <c r="U7" s="56" t="s">
        <v>89</v>
      </c>
      <c r="V7" s="56" t="s">
        <v>90</v>
      </c>
      <c r="W7" s="56" t="s">
        <v>91</v>
      </c>
      <c r="X7" s="56" t="s">
        <v>92</v>
      </c>
      <c r="Y7" s="56" t="s">
        <v>93</v>
      </c>
      <c r="Z7" s="56" t="s">
        <v>94</v>
      </c>
      <c r="AA7" s="56" t="s">
        <v>95</v>
      </c>
      <c r="AB7" s="56" t="s">
        <v>96</v>
      </c>
      <c r="AC7" s="56" t="s">
        <v>97</v>
      </c>
      <c r="AD7" s="56" t="s">
        <v>86</v>
      </c>
      <c r="AE7" s="56" t="s">
        <v>87</v>
      </c>
      <c r="AF7" s="56" t="s">
        <v>88</v>
      </c>
      <c r="AG7" s="56" t="s">
        <v>89</v>
      </c>
      <c r="AH7" s="56" t="s">
        <v>90</v>
      </c>
      <c r="AI7" s="56" t="s">
        <v>91</v>
      </c>
      <c r="AJ7" s="56" t="s">
        <v>92</v>
      </c>
      <c r="AK7" s="56" t="s">
        <v>93</v>
      </c>
      <c r="AL7" s="56" t="s">
        <v>94</v>
      </c>
      <c r="AM7" s="56" t="s">
        <v>95</v>
      </c>
      <c r="AN7" s="56" t="s">
        <v>96</v>
      </c>
      <c r="AO7" s="56" t="s">
        <v>97</v>
      </c>
      <c r="AP7" s="56" t="s">
        <v>86</v>
      </c>
      <c r="AQ7" s="56" t="s">
        <v>87</v>
      </c>
      <c r="AR7" s="56" t="s">
        <v>88</v>
      </c>
      <c r="AS7" s="56" t="s">
        <v>89</v>
      </c>
      <c r="AT7" s="56" t="s">
        <v>90</v>
      </c>
      <c r="AU7" s="56" t="s">
        <v>91</v>
      </c>
      <c r="AV7" s="56" t="s">
        <v>92</v>
      </c>
      <c r="AW7" s="56" t="s">
        <v>93</v>
      </c>
      <c r="AX7" s="56" t="s">
        <v>94</v>
      </c>
      <c r="AY7" s="56" t="s">
        <v>95</v>
      </c>
      <c r="AZ7" s="56" t="s">
        <v>96</v>
      </c>
      <c r="BA7" s="56" t="s">
        <v>97</v>
      </c>
      <c r="BB7" s="56" t="s">
        <v>86</v>
      </c>
      <c r="BC7" s="56" t="s">
        <v>87</v>
      </c>
      <c r="BD7" s="56" t="s">
        <v>88</v>
      </c>
      <c r="BE7" s="56" t="s">
        <v>89</v>
      </c>
      <c r="BF7" s="56" t="s">
        <v>90</v>
      </c>
      <c r="BG7" s="56" t="s">
        <v>91</v>
      </c>
      <c r="BH7" s="56" t="s">
        <v>92</v>
      </c>
      <c r="BI7" s="56" t="s">
        <v>93</v>
      </c>
      <c r="BJ7" s="56" t="s">
        <v>94</v>
      </c>
      <c r="BK7" s="56" t="s">
        <v>95</v>
      </c>
      <c r="BL7" s="56" t="s">
        <v>96</v>
      </c>
      <c r="BM7" s="56" t="s">
        <v>97</v>
      </c>
      <c r="BN7" s="56" t="s">
        <v>86</v>
      </c>
      <c r="BO7" s="56" t="s">
        <v>87</v>
      </c>
      <c r="BP7" s="56" t="s">
        <v>88</v>
      </c>
      <c r="BQ7" s="56" t="s">
        <v>89</v>
      </c>
      <c r="BR7" s="56" t="s">
        <v>90</v>
      </c>
      <c r="BS7" s="56" t="s">
        <v>91</v>
      </c>
      <c r="BT7" s="56" t="s">
        <v>92</v>
      </c>
      <c r="BU7" s="56" t="s">
        <v>93</v>
      </c>
      <c r="BV7" s="56" t="s">
        <v>94</v>
      </c>
      <c r="BW7" s="56" t="s">
        <v>95</v>
      </c>
      <c r="BX7" s="56" t="s">
        <v>96</v>
      </c>
      <c r="BY7" s="56" t="s">
        <v>97</v>
      </c>
      <c r="BZ7" s="56" t="s">
        <v>86</v>
      </c>
      <c r="CA7" s="56" t="s">
        <v>87</v>
      </c>
      <c r="CB7" s="56" t="s">
        <v>88</v>
      </c>
      <c r="CC7" s="56" t="s">
        <v>89</v>
      </c>
      <c r="CD7" s="56" t="s">
        <v>90</v>
      </c>
      <c r="CE7" s="56" t="s">
        <v>91</v>
      </c>
      <c r="CF7" s="56" t="s">
        <v>92</v>
      </c>
      <c r="CG7" s="56" t="s">
        <v>93</v>
      </c>
      <c r="CH7" s="56" t="s">
        <v>94</v>
      </c>
      <c r="CI7" s="56" t="s">
        <v>95</v>
      </c>
      <c r="CJ7" s="56" t="s">
        <v>96</v>
      </c>
      <c r="CK7" s="56" t="s">
        <v>97</v>
      </c>
      <c r="CL7" s="56" t="s">
        <v>86</v>
      </c>
      <c r="CM7" s="56" t="s">
        <v>87</v>
      </c>
      <c r="CN7" s="56" t="s">
        <v>88</v>
      </c>
      <c r="CO7" s="56" t="s">
        <v>89</v>
      </c>
      <c r="CP7" s="56" t="s">
        <v>90</v>
      </c>
      <c r="CQ7" s="56" t="s">
        <v>91</v>
      </c>
      <c r="CR7" s="56" t="s">
        <v>92</v>
      </c>
      <c r="CS7" s="56" t="s">
        <v>93</v>
      </c>
      <c r="CT7" s="56" t="s">
        <v>94</v>
      </c>
      <c r="CU7" s="56" t="s">
        <v>95</v>
      </c>
      <c r="CV7" s="56" t="s">
        <v>96</v>
      </c>
      <c r="CW7" s="56" t="s">
        <v>97</v>
      </c>
      <c r="CX7" s="56" t="s">
        <v>86</v>
      </c>
      <c r="CY7" s="56" t="s">
        <v>87</v>
      </c>
      <c r="CZ7" s="56" t="s">
        <v>88</v>
      </c>
      <c r="DA7" s="56" t="s">
        <v>89</v>
      </c>
      <c r="DB7" s="56" t="s">
        <v>90</v>
      </c>
      <c r="DC7" s="56" t="s">
        <v>91</v>
      </c>
      <c r="DD7" s="56" t="s">
        <v>92</v>
      </c>
      <c r="DE7" s="56" t="s">
        <v>93</v>
      </c>
      <c r="DF7" s="56" t="s">
        <v>94</v>
      </c>
      <c r="DG7" s="56" t="s">
        <v>95</v>
      </c>
      <c r="DH7" s="56" t="s">
        <v>96</v>
      </c>
      <c r="DI7" s="56" t="s">
        <v>97</v>
      </c>
      <c r="DJ7" s="56" t="s">
        <v>86</v>
      </c>
      <c r="DK7" s="56" t="s">
        <v>87</v>
      </c>
      <c r="DL7" s="56" t="s">
        <v>88</v>
      </c>
      <c r="DM7" s="56" t="s">
        <v>89</v>
      </c>
      <c r="DN7" s="56" t="s">
        <v>90</v>
      </c>
      <c r="DO7" s="56" t="s">
        <v>91</v>
      </c>
      <c r="DP7" s="56" t="s">
        <v>92</v>
      </c>
      <c r="DQ7" s="56" t="s">
        <v>93</v>
      </c>
      <c r="DR7" s="56" t="s">
        <v>94</v>
      </c>
      <c r="DS7" s="56" t="s">
        <v>95</v>
      </c>
      <c r="DT7" s="56" t="s">
        <v>96</v>
      </c>
      <c r="DU7" s="56" t="s">
        <v>97</v>
      </c>
      <c r="DV7" s="56" t="s">
        <v>86</v>
      </c>
      <c r="DW7" s="56" t="s">
        <v>87</v>
      </c>
      <c r="DX7" s="56" t="s">
        <v>88</v>
      </c>
      <c r="DY7" s="56" t="s">
        <v>89</v>
      </c>
      <c r="DZ7" s="56" t="s">
        <v>90</v>
      </c>
      <c r="EA7" s="56" t="s">
        <v>91</v>
      </c>
      <c r="EB7" s="56" t="s">
        <v>92</v>
      </c>
      <c r="EC7" s="56" t="s">
        <v>93</v>
      </c>
      <c r="ED7" s="56" t="s">
        <v>94</v>
      </c>
      <c r="EE7" s="56" t="s">
        <v>95</v>
      </c>
      <c r="EF7" s="56" t="s">
        <v>96</v>
      </c>
      <c r="EG7" s="56" t="s">
        <v>97</v>
      </c>
      <c r="EH7" s="56" t="s">
        <v>86</v>
      </c>
      <c r="EI7" s="56" t="s">
        <v>87</v>
      </c>
      <c r="EJ7" s="56" t="s">
        <v>88</v>
      </c>
      <c r="EK7" s="56" t="s">
        <v>89</v>
      </c>
      <c r="EL7" s="56" t="s">
        <v>90</v>
      </c>
      <c r="EM7" s="56" t="s">
        <v>91</v>
      </c>
      <c r="EN7" s="56" t="s">
        <v>92</v>
      </c>
      <c r="EO7" s="56" t="s">
        <v>93</v>
      </c>
      <c r="EP7" s="56" t="s">
        <v>94</v>
      </c>
      <c r="EQ7" s="56" t="s">
        <v>95</v>
      </c>
      <c r="ER7" s="56" t="s">
        <v>96</v>
      </c>
      <c r="ES7" s="56" t="s">
        <v>97</v>
      </c>
      <c r="ET7" s="57" t="s">
        <v>98</v>
      </c>
      <c r="EU7" s="58" t="s">
        <v>99</v>
      </c>
      <c r="EV7" s="1"/>
      <c r="EW7" s="1" t="s">
        <v>100</v>
      </c>
      <c r="EX7" s="1" t="s">
        <v>101</v>
      </c>
    </row>
    <row r="8" spans="1:154">
      <c r="A8" s="6" t="s">
        <v>15</v>
      </c>
      <c r="B8" s="6" t="s">
        <v>16</v>
      </c>
      <c r="C8" s="6" t="s">
        <v>17</v>
      </c>
      <c r="D8" s="6" t="s">
        <v>105</v>
      </c>
      <c r="E8" s="6">
        <v>1</v>
      </c>
      <c r="F8" s="59">
        <v>0</v>
      </c>
      <c r="G8" s="59">
        <v>10</v>
      </c>
      <c r="H8" s="59">
        <v>13</v>
      </c>
      <c r="I8" s="59">
        <v>1</v>
      </c>
      <c r="J8" s="59">
        <v>0</v>
      </c>
      <c r="K8" s="59">
        <v>0</v>
      </c>
      <c r="L8" s="59">
        <v>0</v>
      </c>
      <c r="M8" s="59">
        <v>6</v>
      </c>
      <c r="N8" s="59">
        <v>14</v>
      </c>
      <c r="O8" s="59">
        <v>1</v>
      </c>
      <c r="P8" s="59">
        <v>0</v>
      </c>
      <c r="Q8" s="59">
        <v>0</v>
      </c>
      <c r="R8" s="60">
        <v>0</v>
      </c>
      <c r="S8" s="60">
        <v>1</v>
      </c>
      <c r="T8" s="60">
        <v>2</v>
      </c>
      <c r="U8" s="60">
        <v>1</v>
      </c>
      <c r="V8" s="60">
        <v>0</v>
      </c>
      <c r="W8" s="60">
        <v>0</v>
      </c>
      <c r="X8" s="60">
        <v>0</v>
      </c>
      <c r="Y8" s="60">
        <v>0</v>
      </c>
      <c r="Z8" s="60">
        <v>3</v>
      </c>
      <c r="AA8" s="60">
        <v>1</v>
      </c>
      <c r="AB8" s="60">
        <v>0</v>
      </c>
      <c r="AC8" s="60">
        <v>0</v>
      </c>
      <c r="AD8" s="59">
        <v>0</v>
      </c>
      <c r="AE8" s="59">
        <v>0</v>
      </c>
      <c r="AF8" s="59">
        <v>0</v>
      </c>
      <c r="AG8" s="59">
        <v>3</v>
      </c>
      <c r="AH8" s="59">
        <v>0</v>
      </c>
      <c r="AI8" s="59">
        <v>0</v>
      </c>
      <c r="AJ8" s="59">
        <v>0</v>
      </c>
      <c r="AK8" s="59">
        <v>0</v>
      </c>
      <c r="AL8" s="59">
        <v>0</v>
      </c>
      <c r="AM8" s="59">
        <v>3</v>
      </c>
      <c r="AN8" s="59">
        <v>0</v>
      </c>
      <c r="AO8" s="59">
        <v>0</v>
      </c>
      <c r="AP8" s="60">
        <v>0</v>
      </c>
      <c r="AQ8" s="60">
        <v>9</v>
      </c>
      <c r="AR8" s="60">
        <v>11</v>
      </c>
      <c r="AS8" s="60">
        <v>2</v>
      </c>
      <c r="AT8" s="60">
        <v>0</v>
      </c>
      <c r="AU8" s="60">
        <v>0</v>
      </c>
      <c r="AV8" s="60">
        <v>0</v>
      </c>
      <c r="AW8" s="60">
        <v>8</v>
      </c>
      <c r="AX8" s="60">
        <v>12</v>
      </c>
      <c r="AY8" s="60">
        <v>2</v>
      </c>
      <c r="AZ8" s="60">
        <v>0</v>
      </c>
      <c r="BA8" s="60">
        <v>0</v>
      </c>
      <c r="BB8" s="59">
        <v>0</v>
      </c>
      <c r="BC8" s="59">
        <v>2</v>
      </c>
      <c r="BD8" s="59">
        <v>0</v>
      </c>
      <c r="BE8" s="59">
        <v>3</v>
      </c>
      <c r="BF8" s="59">
        <v>0</v>
      </c>
      <c r="BG8" s="59">
        <v>0</v>
      </c>
      <c r="BH8" s="59">
        <v>0</v>
      </c>
      <c r="BI8" s="59">
        <v>1</v>
      </c>
      <c r="BJ8" s="59">
        <v>0</v>
      </c>
      <c r="BK8" s="59">
        <v>4</v>
      </c>
      <c r="BL8" s="59">
        <v>0</v>
      </c>
      <c r="BM8" s="59">
        <v>0</v>
      </c>
      <c r="BN8" s="60">
        <v>0</v>
      </c>
      <c r="BO8" s="60">
        <v>11</v>
      </c>
      <c r="BP8" s="60">
        <v>6</v>
      </c>
      <c r="BQ8" s="60">
        <v>3</v>
      </c>
      <c r="BR8" s="60">
        <v>0</v>
      </c>
      <c r="BS8" s="60">
        <v>0</v>
      </c>
      <c r="BT8" s="60">
        <v>0</v>
      </c>
      <c r="BU8" s="60">
        <v>12</v>
      </c>
      <c r="BV8" s="60">
        <v>6</v>
      </c>
      <c r="BW8" s="60">
        <v>3</v>
      </c>
      <c r="BX8" s="60">
        <v>0</v>
      </c>
      <c r="BY8" s="60">
        <v>0</v>
      </c>
      <c r="BZ8" s="59">
        <v>0</v>
      </c>
      <c r="CA8" s="59">
        <v>21</v>
      </c>
      <c r="CB8" s="59">
        <v>9</v>
      </c>
      <c r="CC8" s="59">
        <v>2</v>
      </c>
      <c r="CD8" s="59">
        <v>0</v>
      </c>
      <c r="CE8" s="59">
        <v>0</v>
      </c>
      <c r="CF8" s="59">
        <v>0</v>
      </c>
      <c r="CG8" s="59">
        <v>14</v>
      </c>
      <c r="CH8" s="59">
        <v>9</v>
      </c>
      <c r="CI8" s="59">
        <v>2</v>
      </c>
      <c r="CJ8" s="59">
        <v>0</v>
      </c>
      <c r="CK8" s="59">
        <v>0</v>
      </c>
      <c r="CL8" s="60">
        <v>0</v>
      </c>
      <c r="CM8" s="60">
        <v>1</v>
      </c>
      <c r="CN8" s="60">
        <v>0</v>
      </c>
      <c r="CO8" s="60">
        <v>8</v>
      </c>
      <c r="CP8" s="60">
        <v>1</v>
      </c>
      <c r="CQ8" s="60">
        <v>0</v>
      </c>
      <c r="CR8" s="60">
        <v>0</v>
      </c>
      <c r="CS8" s="60">
        <v>0</v>
      </c>
      <c r="CT8" s="60">
        <v>0</v>
      </c>
      <c r="CU8" s="60">
        <v>8</v>
      </c>
      <c r="CV8" s="60">
        <v>1</v>
      </c>
      <c r="CW8" s="60">
        <v>0</v>
      </c>
      <c r="CX8" s="59">
        <v>0</v>
      </c>
      <c r="CY8" s="59">
        <v>0</v>
      </c>
      <c r="CZ8" s="59">
        <v>14</v>
      </c>
      <c r="DA8" s="59">
        <v>3</v>
      </c>
      <c r="DB8" s="59">
        <v>0</v>
      </c>
      <c r="DC8" s="59">
        <v>0</v>
      </c>
      <c r="DD8" s="59">
        <v>0</v>
      </c>
      <c r="DE8" s="59">
        <v>0</v>
      </c>
      <c r="DF8" s="59">
        <v>14</v>
      </c>
      <c r="DG8" s="59">
        <v>3</v>
      </c>
      <c r="DH8" s="59">
        <v>0</v>
      </c>
      <c r="DI8" s="59">
        <v>0</v>
      </c>
      <c r="DJ8" s="60">
        <v>0</v>
      </c>
      <c r="DK8" s="60">
        <v>0</v>
      </c>
      <c r="DL8" s="60">
        <v>0</v>
      </c>
      <c r="DM8" s="60">
        <v>5</v>
      </c>
      <c r="DN8" s="60">
        <v>0</v>
      </c>
      <c r="DO8" s="60">
        <v>0</v>
      </c>
      <c r="DP8" s="60">
        <v>0</v>
      </c>
      <c r="DQ8" s="60">
        <v>1</v>
      </c>
      <c r="DR8" s="60">
        <v>0</v>
      </c>
      <c r="DS8" s="60">
        <v>5</v>
      </c>
      <c r="DT8" s="60">
        <v>0</v>
      </c>
      <c r="DU8" s="60">
        <v>0</v>
      </c>
      <c r="DV8" s="59">
        <v>0</v>
      </c>
      <c r="DW8" s="59">
        <v>6</v>
      </c>
      <c r="DX8" s="59">
        <v>0</v>
      </c>
      <c r="DY8" s="59">
        <v>1</v>
      </c>
      <c r="DZ8" s="59">
        <v>0</v>
      </c>
      <c r="EA8" s="59">
        <v>0</v>
      </c>
      <c r="EB8" s="59">
        <v>0</v>
      </c>
      <c r="EC8" s="59">
        <v>8</v>
      </c>
      <c r="ED8" s="59">
        <v>0</v>
      </c>
      <c r="EE8" s="59">
        <v>1</v>
      </c>
      <c r="EF8" s="59">
        <v>0</v>
      </c>
      <c r="EG8" s="59">
        <v>0</v>
      </c>
      <c r="EH8" s="60">
        <v>0</v>
      </c>
      <c r="EI8" s="60">
        <v>7</v>
      </c>
      <c r="EJ8" s="60">
        <v>4</v>
      </c>
      <c r="EK8" s="60">
        <v>5</v>
      </c>
      <c r="EL8" s="60">
        <v>0</v>
      </c>
      <c r="EM8" s="60">
        <v>0</v>
      </c>
      <c r="EN8" s="60">
        <v>0</v>
      </c>
      <c r="EO8" s="60">
        <v>7</v>
      </c>
      <c r="EP8" s="60">
        <v>7</v>
      </c>
      <c r="EQ8" s="60">
        <v>5</v>
      </c>
      <c r="ER8" s="60">
        <v>0</v>
      </c>
      <c r="ES8" s="60">
        <v>0</v>
      </c>
      <c r="ET8" s="6">
        <f>SUM(EH8:EM8)+SUM(DV8:EA8)+SUM(DJ8:DO8)+SUM(CX8:DC8)+SUM(CL8:CQ8)+SUM(BZ8:CE8)+SUM(BN8:BS8)+SUM(BB8:BG8)+SUM(AP8:AU8)+SUM(AD8:AI8)+SUM(R8:W8)+SUM(F8:K8)</f>
        <v>165</v>
      </c>
      <c r="EU8" s="6">
        <f>SUM(EN8:ES8)+SUM(EB8:EG8)+SUM(DP8:DU8)+SUM(DD8:DI8)+SUM(CR8:CW8)+SUM(CF8:CK8)+SUM(BT8:BY8)+SUM(BH8:BM8)+SUM(AV8:BA8)+SUM(AJ8:AO8)+SUM(X8:AC8)+SUM(L8:Q8)</f>
        <v>161</v>
      </c>
      <c r="EV8" s="1"/>
      <c r="EW8" s="61">
        <v>81</v>
      </c>
      <c r="EX8" s="61">
        <v>144</v>
      </c>
    </row>
    <row r="9" spans="1:154">
      <c r="A9" s="6" t="s">
        <v>15</v>
      </c>
      <c r="B9" s="6" t="s">
        <v>16</v>
      </c>
      <c r="C9" s="6" t="s">
        <v>106</v>
      </c>
      <c r="D9" s="6" t="s">
        <v>107</v>
      </c>
      <c r="E9" s="6">
        <v>1</v>
      </c>
      <c r="F9" s="59">
        <v>0</v>
      </c>
      <c r="G9" s="59">
        <v>1</v>
      </c>
      <c r="H9" s="59">
        <v>5</v>
      </c>
      <c r="I9" s="59">
        <v>4</v>
      </c>
      <c r="J9" s="59">
        <v>0</v>
      </c>
      <c r="K9" s="59">
        <v>0</v>
      </c>
      <c r="L9" s="59">
        <v>0</v>
      </c>
      <c r="M9" s="59">
        <v>1</v>
      </c>
      <c r="N9" s="59">
        <v>6</v>
      </c>
      <c r="O9" s="59">
        <v>4</v>
      </c>
      <c r="P9" s="59">
        <v>0</v>
      </c>
      <c r="Q9" s="59">
        <v>0</v>
      </c>
      <c r="R9" s="60">
        <v>0</v>
      </c>
      <c r="S9" s="60">
        <v>1</v>
      </c>
      <c r="T9" s="60">
        <v>0</v>
      </c>
      <c r="U9" s="60">
        <v>4</v>
      </c>
      <c r="V9" s="60">
        <v>0</v>
      </c>
      <c r="W9" s="60">
        <v>0</v>
      </c>
      <c r="X9" s="60">
        <v>0</v>
      </c>
      <c r="Y9" s="60">
        <v>1</v>
      </c>
      <c r="Z9" s="60">
        <v>0</v>
      </c>
      <c r="AA9" s="60">
        <v>3</v>
      </c>
      <c r="AB9" s="60">
        <v>0</v>
      </c>
      <c r="AC9" s="60">
        <v>0</v>
      </c>
      <c r="AD9" s="59">
        <v>0</v>
      </c>
      <c r="AE9" s="59">
        <v>3</v>
      </c>
      <c r="AF9" s="59">
        <v>1</v>
      </c>
      <c r="AG9" s="59">
        <v>1</v>
      </c>
      <c r="AH9" s="59">
        <v>0</v>
      </c>
      <c r="AI9" s="59">
        <v>0</v>
      </c>
      <c r="AJ9" s="59">
        <v>0</v>
      </c>
      <c r="AK9" s="59">
        <v>3</v>
      </c>
      <c r="AL9" s="59">
        <v>1</v>
      </c>
      <c r="AM9" s="59">
        <v>1</v>
      </c>
      <c r="AN9" s="59">
        <v>0</v>
      </c>
      <c r="AO9" s="59">
        <v>0</v>
      </c>
      <c r="AP9" s="60">
        <v>0</v>
      </c>
      <c r="AQ9" s="60">
        <v>4</v>
      </c>
      <c r="AR9" s="60">
        <v>4</v>
      </c>
      <c r="AS9" s="60">
        <v>2</v>
      </c>
      <c r="AT9" s="60">
        <v>0</v>
      </c>
      <c r="AU9" s="60">
        <v>0</v>
      </c>
      <c r="AV9" s="60">
        <v>0</v>
      </c>
      <c r="AW9" s="60">
        <v>4</v>
      </c>
      <c r="AX9" s="60">
        <v>4</v>
      </c>
      <c r="AY9" s="60">
        <v>2</v>
      </c>
      <c r="AZ9" s="60">
        <v>0</v>
      </c>
      <c r="BA9" s="60">
        <v>0</v>
      </c>
      <c r="BB9" s="59">
        <v>0</v>
      </c>
      <c r="BC9" s="59">
        <v>3</v>
      </c>
      <c r="BD9" s="59">
        <v>0</v>
      </c>
      <c r="BE9" s="59">
        <v>1</v>
      </c>
      <c r="BF9" s="59">
        <v>0</v>
      </c>
      <c r="BG9" s="59">
        <v>0</v>
      </c>
      <c r="BH9" s="59">
        <v>0</v>
      </c>
      <c r="BI9" s="59">
        <v>3</v>
      </c>
      <c r="BJ9" s="59">
        <v>0</v>
      </c>
      <c r="BK9" s="59">
        <v>1</v>
      </c>
      <c r="BL9" s="59">
        <v>0</v>
      </c>
      <c r="BM9" s="59">
        <v>0</v>
      </c>
      <c r="BN9" s="60">
        <v>0</v>
      </c>
      <c r="BO9" s="60">
        <v>0</v>
      </c>
      <c r="BP9" s="60">
        <v>0</v>
      </c>
      <c r="BQ9" s="60">
        <v>0</v>
      </c>
      <c r="BR9" s="60">
        <v>0</v>
      </c>
      <c r="BS9" s="60">
        <v>0</v>
      </c>
      <c r="BT9" s="60">
        <v>0</v>
      </c>
      <c r="BU9" s="60">
        <v>0</v>
      </c>
      <c r="BV9" s="60">
        <v>0</v>
      </c>
      <c r="BW9" s="60">
        <v>0</v>
      </c>
      <c r="BX9" s="60">
        <v>0</v>
      </c>
      <c r="BY9" s="60">
        <v>0</v>
      </c>
      <c r="BZ9" s="59">
        <v>0</v>
      </c>
      <c r="CA9" s="59">
        <v>1</v>
      </c>
      <c r="CB9" s="59">
        <v>4</v>
      </c>
      <c r="CC9" s="59">
        <v>3</v>
      </c>
      <c r="CD9" s="59">
        <v>0</v>
      </c>
      <c r="CE9" s="59">
        <v>0</v>
      </c>
      <c r="CF9" s="59">
        <v>0</v>
      </c>
      <c r="CG9" s="59">
        <v>1</v>
      </c>
      <c r="CH9" s="59">
        <v>4</v>
      </c>
      <c r="CI9" s="59">
        <v>3</v>
      </c>
      <c r="CJ9" s="59">
        <v>0</v>
      </c>
      <c r="CK9" s="59">
        <v>0</v>
      </c>
      <c r="CL9" s="60">
        <v>0</v>
      </c>
      <c r="CM9" s="60">
        <v>4</v>
      </c>
      <c r="CN9" s="60">
        <v>0</v>
      </c>
      <c r="CO9" s="60">
        <v>1</v>
      </c>
      <c r="CP9" s="60">
        <v>0</v>
      </c>
      <c r="CQ9" s="60">
        <v>0</v>
      </c>
      <c r="CR9" s="60">
        <v>0</v>
      </c>
      <c r="CS9" s="60">
        <v>4</v>
      </c>
      <c r="CT9" s="60">
        <v>0</v>
      </c>
      <c r="CU9" s="60">
        <v>2</v>
      </c>
      <c r="CV9" s="60">
        <v>0</v>
      </c>
      <c r="CW9" s="60">
        <v>0</v>
      </c>
      <c r="CX9" s="59">
        <v>0</v>
      </c>
      <c r="CY9" s="59">
        <v>0</v>
      </c>
      <c r="CZ9" s="59">
        <v>3</v>
      </c>
      <c r="DA9" s="59">
        <v>2</v>
      </c>
      <c r="DB9" s="59">
        <v>0</v>
      </c>
      <c r="DC9" s="59">
        <v>0</v>
      </c>
      <c r="DD9" s="59">
        <v>0</v>
      </c>
      <c r="DE9" s="59">
        <v>2</v>
      </c>
      <c r="DF9" s="59">
        <v>4</v>
      </c>
      <c r="DG9" s="59">
        <v>2</v>
      </c>
      <c r="DH9" s="59">
        <v>0</v>
      </c>
      <c r="DI9" s="59">
        <v>0</v>
      </c>
      <c r="DJ9" s="60">
        <v>0</v>
      </c>
      <c r="DK9" s="60">
        <v>5</v>
      </c>
      <c r="DL9" s="60">
        <v>4</v>
      </c>
      <c r="DM9" s="60">
        <v>1</v>
      </c>
      <c r="DN9" s="60">
        <v>0</v>
      </c>
      <c r="DO9" s="60">
        <v>0</v>
      </c>
      <c r="DP9" s="60">
        <v>0</v>
      </c>
      <c r="DQ9" s="60">
        <v>5</v>
      </c>
      <c r="DR9" s="60">
        <v>5</v>
      </c>
      <c r="DS9" s="60">
        <v>1</v>
      </c>
      <c r="DT9" s="60">
        <v>0</v>
      </c>
      <c r="DU9" s="60">
        <v>0</v>
      </c>
      <c r="DV9" s="59">
        <v>0</v>
      </c>
      <c r="DW9" s="59">
        <v>0</v>
      </c>
      <c r="DX9" s="59">
        <v>0</v>
      </c>
      <c r="DY9" s="59">
        <v>1</v>
      </c>
      <c r="DZ9" s="59">
        <v>0</v>
      </c>
      <c r="EA9" s="59">
        <v>0</v>
      </c>
      <c r="EB9" s="59">
        <v>0</v>
      </c>
      <c r="EC9" s="59">
        <v>0</v>
      </c>
      <c r="ED9" s="59">
        <v>0</v>
      </c>
      <c r="EE9" s="59">
        <v>1</v>
      </c>
      <c r="EF9" s="59">
        <v>0</v>
      </c>
      <c r="EG9" s="59">
        <v>0</v>
      </c>
      <c r="EH9" s="60">
        <v>0</v>
      </c>
      <c r="EI9" s="60">
        <v>1</v>
      </c>
      <c r="EJ9" s="60">
        <v>2</v>
      </c>
      <c r="EK9" s="60">
        <v>2</v>
      </c>
      <c r="EL9" s="60">
        <v>0</v>
      </c>
      <c r="EM9" s="60">
        <v>0</v>
      </c>
      <c r="EN9" s="60">
        <v>0</v>
      </c>
      <c r="EO9" s="60">
        <v>1</v>
      </c>
      <c r="EP9" s="60">
        <v>2</v>
      </c>
      <c r="EQ9" s="60">
        <v>2</v>
      </c>
      <c r="ER9" s="60">
        <v>0</v>
      </c>
      <c r="ES9" s="60">
        <v>0</v>
      </c>
      <c r="ET9" s="6">
        <f t="shared" ref="ET9:ET19" si="0">SUM(EH9:EM9)+SUM(DV9:EA9)+SUM(DJ9:DO9)+SUM(CX9:DC9)+SUM(CL9:CQ9)+SUM(BZ9:CE9)+SUM(BN9:BS9)+SUM(BB9:BG9)+SUM(AP9:AU9)+SUM(AD9:AI9)+SUM(R9:W9)+SUM(F9:K9)</f>
        <v>68</v>
      </c>
      <c r="EU9" s="6">
        <f t="shared" ref="EU9:EU19" si="1">SUM(EN9:ES9)+SUM(EB9:EG9)+SUM(DP9:DU9)+SUM(DD9:DI9)+SUM(CR9:CW9)+SUM(CF9:CK9)+SUM(BT9:BY9)+SUM(BH9:BM9)+SUM(AV9:BA9)+SUM(AJ9:AO9)+SUM(X9:AC9)+SUM(L9:Q9)</f>
        <v>73</v>
      </c>
      <c r="EV9" s="1"/>
      <c r="EW9" s="61">
        <v>66</v>
      </c>
      <c r="EX9" s="61">
        <v>66</v>
      </c>
    </row>
    <row r="10" spans="1:154">
      <c r="A10" s="6" t="s">
        <v>15</v>
      </c>
      <c r="B10" s="6" t="s">
        <v>16</v>
      </c>
      <c r="C10" s="6" t="s">
        <v>106</v>
      </c>
      <c r="D10" s="6" t="s">
        <v>108</v>
      </c>
      <c r="E10" s="6">
        <v>1</v>
      </c>
      <c r="F10" s="59">
        <v>0</v>
      </c>
      <c r="G10" s="59">
        <v>1</v>
      </c>
      <c r="H10" s="59">
        <v>4</v>
      </c>
      <c r="I10" s="59">
        <v>1</v>
      </c>
      <c r="J10" s="59">
        <v>0</v>
      </c>
      <c r="K10" s="59">
        <v>0</v>
      </c>
      <c r="L10" s="59">
        <v>0</v>
      </c>
      <c r="M10" s="59">
        <v>2</v>
      </c>
      <c r="N10" s="59">
        <v>4</v>
      </c>
      <c r="O10" s="59">
        <v>1</v>
      </c>
      <c r="P10" s="59">
        <v>0</v>
      </c>
      <c r="Q10" s="59">
        <v>0</v>
      </c>
      <c r="R10" s="60">
        <v>0</v>
      </c>
      <c r="S10" s="60">
        <v>5</v>
      </c>
      <c r="T10" s="60">
        <v>0</v>
      </c>
      <c r="U10" s="60">
        <v>3</v>
      </c>
      <c r="V10" s="60">
        <v>0</v>
      </c>
      <c r="W10" s="60">
        <v>0</v>
      </c>
      <c r="X10" s="60">
        <v>0</v>
      </c>
      <c r="Y10" s="60">
        <v>5</v>
      </c>
      <c r="Z10" s="60">
        <v>0</v>
      </c>
      <c r="AA10" s="60">
        <v>3</v>
      </c>
      <c r="AB10" s="60">
        <v>0</v>
      </c>
      <c r="AC10" s="60">
        <v>0</v>
      </c>
      <c r="AD10" s="59">
        <v>0</v>
      </c>
      <c r="AE10" s="59">
        <v>1</v>
      </c>
      <c r="AF10" s="59">
        <v>7</v>
      </c>
      <c r="AG10" s="59">
        <v>7</v>
      </c>
      <c r="AH10" s="59">
        <v>0</v>
      </c>
      <c r="AI10" s="59">
        <v>0</v>
      </c>
      <c r="AJ10" s="59">
        <v>0</v>
      </c>
      <c r="AK10" s="59">
        <v>1</v>
      </c>
      <c r="AL10" s="59">
        <v>7</v>
      </c>
      <c r="AM10" s="59">
        <v>7</v>
      </c>
      <c r="AN10" s="59">
        <v>0</v>
      </c>
      <c r="AO10" s="59">
        <v>0</v>
      </c>
      <c r="AP10" s="60">
        <v>0</v>
      </c>
      <c r="AQ10" s="60">
        <v>3</v>
      </c>
      <c r="AR10" s="60">
        <v>0</v>
      </c>
      <c r="AS10" s="60">
        <v>2</v>
      </c>
      <c r="AT10" s="60">
        <v>0</v>
      </c>
      <c r="AU10" s="60">
        <v>0</v>
      </c>
      <c r="AV10" s="60">
        <v>0</v>
      </c>
      <c r="AW10" s="60">
        <v>3</v>
      </c>
      <c r="AX10" s="60">
        <v>1</v>
      </c>
      <c r="AY10" s="60">
        <v>2</v>
      </c>
      <c r="AZ10" s="60">
        <v>0</v>
      </c>
      <c r="BA10" s="60">
        <v>0</v>
      </c>
      <c r="BB10" s="59">
        <v>0</v>
      </c>
      <c r="BC10" s="59">
        <v>3</v>
      </c>
      <c r="BD10" s="59">
        <v>0</v>
      </c>
      <c r="BE10" s="59">
        <v>3</v>
      </c>
      <c r="BF10" s="59">
        <v>0</v>
      </c>
      <c r="BG10" s="59">
        <v>0</v>
      </c>
      <c r="BH10" s="59">
        <v>0</v>
      </c>
      <c r="BI10" s="59">
        <v>3</v>
      </c>
      <c r="BJ10" s="59">
        <v>0</v>
      </c>
      <c r="BK10" s="59">
        <v>3</v>
      </c>
      <c r="BL10" s="59">
        <v>0</v>
      </c>
      <c r="BM10" s="59">
        <v>0</v>
      </c>
      <c r="BN10" s="60">
        <v>0</v>
      </c>
      <c r="BO10" s="60">
        <v>7</v>
      </c>
      <c r="BP10" s="60">
        <v>4</v>
      </c>
      <c r="BQ10" s="60">
        <v>3</v>
      </c>
      <c r="BR10" s="60">
        <v>0</v>
      </c>
      <c r="BS10" s="60">
        <v>0</v>
      </c>
      <c r="BT10" s="60">
        <v>0</v>
      </c>
      <c r="BU10" s="60">
        <v>0</v>
      </c>
      <c r="BV10" s="60">
        <v>0</v>
      </c>
      <c r="BW10" s="60">
        <v>3</v>
      </c>
      <c r="BX10" s="60">
        <v>0</v>
      </c>
      <c r="BY10" s="60">
        <v>0</v>
      </c>
      <c r="BZ10" s="59">
        <v>0</v>
      </c>
      <c r="CA10" s="59">
        <v>1</v>
      </c>
      <c r="CB10" s="59">
        <v>5</v>
      </c>
      <c r="CC10" s="59">
        <v>5</v>
      </c>
      <c r="CD10" s="59">
        <v>0</v>
      </c>
      <c r="CE10" s="59">
        <v>0</v>
      </c>
      <c r="CF10" s="59">
        <v>0</v>
      </c>
      <c r="CG10" s="59">
        <v>1</v>
      </c>
      <c r="CH10" s="59">
        <v>4</v>
      </c>
      <c r="CI10" s="59">
        <v>5</v>
      </c>
      <c r="CJ10" s="59">
        <v>0</v>
      </c>
      <c r="CK10" s="59">
        <v>0</v>
      </c>
      <c r="CL10" s="60">
        <v>0</v>
      </c>
      <c r="CM10" s="60">
        <v>7</v>
      </c>
      <c r="CN10" s="60">
        <v>4</v>
      </c>
      <c r="CO10" s="60">
        <v>2</v>
      </c>
      <c r="CP10" s="60">
        <v>0</v>
      </c>
      <c r="CQ10" s="60">
        <v>0</v>
      </c>
      <c r="CR10" s="60">
        <v>0</v>
      </c>
      <c r="CS10" s="60">
        <v>7</v>
      </c>
      <c r="CT10" s="60">
        <v>4</v>
      </c>
      <c r="CU10" s="60">
        <v>2</v>
      </c>
      <c r="CV10" s="60">
        <v>0</v>
      </c>
      <c r="CW10" s="60">
        <v>0</v>
      </c>
      <c r="CX10" s="59">
        <v>0</v>
      </c>
      <c r="CY10" s="59">
        <v>6</v>
      </c>
      <c r="CZ10" s="59">
        <v>2</v>
      </c>
      <c r="DA10" s="59">
        <v>3</v>
      </c>
      <c r="DB10" s="59">
        <v>0</v>
      </c>
      <c r="DC10" s="59">
        <v>0</v>
      </c>
      <c r="DD10" s="59">
        <v>0</v>
      </c>
      <c r="DE10" s="59">
        <v>6</v>
      </c>
      <c r="DF10" s="59">
        <v>2</v>
      </c>
      <c r="DG10" s="59">
        <v>3</v>
      </c>
      <c r="DH10" s="59">
        <v>0</v>
      </c>
      <c r="DI10" s="59">
        <v>0</v>
      </c>
      <c r="DJ10" s="60">
        <v>0</v>
      </c>
      <c r="DK10" s="60">
        <v>2</v>
      </c>
      <c r="DL10" s="60">
        <v>0</v>
      </c>
      <c r="DM10" s="60">
        <v>4</v>
      </c>
      <c r="DN10" s="60">
        <v>0</v>
      </c>
      <c r="DO10" s="60">
        <v>0</v>
      </c>
      <c r="DP10" s="60">
        <v>0</v>
      </c>
      <c r="DQ10" s="60">
        <v>1</v>
      </c>
      <c r="DR10" s="60">
        <v>0</v>
      </c>
      <c r="DS10" s="60">
        <v>4</v>
      </c>
      <c r="DT10" s="60">
        <v>0</v>
      </c>
      <c r="DU10" s="60">
        <v>0</v>
      </c>
      <c r="DV10" s="59">
        <v>0</v>
      </c>
      <c r="DW10" s="59">
        <v>2</v>
      </c>
      <c r="DX10" s="59">
        <v>3</v>
      </c>
      <c r="DY10" s="59">
        <v>2</v>
      </c>
      <c r="DZ10" s="59">
        <v>0</v>
      </c>
      <c r="EA10" s="59">
        <v>0</v>
      </c>
      <c r="EB10" s="59">
        <v>0</v>
      </c>
      <c r="EC10" s="59">
        <v>3</v>
      </c>
      <c r="ED10" s="59">
        <v>5</v>
      </c>
      <c r="EE10" s="59">
        <v>2</v>
      </c>
      <c r="EF10" s="59">
        <v>0</v>
      </c>
      <c r="EG10" s="59">
        <v>0</v>
      </c>
      <c r="EH10" s="60">
        <v>0</v>
      </c>
      <c r="EI10" s="60">
        <v>4</v>
      </c>
      <c r="EJ10" s="60">
        <v>3</v>
      </c>
      <c r="EK10" s="60">
        <v>2</v>
      </c>
      <c r="EL10" s="60">
        <v>0</v>
      </c>
      <c r="EM10" s="60">
        <v>0</v>
      </c>
      <c r="EN10" s="60">
        <v>0</v>
      </c>
      <c r="EO10" s="60">
        <v>5</v>
      </c>
      <c r="EP10" s="60">
        <v>5</v>
      </c>
      <c r="EQ10" s="60">
        <v>2</v>
      </c>
      <c r="ER10" s="60">
        <v>0</v>
      </c>
      <c r="ES10" s="60">
        <v>0</v>
      </c>
      <c r="ET10" s="6">
        <f t="shared" si="0"/>
        <v>111</v>
      </c>
      <c r="EU10" s="6">
        <f t="shared" si="1"/>
        <v>106</v>
      </c>
      <c r="EV10" s="1"/>
      <c r="EW10" s="61">
        <v>87</v>
      </c>
      <c r="EX10" s="61">
        <v>88</v>
      </c>
    </row>
    <row r="11" spans="1:154">
      <c r="A11" s="6" t="s">
        <v>15</v>
      </c>
      <c r="B11" s="6" t="s">
        <v>16</v>
      </c>
      <c r="C11" s="6" t="s">
        <v>27</v>
      </c>
      <c r="D11" s="6" t="s">
        <v>109</v>
      </c>
      <c r="E11" s="6">
        <v>1</v>
      </c>
      <c r="F11" s="59">
        <v>0</v>
      </c>
      <c r="G11" s="59">
        <v>3</v>
      </c>
      <c r="H11" s="59">
        <v>6</v>
      </c>
      <c r="I11" s="59">
        <v>1</v>
      </c>
      <c r="J11" s="59">
        <v>0</v>
      </c>
      <c r="K11" s="59">
        <v>0</v>
      </c>
      <c r="L11" s="59">
        <v>0</v>
      </c>
      <c r="M11" s="59">
        <v>3</v>
      </c>
      <c r="N11" s="59">
        <v>7</v>
      </c>
      <c r="O11" s="59">
        <v>1</v>
      </c>
      <c r="P11" s="59">
        <v>0</v>
      </c>
      <c r="Q11" s="59">
        <v>0</v>
      </c>
      <c r="R11" s="60">
        <v>0</v>
      </c>
      <c r="S11" s="60">
        <v>1</v>
      </c>
      <c r="T11" s="60">
        <v>1</v>
      </c>
      <c r="U11" s="60">
        <v>0</v>
      </c>
      <c r="V11" s="60">
        <v>0</v>
      </c>
      <c r="W11" s="60">
        <v>0</v>
      </c>
      <c r="X11" s="60">
        <v>0</v>
      </c>
      <c r="Y11" s="60">
        <v>1</v>
      </c>
      <c r="Z11" s="60">
        <v>0</v>
      </c>
      <c r="AA11" s="60">
        <v>0</v>
      </c>
      <c r="AB11" s="60">
        <v>0</v>
      </c>
      <c r="AC11" s="60">
        <v>0</v>
      </c>
      <c r="AD11" s="59">
        <v>0</v>
      </c>
      <c r="AE11" s="59">
        <v>1</v>
      </c>
      <c r="AF11" s="59">
        <v>0</v>
      </c>
      <c r="AG11" s="59">
        <v>1</v>
      </c>
      <c r="AH11" s="59">
        <v>0</v>
      </c>
      <c r="AI11" s="59">
        <v>0</v>
      </c>
      <c r="AJ11" s="59">
        <v>0</v>
      </c>
      <c r="AK11" s="59">
        <v>1</v>
      </c>
      <c r="AL11" s="59">
        <v>0</v>
      </c>
      <c r="AM11" s="59">
        <v>1</v>
      </c>
      <c r="AN11" s="59">
        <v>0</v>
      </c>
      <c r="AO11" s="59">
        <v>0</v>
      </c>
      <c r="AP11" s="60">
        <v>0</v>
      </c>
      <c r="AQ11" s="60">
        <v>6</v>
      </c>
      <c r="AR11" s="60">
        <v>7</v>
      </c>
      <c r="AS11" s="60">
        <v>0</v>
      </c>
      <c r="AT11" s="60">
        <v>0</v>
      </c>
      <c r="AU11" s="60">
        <v>0</v>
      </c>
      <c r="AV11" s="60">
        <v>0</v>
      </c>
      <c r="AW11" s="60">
        <v>3</v>
      </c>
      <c r="AX11" s="60">
        <v>7</v>
      </c>
      <c r="AY11" s="60">
        <v>0</v>
      </c>
      <c r="AZ11" s="60">
        <v>0</v>
      </c>
      <c r="BA11" s="60">
        <v>0</v>
      </c>
      <c r="BB11" s="59">
        <v>0</v>
      </c>
      <c r="BC11" s="59">
        <v>3</v>
      </c>
      <c r="BD11" s="59">
        <v>1</v>
      </c>
      <c r="BE11" s="59">
        <v>0</v>
      </c>
      <c r="BF11" s="59">
        <v>0</v>
      </c>
      <c r="BG11" s="59">
        <v>0</v>
      </c>
      <c r="BH11" s="59">
        <v>0</v>
      </c>
      <c r="BI11" s="59">
        <v>2</v>
      </c>
      <c r="BJ11" s="59">
        <v>0</v>
      </c>
      <c r="BK11" s="59">
        <v>0</v>
      </c>
      <c r="BL11" s="59">
        <v>0</v>
      </c>
      <c r="BM11" s="59">
        <v>0</v>
      </c>
      <c r="BN11" s="60">
        <v>0</v>
      </c>
      <c r="BO11" s="60">
        <v>3</v>
      </c>
      <c r="BP11" s="60">
        <v>5</v>
      </c>
      <c r="BQ11" s="60">
        <v>0</v>
      </c>
      <c r="BR11" s="60">
        <v>0</v>
      </c>
      <c r="BS11" s="60">
        <v>0</v>
      </c>
      <c r="BT11" s="60">
        <v>0</v>
      </c>
      <c r="BU11" s="60">
        <v>2</v>
      </c>
      <c r="BV11" s="60">
        <v>5</v>
      </c>
      <c r="BW11" s="60">
        <v>0</v>
      </c>
      <c r="BX11" s="60">
        <v>0</v>
      </c>
      <c r="BY11" s="60">
        <v>0</v>
      </c>
      <c r="BZ11" s="59">
        <v>0</v>
      </c>
      <c r="CA11" s="59">
        <v>7</v>
      </c>
      <c r="CB11" s="59">
        <v>12</v>
      </c>
      <c r="CC11" s="59">
        <v>1</v>
      </c>
      <c r="CD11" s="59">
        <v>0</v>
      </c>
      <c r="CE11" s="59">
        <v>0</v>
      </c>
      <c r="CF11" s="59">
        <v>0</v>
      </c>
      <c r="CG11" s="59">
        <v>5</v>
      </c>
      <c r="CH11" s="59">
        <v>17</v>
      </c>
      <c r="CI11" s="59">
        <v>1</v>
      </c>
      <c r="CJ11" s="59">
        <v>0</v>
      </c>
      <c r="CK11" s="59">
        <v>0</v>
      </c>
      <c r="CL11" s="60">
        <v>0</v>
      </c>
      <c r="CM11" s="60">
        <v>7</v>
      </c>
      <c r="CN11" s="60">
        <v>0</v>
      </c>
      <c r="CO11" s="60">
        <v>1</v>
      </c>
      <c r="CP11" s="60">
        <v>0</v>
      </c>
      <c r="CQ11" s="60">
        <v>0</v>
      </c>
      <c r="CR11" s="60">
        <v>0</v>
      </c>
      <c r="CS11" s="60">
        <v>4</v>
      </c>
      <c r="CT11" s="60">
        <v>0</v>
      </c>
      <c r="CU11" s="60">
        <v>4</v>
      </c>
      <c r="CV11" s="60">
        <v>0</v>
      </c>
      <c r="CW11" s="60">
        <v>0</v>
      </c>
      <c r="CX11" s="59">
        <v>0</v>
      </c>
      <c r="CY11" s="59">
        <v>0</v>
      </c>
      <c r="CZ11" s="59">
        <v>4</v>
      </c>
      <c r="DA11" s="59">
        <v>4</v>
      </c>
      <c r="DB11" s="59">
        <v>0</v>
      </c>
      <c r="DC11" s="59">
        <v>0</v>
      </c>
      <c r="DD11" s="59">
        <v>0</v>
      </c>
      <c r="DE11" s="59">
        <v>2</v>
      </c>
      <c r="DF11" s="59">
        <v>3</v>
      </c>
      <c r="DG11" s="59">
        <v>4</v>
      </c>
      <c r="DH11" s="59">
        <v>0</v>
      </c>
      <c r="DI11" s="59">
        <v>0</v>
      </c>
      <c r="DJ11" s="60">
        <v>0</v>
      </c>
      <c r="DK11" s="60">
        <v>5</v>
      </c>
      <c r="DL11" s="60">
        <v>3</v>
      </c>
      <c r="DM11" s="60">
        <v>0</v>
      </c>
      <c r="DN11" s="60">
        <v>0</v>
      </c>
      <c r="DO11" s="60">
        <v>0</v>
      </c>
      <c r="DP11" s="60">
        <v>0</v>
      </c>
      <c r="DQ11" s="60">
        <v>4</v>
      </c>
      <c r="DR11" s="60">
        <v>3</v>
      </c>
      <c r="DS11" s="60">
        <v>0</v>
      </c>
      <c r="DT11" s="60">
        <v>0</v>
      </c>
      <c r="DU11" s="60">
        <v>0</v>
      </c>
      <c r="DV11" s="59">
        <v>0</v>
      </c>
      <c r="DW11" s="59">
        <v>4</v>
      </c>
      <c r="DX11" s="59">
        <v>1</v>
      </c>
      <c r="DY11" s="59">
        <v>0</v>
      </c>
      <c r="DZ11" s="59">
        <v>0</v>
      </c>
      <c r="EA11" s="59">
        <v>0</v>
      </c>
      <c r="EB11" s="59">
        <v>0</v>
      </c>
      <c r="EC11" s="59">
        <v>4</v>
      </c>
      <c r="ED11" s="59">
        <v>3</v>
      </c>
      <c r="EE11" s="59">
        <v>0</v>
      </c>
      <c r="EF11" s="59">
        <v>0</v>
      </c>
      <c r="EG11" s="59">
        <v>0</v>
      </c>
      <c r="EH11" s="60">
        <v>0</v>
      </c>
      <c r="EI11" s="60">
        <v>11</v>
      </c>
      <c r="EJ11" s="60">
        <v>10</v>
      </c>
      <c r="EK11" s="60">
        <v>3</v>
      </c>
      <c r="EL11" s="60">
        <v>0</v>
      </c>
      <c r="EM11" s="60">
        <v>0</v>
      </c>
      <c r="EN11" s="60">
        <v>0</v>
      </c>
      <c r="EO11" s="60">
        <v>10</v>
      </c>
      <c r="EP11" s="60">
        <v>8</v>
      </c>
      <c r="EQ11" s="60">
        <v>3</v>
      </c>
      <c r="ER11" s="60">
        <v>0</v>
      </c>
      <c r="ES11" s="60">
        <v>0</v>
      </c>
      <c r="ET11" s="6">
        <f t="shared" si="0"/>
        <v>112</v>
      </c>
      <c r="EU11" s="6">
        <f t="shared" si="1"/>
        <v>108</v>
      </c>
      <c r="EV11" s="1"/>
      <c r="EW11" s="61">
        <v>86</v>
      </c>
      <c r="EX11" s="61">
        <v>84</v>
      </c>
    </row>
    <row r="12" spans="1:154">
      <c r="A12" s="11" t="s">
        <v>15</v>
      </c>
      <c r="B12" s="11" t="s">
        <v>16</v>
      </c>
      <c r="C12" s="11" t="s">
        <v>31</v>
      </c>
      <c r="D12" s="11" t="s">
        <v>110</v>
      </c>
      <c r="E12" s="6">
        <v>1</v>
      </c>
      <c r="F12" s="6">
        <v>0</v>
      </c>
      <c r="G12" s="6">
        <v>9</v>
      </c>
      <c r="H12" s="6">
        <v>9</v>
      </c>
      <c r="I12" s="6">
        <v>3</v>
      </c>
      <c r="J12" s="6">
        <v>0</v>
      </c>
      <c r="K12" s="6">
        <v>0</v>
      </c>
      <c r="L12" s="6">
        <v>0</v>
      </c>
      <c r="M12" s="6">
        <v>9</v>
      </c>
      <c r="N12" s="6">
        <v>9</v>
      </c>
      <c r="O12" s="6">
        <v>3</v>
      </c>
      <c r="P12" s="6">
        <v>0</v>
      </c>
      <c r="Q12" s="6">
        <v>0</v>
      </c>
      <c r="R12" s="6">
        <v>0</v>
      </c>
      <c r="S12" s="6">
        <v>7</v>
      </c>
      <c r="T12" s="6">
        <v>3</v>
      </c>
      <c r="U12" s="6">
        <v>5</v>
      </c>
      <c r="V12" s="6">
        <v>0</v>
      </c>
      <c r="W12" s="6">
        <v>0</v>
      </c>
      <c r="X12" s="6">
        <v>0</v>
      </c>
      <c r="Y12" s="6">
        <v>7</v>
      </c>
      <c r="Z12" s="6">
        <v>3</v>
      </c>
      <c r="AA12" s="6">
        <v>5</v>
      </c>
      <c r="AB12" s="6">
        <v>0</v>
      </c>
      <c r="AC12" s="6">
        <v>0</v>
      </c>
      <c r="AD12" s="6">
        <v>0</v>
      </c>
      <c r="AE12" s="6">
        <v>6</v>
      </c>
      <c r="AF12" s="6">
        <v>3</v>
      </c>
      <c r="AG12" s="6">
        <v>4</v>
      </c>
      <c r="AH12" s="6">
        <v>0</v>
      </c>
      <c r="AI12" s="6">
        <v>0</v>
      </c>
      <c r="AJ12" s="6">
        <v>0</v>
      </c>
      <c r="AK12" s="6">
        <v>6</v>
      </c>
      <c r="AL12" s="6">
        <v>3</v>
      </c>
      <c r="AM12" s="6">
        <v>4</v>
      </c>
      <c r="AN12" s="6">
        <v>0</v>
      </c>
      <c r="AO12" s="6">
        <v>0</v>
      </c>
      <c r="AP12" s="6">
        <v>0</v>
      </c>
      <c r="AQ12" s="6">
        <v>8</v>
      </c>
      <c r="AR12" s="6">
        <v>26</v>
      </c>
      <c r="AS12" s="6">
        <v>5</v>
      </c>
      <c r="AT12" s="6">
        <v>0</v>
      </c>
      <c r="AU12" s="6">
        <v>0</v>
      </c>
      <c r="AV12" s="6">
        <v>0</v>
      </c>
      <c r="AW12" s="6">
        <v>8</v>
      </c>
      <c r="AX12" s="6">
        <v>26</v>
      </c>
      <c r="AY12" s="6">
        <v>5</v>
      </c>
      <c r="AZ12" s="6">
        <v>0</v>
      </c>
      <c r="BA12" s="6">
        <v>0</v>
      </c>
      <c r="BB12" s="6">
        <v>0</v>
      </c>
      <c r="BC12" s="6">
        <v>3</v>
      </c>
      <c r="BD12" s="6">
        <v>6</v>
      </c>
      <c r="BE12" s="6">
        <v>5</v>
      </c>
      <c r="BF12" s="6">
        <v>0</v>
      </c>
      <c r="BG12" s="6">
        <v>0</v>
      </c>
      <c r="BH12" s="6">
        <v>0</v>
      </c>
      <c r="BI12" s="6">
        <v>3</v>
      </c>
      <c r="BJ12" s="6">
        <v>6</v>
      </c>
      <c r="BK12" s="6">
        <v>5</v>
      </c>
      <c r="BL12" s="6">
        <v>0</v>
      </c>
      <c r="BM12" s="6">
        <v>0</v>
      </c>
      <c r="BN12" s="6">
        <v>0</v>
      </c>
      <c r="BO12" s="6">
        <v>6</v>
      </c>
      <c r="BP12" s="6">
        <v>6</v>
      </c>
      <c r="BQ12" s="6">
        <v>4</v>
      </c>
      <c r="BR12" s="6">
        <v>0</v>
      </c>
      <c r="BS12" s="6">
        <v>0</v>
      </c>
      <c r="BT12" s="6">
        <v>0</v>
      </c>
      <c r="BU12" s="6">
        <v>6</v>
      </c>
      <c r="BV12" s="6">
        <v>6</v>
      </c>
      <c r="BW12" s="6">
        <v>4</v>
      </c>
      <c r="BX12" s="6">
        <v>0</v>
      </c>
      <c r="BY12" s="6">
        <v>0</v>
      </c>
      <c r="BZ12" s="6">
        <v>0</v>
      </c>
      <c r="CA12" s="6">
        <v>6</v>
      </c>
      <c r="CB12" s="6">
        <v>9</v>
      </c>
      <c r="CC12" s="6">
        <v>4</v>
      </c>
      <c r="CD12" s="6">
        <v>0</v>
      </c>
      <c r="CE12" s="6">
        <v>0</v>
      </c>
      <c r="CF12" s="6">
        <v>0</v>
      </c>
      <c r="CG12" s="6">
        <v>6</v>
      </c>
      <c r="CH12" s="6">
        <v>9</v>
      </c>
      <c r="CI12" s="6">
        <v>4</v>
      </c>
      <c r="CJ12" s="6">
        <v>0</v>
      </c>
      <c r="CK12" s="6">
        <v>0</v>
      </c>
      <c r="CL12" s="6">
        <v>0</v>
      </c>
      <c r="CM12" s="6">
        <v>10</v>
      </c>
      <c r="CN12" s="6">
        <v>6</v>
      </c>
      <c r="CO12" s="6">
        <v>4</v>
      </c>
      <c r="CP12" s="6">
        <v>0</v>
      </c>
      <c r="CQ12" s="6">
        <v>0</v>
      </c>
      <c r="CR12" s="6">
        <v>0</v>
      </c>
      <c r="CS12" s="6">
        <v>10</v>
      </c>
      <c r="CT12" s="6">
        <v>6</v>
      </c>
      <c r="CU12" s="6">
        <v>4</v>
      </c>
      <c r="CV12" s="6">
        <v>0</v>
      </c>
      <c r="CW12" s="6">
        <v>0</v>
      </c>
      <c r="CX12" s="6">
        <v>0</v>
      </c>
      <c r="CY12" s="6">
        <v>3</v>
      </c>
      <c r="CZ12" s="6">
        <v>1</v>
      </c>
      <c r="DA12" s="6">
        <v>4</v>
      </c>
      <c r="DB12" s="6">
        <v>0</v>
      </c>
      <c r="DC12" s="6">
        <v>0</v>
      </c>
      <c r="DD12" s="6">
        <v>0</v>
      </c>
      <c r="DE12" s="6">
        <v>3</v>
      </c>
      <c r="DF12" s="6">
        <v>1</v>
      </c>
      <c r="DG12" s="6">
        <v>4</v>
      </c>
      <c r="DH12" s="6">
        <v>0</v>
      </c>
      <c r="DI12" s="6">
        <v>0</v>
      </c>
      <c r="DJ12" s="6">
        <v>0</v>
      </c>
      <c r="DK12" s="6">
        <v>10</v>
      </c>
      <c r="DL12" s="6">
        <v>6</v>
      </c>
      <c r="DM12" s="6">
        <v>4</v>
      </c>
      <c r="DN12" s="6">
        <v>0</v>
      </c>
      <c r="DO12" s="6">
        <v>0</v>
      </c>
      <c r="DP12" s="6">
        <v>0</v>
      </c>
      <c r="DQ12" s="6">
        <v>10</v>
      </c>
      <c r="DR12" s="6">
        <v>6</v>
      </c>
      <c r="DS12" s="6">
        <v>4</v>
      </c>
      <c r="DT12" s="6">
        <v>0</v>
      </c>
      <c r="DU12" s="6">
        <v>0</v>
      </c>
      <c r="DV12" s="6">
        <v>0</v>
      </c>
      <c r="DW12" s="6">
        <v>2</v>
      </c>
      <c r="DX12" s="6">
        <v>0</v>
      </c>
      <c r="DY12" s="6">
        <v>2</v>
      </c>
      <c r="DZ12" s="6">
        <v>0</v>
      </c>
      <c r="EA12" s="6">
        <v>0</v>
      </c>
      <c r="EB12" s="6">
        <v>0</v>
      </c>
      <c r="EC12" s="6">
        <v>2</v>
      </c>
      <c r="ED12" s="6">
        <v>0</v>
      </c>
      <c r="EE12" s="6">
        <v>2</v>
      </c>
      <c r="EF12" s="6">
        <v>0</v>
      </c>
      <c r="EG12" s="6">
        <v>0</v>
      </c>
      <c r="EH12" s="6">
        <v>0</v>
      </c>
      <c r="EI12" s="6">
        <v>0</v>
      </c>
      <c r="EJ12" s="6">
        <v>0</v>
      </c>
      <c r="EK12" s="6">
        <v>0</v>
      </c>
      <c r="EL12" s="6">
        <v>0</v>
      </c>
      <c r="EM12" s="6">
        <v>0</v>
      </c>
      <c r="EN12" s="6">
        <v>0</v>
      </c>
      <c r="EO12" s="6">
        <v>0</v>
      </c>
      <c r="EP12" s="6">
        <v>0</v>
      </c>
      <c r="EQ12" s="6">
        <v>0</v>
      </c>
      <c r="ER12" s="6">
        <v>0</v>
      </c>
      <c r="ES12" s="6">
        <v>0</v>
      </c>
      <c r="ET12" s="6">
        <f t="shared" si="0"/>
        <v>189</v>
      </c>
      <c r="EU12" s="6">
        <f t="shared" si="1"/>
        <v>189</v>
      </c>
      <c r="EV12" s="1"/>
      <c r="EW12" s="62">
        <v>227</v>
      </c>
      <c r="EX12" s="62">
        <v>227</v>
      </c>
    </row>
    <row r="13" spans="1:154">
      <c r="A13" s="11" t="s">
        <v>15</v>
      </c>
      <c r="B13" s="11" t="s">
        <v>16</v>
      </c>
      <c r="C13" s="11" t="s">
        <v>38</v>
      </c>
      <c r="D13" s="11" t="s">
        <v>111</v>
      </c>
      <c r="E13" s="6">
        <v>1</v>
      </c>
      <c r="F13" s="59">
        <v>0</v>
      </c>
      <c r="G13" s="59">
        <v>0</v>
      </c>
      <c r="H13" s="59">
        <v>2</v>
      </c>
      <c r="I13" s="59">
        <v>1</v>
      </c>
      <c r="J13" s="59">
        <v>0</v>
      </c>
      <c r="K13" s="59">
        <v>0</v>
      </c>
      <c r="L13" s="59">
        <v>0</v>
      </c>
      <c r="M13" s="59">
        <v>0</v>
      </c>
      <c r="N13" s="59">
        <v>2</v>
      </c>
      <c r="O13" s="59">
        <v>1</v>
      </c>
      <c r="P13" s="59">
        <v>0</v>
      </c>
      <c r="Q13" s="59">
        <v>0</v>
      </c>
      <c r="R13" s="60">
        <v>0</v>
      </c>
      <c r="S13" s="60">
        <v>1</v>
      </c>
      <c r="T13" s="60">
        <v>0</v>
      </c>
      <c r="U13" s="60">
        <v>0</v>
      </c>
      <c r="V13" s="60">
        <v>0</v>
      </c>
      <c r="W13" s="60">
        <v>0</v>
      </c>
      <c r="X13" s="60">
        <v>0</v>
      </c>
      <c r="Y13" s="60">
        <v>1</v>
      </c>
      <c r="Z13" s="60">
        <v>0</v>
      </c>
      <c r="AA13" s="60">
        <v>0</v>
      </c>
      <c r="AB13" s="60">
        <v>0</v>
      </c>
      <c r="AC13" s="60">
        <v>0</v>
      </c>
      <c r="AD13" s="59">
        <v>0</v>
      </c>
      <c r="AE13" s="59">
        <v>1</v>
      </c>
      <c r="AF13" s="59">
        <v>1</v>
      </c>
      <c r="AG13" s="59">
        <v>1</v>
      </c>
      <c r="AH13" s="59">
        <v>0</v>
      </c>
      <c r="AI13" s="59">
        <v>0</v>
      </c>
      <c r="AJ13" s="59">
        <v>0</v>
      </c>
      <c r="AK13" s="59">
        <v>1</v>
      </c>
      <c r="AL13" s="59">
        <v>1</v>
      </c>
      <c r="AM13" s="59">
        <v>1</v>
      </c>
      <c r="AN13" s="59">
        <v>0</v>
      </c>
      <c r="AO13" s="59">
        <v>0</v>
      </c>
      <c r="AP13" s="60">
        <v>0</v>
      </c>
      <c r="AQ13" s="60">
        <v>0</v>
      </c>
      <c r="AR13" s="60">
        <v>1</v>
      </c>
      <c r="AS13" s="60">
        <v>1</v>
      </c>
      <c r="AT13" s="60">
        <v>0</v>
      </c>
      <c r="AU13" s="60">
        <v>0</v>
      </c>
      <c r="AV13" s="60">
        <v>0</v>
      </c>
      <c r="AW13" s="60">
        <v>0</v>
      </c>
      <c r="AX13" s="60">
        <v>1</v>
      </c>
      <c r="AY13" s="60">
        <v>1</v>
      </c>
      <c r="AZ13" s="60">
        <v>0</v>
      </c>
      <c r="BA13" s="60">
        <v>0</v>
      </c>
      <c r="BB13" s="59">
        <v>0</v>
      </c>
      <c r="BC13" s="59">
        <v>0</v>
      </c>
      <c r="BD13" s="59">
        <v>0</v>
      </c>
      <c r="BE13" s="59">
        <v>0</v>
      </c>
      <c r="BF13" s="59">
        <v>0</v>
      </c>
      <c r="BG13" s="59">
        <v>0</v>
      </c>
      <c r="BH13" s="59">
        <v>0</v>
      </c>
      <c r="BI13" s="59">
        <v>0</v>
      </c>
      <c r="BJ13" s="59">
        <v>0</v>
      </c>
      <c r="BK13" s="59">
        <v>0</v>
      </c>
      <c r="BL13" s="59">
        <v>0</v>
      </c>
      <c r="BM13" s="59">
        <v>0</v>
      </c>
      <c r="BN13" s="60">
        <v>0</v>
      </c>
      <c r="BO13" s="60">
        <v>1</v>
      </c>
      <c r="BP13" s="60">
        <v>0</v>
      </c>
      <c r="BQ13" s="60">
        <v>2</v>
      </c>
      <c r="BR13" s="60">
        <v>0</v>
      </c>
      <c r="BS13" s="60">
        <v>0</v>
      </c>
      <c r="BT13" s="60">
        <v>0</v>
      </c>
      <c r="BU13" s="60">
        <v>1</v>
      </c>
      <c r="BV13" s="60">
        <v>0</v>
      </c>
      <c r="BW13" s="60">
        <v>2</v>
      </c>
      <c r="BX13" s="60">
        <v>0</v>
      </c>
      <c r="BY13" s="60">
        <v>0</v>
      </c>
      <c r="BZ13" s="59">
        <v>0</v>
      </c>
      <c r="CA13" s="59">
        <v>2</v>
      </c>
      <c r="CB13" s="59">
        <v>0</v>
      </c>
      <c r="CC13" s="59">
        <v>0</v>
      </c>
      <c r="CD13" s="59">
        <v>0</v>
      </c>
      <c r="CE13" s="59">
        <v>0</v>
      </c>
      <c r="CF13" s="59">
        <v>0</v>
      </c>
      <c r="CG13" s="59">
        <v>2</v>
      </c>
      <c r="CH13" s="59">
        <v>0</v>
      </c>
      <c r="CI13" s="59">
        <v>0</v>
      </c>
      <c r="CJ13" s="59">
        <v>0</v>
      </c>
      <c r="CK13" s="59">
        <v>0</v>
      </c>
      <c r="CL13" s="60">
        <v>0</v>
      </c>
      <c r="CM13" s="60">
        <v>4</v>
      </c>
      <c r="CN13" s="60">
        <v>1</v>
      </c>
      <c r="CO13" s="60">
        <v>0</v>
      </c>
      <c r="CP13" s="60">
        <v>0</v>
      </c>
      <c r="CQ13" s="60">
        <v>0</v>
      </c>
      <c r="CR13" s="60">
        <v>0</v>
      </c>
      <c r="CS13" s="60">
        <v>4</v>
      </c>
      <c r="CT13" s="60">
        <v>1</v>
      </c>
      <c r="CU13" s="60">
        <v>0</v>
      </c>
      <c r="CV13" s="60">
        <v>0</v>
      </c>
      <c r="CW13" s="60">
        <v>0</v>
      </c>
      <c r="CX13" s="59">
        <v>0</v>
      </c>
      <c r="CY13" s="59">
        <v>0</v>
      </c>
      <c r="CZ13" s="59">
        <v>0</v>
      </c>
      <c r="DA13" s="59">
        <v>0</v>
      </c>
      <c r="DB13" s="59">
        <v>0</v>
      </c>
      <c r="DC13" s="59">
        <v>0</v>
      </c>
      <c r="DD13" s="59">
        <v>0</v>
      </c>
      <c r="DE13" s="59">
        <v>0</v>
      </c>
      <c r="DF13" s="59">
        <v>0</v>
      </c>
      <c r="DG13" s="59">
        <v>0</v>
      </c>
      <c r="DH13" s="59">
        <v>0</v>
      </c>
      <c r="DI13" s="59">
        <v>0</v>
      </c>
      <c r="DJ13" s="60">
        <v>0</v>
      </c>
      <c r="DK13" s="60">
        <v>0</v>
      </c>
      <c r="DL13" s="60">
        <v>0</v>
      </c>
      <c r="DM13" s="60">
        <v>1</v>
      </c>
      <c r="DN13" s="60">
        <v>0</v>
      </c>
      <c r="DO13" s="60">
        <v>0</v>
      </c>
      <c r="DP13" s="60">
        <v>0</v>
      </c>
      <c r="DQ13" s="60">
        <v>0</v>
      </c>
      <c r="DR13" s="60">
        <v>0</v>
      </c>
      <c r="DS13" s="60">
        <v>1</v>
      </c>
      <c r="DT13" s="60">
        <v>0</v>
      </c>
      <c r="DU13" s="60">
        <v>0</v>
      </c>
      <c r="DV13" s="59">
        <v>0</v>
      </c>
      <c r="DW13" s="59">
        <v>0</v>
      </c>
      <c r="DX13" s="59">
        <v>0</v>
      </c>
      <c r="DY13" s="59">
        <v>1</v>
      </c>
      <c r="DZ13" s="59">
        <v>0</v>
      </c>
      <c r="EA13" s="59">
        <v>0</v>
      </c>
      <c r="EB13" s="59">
        <v>0</v>
      </c>
      <c r="EC13" s="59">
        <v>0</v>
      </c>
      <c r="ED13" s="59">
        <v>0</v>
      </c>
      <c r="EE13" s="59">
        <v>1</v>
      </c>
      <c r="EF13" s="59">
        <v>0</v>
      </c>
      <c r="EG13" s="59">
        <v>0</v>
      </c>
      <c r="EH13" s="60">
        <v>0</v>
      </c>
      <c r="EI13" s="60">
        <v>2</v>
      </c>
      <c r="EJ13" s="60">
        <v>5</v>
      </c>
      <c r="EK13" s="60">
        <v>0</v>
      </c>
      <c r="EL13" s="60">
        <v>0</v>
      </c>
      <c r="EM13" s="60">
        <v>0</v>
      </c>
      <c r="EN13" s="60">
        <v>0</v>
      </c>
      <c r="EO13" s="60">
        <v>2</v>
      </c>
      <c r="EP13" s="60">
        <v>5</v>
      </c>
      <c r="EQ13" s="60">
        <v>0</v>
      </c>
      <c r="ER13" s="60">
        <v>0</v>
      </c>
      <c r="ES13" s="60">
        <v>0</v>
      </c>
      <c r="ET13" s="6">
        <f t="shared" si="0"/>
        <v>28</v>
      </c>
      <c r="EU13" s="6">
        <f t="shared" si="1"/>
        <v>28</v>
      </c>
      <c r="EV13" s="1"/>
      <c r="EW13" s="61">
        <v>26</v>
      </c>
      <c r="EX13" s="61">
        <v>26</v>
      </c>
    </row>
    <row r="14" spans="1:154">
      <c r="A14" s="11" t="s">
        <v>15</v>
      </c>
      <c r="B14" s="11" t="s">
        <v>16</v>
      </c>
      <c r="C14" s="11" t="s">
        <v>38</v>
      </c>
      <c r="D14" s="11" t="s">
        <v>112</v>
      </c>
      <c r="E14" s="6">
        <v>1</v>
      </c>
      <c r="F14" s="59">
        <v>0</v>
      </c>
      <c r="G14" s="59">
        <v>3</v>
      </c>
      <c r="H14" s="59">
        <v>8</v>
      </c>
      <c r="I14" s="59">
        <v>1</v>
      </c>
      <c r="J14" s="59">
        <v>0</v>
      </c>
      <c r="K14" s="59">
        <v>0</v>
      </c>
      <c r="L14" s="59">
        <v>0</v>
      </c>
      <c r="M14" s="59">
        <v>3</v>
      </c>
      <c r="N14" s="59">
        <v>3</v>
      </c>
      <c r="O14" s="59">
        <v>1</v>
      </c>
      <c r="P14" s="59">
        <v>0</v>
      </c>
      <c r="Q14" s="59">
        <v>0</v>
      </c>
      <c r="R14" s="60">
        <v>0</v>
      </c>
      <c r="S14" s="60">
        <v>3</v>
      </c>
      <c r="T14" s="60">
        <v>6</v>
      </c>
      <c r="U14" s="60">
        <v>5</v>
      </c>
      <c r="V14" s="60">
        <v>0</v>
      </c>
      <c r="W14" s="60">
        <v>0</v>
      </c>
      <c r="X14" s="60">
        <v>0</v>
      </c>
      <c r="Y14" s="60">
        <v>4</v>
      </c>
      <c r="Z14" s="60">
        <v>4</v>
      </c>
      <c r="AA14" s="60">
        <v>5</v>
      </c>
      <c r="AB14" s="60">
        <v>0</v>
      </c>
      <c r="AC14" s="60">
        <v>0</v>
      </c>
      <c r="AD14" s="59">
        <v>0</v>
      </c>
      <c r="AE14" s="59">
        <v>17</v>
      </c>
      <c r="AF14" s="59">
        <v>10</v>
      </c>
      <c r="AG14" s="59">
        <v>2</v>
      </c>
      <c r="AH14" s="59">
        <v>0</v>
      </c>
      <c r="AI14" s="59">
        <v>0</v>
      </c>
      <c r="AJ14" s="59">
        <v>0</v>
      </c>
      <c r="AK14" s="59">
        <v>15</v>
      </c>
      <c r="AL14" s="59">
        <v>3</v>
      </c>
      <c r="AM14" s="59">
        <v>2</v>
      </c>
      <c r="AN14" s="59">
        <v>0</v>
      </c>
      <c r="AO14" s="59">
        <v>0</v>
      </c>
      <c r="AP14" s="60">
        <v>0</v>
      </c>
      <c r="AQ14" s="60">
        <v>1</v>
      </c>
      <c r="AR14" s="60">
        <v>2</v>
      </c>
      <c r="AS14" s="60">
        <v>0</v>
      </c>
      <c r="AT14" s="60">
        <v>0</v>
      </c>
      <c r="AU14" s="60">
        <v>0</v>
      </c>
      <c r="AV14" s="60">
        <v>0</v>
      </c>
      <c r="AW14" s="60">
        <v>1</v>
      </c>
      <c r="AX14" s="60">
        <v>3</v>
      </c>
      <c r="AY14" s="60">
        <v>0</v>
      </c>
      <c r="AZ14" s="60">
        <v>0</v>
      </c>
      <c r="BA14" s="60">
        <v>0</v>
      </c>
      <c r="BB14" s="59">
        <v>0</v>
      </c>
      <c r="BC14" s="59">
        <v>11</v>
      </c>
      <c r="BD14" s="59">
        <v>5</v>
      </c>
      <c r="BE14" s="59">
        <v>1</v>
      </c>
      <c r="BF14" s="59">
        <v>0</v>
      </c>
      <c r="BG14" s="59">
        <v>0</v>
      </c>
      <c r="BH14" s="59">
        <v>0</v>
      </c>
      <c r="BI14" s="59">
        <v>17</v>
      </c>
      <c r="BJ14" s="59">
        <v>3</v>
      </c>
      <c r="BK14" s="59">
        <v>1</v>
      </c>
      <c r="BL14" s="59">
        <v>0</v>
      </c>
      <c r="BM14" s="59">
        <v>0</v>
      </c>
      <c r="BN14" s="60">
        <v>0</v>
      </c>
      <c r="BO14" s="60">
        <v>8</v>
      </c>
      <c r="BP14" s="60">
        <v>4</v>
      </c>
      <c r="BQ14" s="60">
        <v>2</v>
      </c>
      <c r="BR14" s="60">
        <v>0</v>
      </c>
      <c r="BS14" s="60">
        <v>0</v>
      </c>
      <c r="BT14" s="60">
        <v>0</v>
      </c>
      <c r="BU14" s="60">
        <v>8</v>
      </c>
      <c r="BV14" s="60">
        <v>3</v>
      </c>
      <c r="BW14" s="60">
        <v>2</v>
      </c>
      <c r="BX14" s="60">
        <v>0</v>
      </c>
      <c r="BY14" s="60">
        <v>0</v>
      </c>
      <c r="BZ14" s="59">
        <v>0</v>
      </c>
      <c r="CA14" s="59">
        <v>16</v>
      </c>
      <c r="CB14" s="59">
        <v>5</v>
      </c>
      <c r="CC14" s="59">
        <v>3</v>
      </c>
      <c r="CD14" s="59">
        <v>0</v>
      </c>
      <c r="CE14" s="59">
        <v>0</v>
      </c>
      <c r="CF14" s="59">
        <v>0</v>
      </c>
      <c r="CG14" s="59">
        <v>16</v>
      </c>
      <c r="CH14" s="59">
        <v>4</v>
      </c>
      <c r="CI14" s="59">
        <v>3</v>
      </c>
      <c r="CJ14" s="59">
        <v>0</v>
      </c>
      <c r="CK14" s="59">
        <v>0</v>
      </c>
      <c r="CL14" s="60">
        <v>0</v>
      </c>
      <c r="CM14" s="60">
        <v>4</v>
      </c>
      <c r="CN14" s="60">
        <v>2</v>
      </c>
      <c r="CO14" s="60">
        <v>1</v>
      </c>
      <c r="CP14" s="60">
        <v>0</v>
      </c>
      <c r="CQ14" s="60">
        <v>0</v>
      </c>
      <c r="CR14" s="60">
        <v>0</v>
      </c>
      <c r="CS14" s="60">
        <v>4</v>
      </c>
      <c r="CT14" s="60">
        <v>2</v>
      </c>
      <c r="CU14" s="60">
        <v>1</v>
      </c>
      <c r="CV14" s="60">
        <v>0</v>
      </c>
      <c r="CW14" s="60">
        <v>0</v>
      </c>
      <c r="CX14" s="59">
        <v>0</v>
      </c>
      <c r="CY14" s="59">
        <v>1</v>
      </c>
      <c r="CZ14" s="59">
        <v>1</v>
      </c>
      <c r="DA14" s="59">
        <v>0</v>
      </c>
      <c r="DB14" s="59">
        <v>0</v>
      </c>
      <c r="DC14" s="59">
        <v>0</v>
      </c>
      <c r="DD14" s="59">
        <v>0</v>
      </c>
      <c r="DE14" s="59">
        <v>1</v>
      </c>
      <c r="DF14" s="59">
        <v>1</v>
      </c>
      <c r="DG14" s="59">
        <v>0</v>
      </c>
      <c r="DH14" s="59">
        <v>0</v>
      </c>
      <c r="DI14" s="59">
        <v>0</v>
      </c>
      <c r="DJ14" s="60">
        <v>0</v>
      </c>
      <c r="DK14" s="60">
        <v>2</v>
      </c>
      <c r="DL14" s="60">
        <v>0</v>
      </c>
      <c r="DM14" s="60">
        <v>0</v>
      </c>
      <c r="DN14" s="60">
        <v>0</v>
      </c>
      <c r="DO14" s="60">
        <v>0</v>
      </c>
      <c r="DP14" s="60">
        <v>0</v>
      </c>
      <c r="DQ14" s="60">
        <v>2</v>
      </c>
      <c r="DR14" s="60">
        <v>0</v>
      </c>
      <c r="DS14" s="60">
        <v>0</v>
      </c>
      <c r="DT14" s="60">
        <v>0</v>
      </c>
      <c r="DU14" s="60">
        <v>0</v>
      </c>
      <c r="DV14" s="59">
        <v>0</v>
      </c>
      <c r="DW14" s="59">
        <v>0</v>
      </c>
      <c r="DX14" s="59">
        <v>0</v>
      </c>
      <c r="DY14" s="59">
        <v>0</v>
      </c>
      <c r="DZ14" s="59">
        <v>0</v>
      </c>
      <c r="EA14" s="59">
        <v>0</v>
      </c>
      <c r="EB14" s="59">
        <v>0</v>
      </c>
      <c r="EC14" s="59">
        <v>0</v>
      </c>
      <c r="ED14" s="59">
        <v>0</v>
      </c>
      <c r="EE14" s="59">
        <v>0</v>
      </c>
      <c r="EF14" s="59">
        <v>0</v>
      </c>
      <c r="EG14" s="59">
        <v>0</v>
      </c>
      <c r="EH14" s="60">
        <v>0</v>
      </c>
      <c r="EI14" s="60">
        <v>3</v>
      </c>
      <c r="EJ14" s="60">
        <v>11</v>
      </c>
      <c r="EK14" s="60">
        <v>2</v>
      </c>
      <c r="EL14" s="60">
        <v>0</v>
      </c>
      <c r="EM14" s="60">
        <v>0</v>
      </c>
      <c r="EN14" s="60">
        <v>0</v>
      </c>
      <c r="EO14" s="60">
        <v>3</v>
      </c>
      <c r="EP14" s="60">
        <v>10</v>
      </c>
      <c r="EQ14" s="60">
        <v>2</v>
      </c>
      <c r="ER14" s="60">
        <v>0</v>
      </c>
      <c r="ES14" s="60">
        <v>0</v>
      </c>
      <c r="ET14" s="6">
        <f t="shared" si="0"/>
        <v>140</v>
      </c>
      <c r="EU14" s="6">
        <f t="shared" si="1"/>
        <v>127</v>
      </c>
      <c r="EV14" s="63"/>
      <c r="EW14" s="61">
        <v>137</v>
      </c>
      <c r="EX14" s="61">
        <v>137</v>
      </c>
    </row>
    <row r="15" spans="1:154">
      <c r="A15" s="11" t="s">
        <v>15</v>
      </c>
      <c r="B15" s="11" t="s">
        <v>16</v>
      </c>
      <c r="C15" s="11" t="s">
        <v>42</v>
      </c>
      <c r="D15" s="11" t="s">
        <v>113</v>
      </c>
      <c r="E15" s="6">
        <v>1</v>
      </c>
      <c r="F15" s="59">
        <v>0</v>
      </c>
      <c r="G15" s="59">
        <v>3</v>
      </c>
      <c r="H15" s="59">
        <v>3</v>
      </c>
      <c r="I15" s="59">
        <v>11</v>
      </c>
      <c r="J15" s="59">
        <v>0</v>
      </c>
      <c r="K15" s="59">
        <v>0</v>
      </c>
      <c r="L15" s="59">
        <v>0</v>
      </c>
      <c r="M15" s="59">
        <v>3</v>
      </c>
      <c r="N15" s="59">
        <v>3</v>
      </c>
      <c r="O15" s="59">
        <v>11</v>
      </c>
      <c r="P15" s="59">
        <v>0</v>
      </c>
      <c r="Q15" s="59">
        <v>0</v>
      </c>
      <c r="R15" s="60">
        <v>0</v>
      </c>
      <c r="S15" s="60">
        <v>4</v>
      </c>
      <c r="T15" s="60">
        <v>2</v>
      </c>
      <c r="U15" s="60">
        <v>10</v>
      </c>
      <c r="V15" s="60">
        <v>0</v>
      </c>
      <c r="W15" s="60">
        <v>0</v>
      </c>
      <c r="X15" s="60">
        <v>0</v>
      </c>
      <c r="Y15" s="60">
        <v>4</v>
      </c>
      <c r="Z15" s="60">
        <v>2</v>
      </c>
      <c r="AA15" s="60">
        <v>10</v>
      </c>
      <c r="AB15" s="60">
        <v>0</v>
      </c>
      <c r="AC15" s="60">
        <v>0</v>
      </c>
      <c r="AD15" s="59">
        <v>0</v>
      </c>
      <c r="AE15" s="59">
        <v>3</v>
      </c>
      <c r="AF15" s="59">
        <v>4</v>
      </c>
      <c r="AG15" s="59">
        <v>24</v>
      </c>
      <c r="AH15" s="59">
        <v>1</v>
      </c>
      <c r="AI15" s="59">
        <v>1</v>
      </c>
      <c r="AJ15" s="59">
        <v>0</v>
      </c>
      <c r="AK15" s="59">
        <v>3</v>
      </c>
      <c r="AL15" s="59">
        <v>4</v>
      </c>
      <c r="AM15" s="59">
        <v>24</v>
      </c>
      <c r="AN15" s="59">
        <v>1</v>
      </c>
      <c r="AO15" s="59">
        <v>1</v>
      </c>
      <c r="AP15" s="60">
        <v>0</v>
      </c>
      <c r="AQ15" s="60">
        <v>7</v>
      </c>
      <c r="AR15" s="60">
        <v>9</v>
      </c>
      <c r="AS15" s="60">
        <v>13</v>
      </c>
      <c r="AT15" s="60">
        <v>1</v>
      </c>
      <c r="AU15" s="60">
        <v>0</v>
      </c>
      <c r="AV15" s="60">
        <v>0</v>
      </c>
      <c r="AW15" s="60">
        <v>7</v>
      </c>
      <c r="AX15" s="60">
        <v>9</v>
      </c>
      <c r="AY15" s="60">
        <v>13</v>
      </c>
      <c r="AZ15" s="60">
        <v>1</v>
      </c>
      <c r="BA15" s="60">
        <v>0</v>
      </c>
      <c r="BB15" s="59">
        <v>0</v>
      </c>
      <c r="BC15" s="59">
        <v>5</v>
      </c>
      <c r="BD15" s="59">
        <v>7</v>
      </c>
      <c r="BE15" s="59">
        <v>16</v>
      </c>
      <c r="BF15" s="59">
        <v>0</v>
      </c>
      <c r="BG15" s="59">
        <v>0</v>
      </c>
      <c r="BH15" s="59">
        <v>0</v>
      </c>
      <c r="BI15" s="59">
        <v>5</v>
      </c>
      <c r="BJ15" s="59">
        <v>7</v>
      </c>
      <c r="BK15" s="59">
        <v>16</v>
      </c>
      <c r="BL15" s="59">
        <v>0</v>
      </c>
      <c r="BM15" s="59">
        <v>0</v>
      </c>
      <c r="BN15" s="60">
        <v>0</v>
      </c>
      <c r="BO15" s="60">
        <v>11</v>
      </c>
      <c r="BP15" s="60">
        <v>5</v>
      </c>
      <c r="BQ15" s="60">
        <v>14</v>
      </c>
      <c r="BR15" s="60">
        <v>0</v>
      </c>
      <c r="BS15" s="60">
        <v>0</v>
      </c>
      <c r="BT15" s="60">
        <v>0</v>
      </c>
      <c r="BU15" s="60">
        <v>11</v>
      </c>
      <c r="BV15" s="60">
        <v>5</v>
      </c>
      <c r="BW15" s="60">
        <v>14</v>
      </c>
      <c r="BX15" s="60">
        <v>0</v>
      </c>
      <c r="BY15" s="60">
        <v>0</v>
      </c>
      <c r="BZ15" s="59">
        <v>0</v>
      </c>
      <c r="CA15" s="59">
        <v>12</v>
      </c>
      <c r="CB15" s="59">
        <v>14</v>
      </c>
      <c r="CC15" s="59">
        <v>22</v>
      </c>
      <c r="CD15" s="59">
        <v>0</v>
      </c>
      <c r="CE15" s="59">
        <v>0</v>
      </c>
      <c r="CF15" s="59">
        <v>0</v>
      </c>
      <c r="CG15" s="59">
        <v>12</v>
      </c>
      <c r="CH15" s="59">
        <v>14</v>
      </c>
      <c r="CI15" s="59">
        <v>22</v>
      </c>
      <c r="CJ15" s="59">
        <v>0</v>
      </c>
      <c r="CK15" s="59">
        <v>0</v>
      </c>
      <c r="CL15" s="60">
        <v>0</v>
      </c>
      <c r="CM15" s="60">
        <v>3</v>
      </c>
      <c r="CN15" s="60">
        <v>0</v>
      </c>
      <c r="CO15" s="60">
        <v>11</v>
      </c>
      <c r="CP15" s="60">
        <v>0</v>
      </c>
      <c r="CQ15" s="60">
        <v>0</v>
      </c>
      <c r="CR15" s="60">
        <v>0</v>
      </c>
      <c r="CS15" s="60">
        <v>3</v>
      </c>
      <c r="CT15" s="60">
        <v>0</v>
      </c>
      <c r="CU15" s="60">
        <v>11</v>
      </c>
      <c r="CV15" s="60">
        <v>0</v>
      </c>
      <c r="CW15" s="60">
        <v>0</v>
      </c>
      <c r="CX15" s="59">
        <v>0</v>
      </c>
      <c r="CY15" s="59">
        <v>4</v>
      </c>
      <c r="CZ15" s="59">
        <v>3</v>
      </c>
      <c r="DA15" s="59">
        <v>16</v>
      </c>
      <c r="DB15" s="59">
        <v>0</v>
      </c>
      <c r="DC15" s="59">
        <v>1</v>
      </c>
      <c r="DD15" s="59">
        <v>0</v>
      </c>
      <c r="DE15" s="59">
        <v>4</v>
      </c>
      <c r="DF15" s="59">
        <v>3</v>
      </c>
      <c r="DG15" s="59">
        <v>16</v>
      </c>
      <c r="DH15" s="59">
        <v>0</v>
      </c>
      <c r="DI15" s="59">
        <v>1</v>
      </c>
      <c r="DJ15" s="60">
        <v>0</v>
      </c>
      <c r="DK15" s="60">
        <v>8</v>
      </c>
      <c r="DL15" s="60">
        <v>4</v>
      </c>
      <c r="DM15" s="60">
        <v>14</v>
      </c>
      <c r="DN15" s="60">
        <v>0</v>
      </c>
      <c r="DO15" s="60">
        <v>0</v>
      </c>
      <c r="DP15" s="60">
        <v>0</v>
      </c>
      <c r="DQ15" s="60">
        <v>8</v>
      </c>
      <c r="DR15" s="60">
        <v>4</v>
      </c>
      <c r="DS15" s="60">
        <v>14</v>
      </c>
      <c r="DT15" s="60">
        <v>0</v>
      </c>
      <c r="DU15" s="60">
        <v>0</v>
      </c>
      <c r="DV15" s="59">
        <v>0</v>
      </c>
      <c r="DW15" s="59">
        <v>8</v>
      </c>
      <c r="DX15" s="59">
        <v>4</v>
      </c>
      <c r="DY15" s="59">
        <v>14</v>
      </c>
      <c r="DZ15" s="59">
        <v>0</v>
      </c>
      <c r="EA15" s="59">
        <v>0</v>
      </c>
      <c r="EB15" s="59">
        <v>0</v>
      </c>
      <c r="EC15" s="59">
        <v>8</v>
      </c>
      <c r="ED15" s="59">
        <v>4</v>
      </c>
      <c r="EE15" s="59">
        <v>14</v>
      </c>
      <c r="EF15" s="59">
        <v>0</v>
      </c>
      <c r="EG15" s="59">
        <v>0</v>
      </c>
      <c r="EH15" s="60">
        <v>0</v>
      </c>
      <c r="EI15" s="60">
        <v>10</v>
      </c>
      <c r="EJ15" s="60">
        <v>5</v>
      </c>
      <c r="EK15" s="60">
        <v>16</v>
      </c>
      <c r="EL15" s="60">
        <v>0</v>
      </c>
      <c r="EM15" s="60">
        <v>0</v>
      </c>
      <c r="EN15" s="60">
        <v>0</v>
      </c>
      <c r="EO15" s="60">
        <v>10</v>
      </c>
      <c r="EP15" s="60">
        <v>5</v>
      </c>
      <c r="EQ15" s="60">
        <v>16</v>
      </c>
      <c r="ER15" s="60">
        <v>0</v>
      </c>
      <c r="ES15" s="60">
        <v>0</v>
      </c>
      <c r="ET15" s="6">
        <f t="shared" si="0"/>
        <v>323</v>
      </c>
      <c r="EU15" s="6">
        <f t="shared" si="1"/>
        <v>323</v>
      </c>
      <c r="EV15" s="1"/>
      <c r="EW15" s="61">
        <v>337</v>
      </c>
      <c r="EX15" s="61">
        <v>338</v>
      </c>
    </row>
    <row r="16" spans="1:154">
      <c r="A16" s="11" t="s">
        <v>15</v>
      </c>
      <c r="B16" s="11" t="s">
        <v>16</v>
      </c>
      <c r="C16" s="11" t="s">
        <v>42</v>
      </c>
      <c r="D16" s="11" t="s">
        <v>114</v>
      </c>
      <c r="E16" s="6">
        <v>1</v>
      </c>
      <c r="F16" s="59">
        <v>0</v>
      </c>
      <c r="G16" s="59">
        <v>13</v>
      </c>
      <c r="H16" s="59">
        <v>16</v>
      </c>
      <c r="I16" s="59">
        <v>3</v>
      </c>
      <c r="J16" s="59">
        <v>0</v>
      </c>
      <c r="K16" s="59">
        <v>0</v>
      </c>
      <c r="L16" s="59">
        <v>0</v>
      </c>
      <c r="M16" s="59">
        <v>13</v>
      </c>
      <c r="N16" s="59">
        <v>16</v>
      </c>
      <c r="O16" s="59">
        <v>3</v>
      </c>
      <c r="P16" s="59">
        <v>0</v>
      </c>
      <c r="Q16" s="59">
        <v>0</v>
      </c>
      <c r="R16" s="60">
        <v>0</v>
      </c>
      <c r="S16" s="60">
        <v>6</v>
      </c>
      <c r="T16" s="60">
        <v>3</v>
      </c>
      <c r="U16" s="60">
        <v>6</v>
      </c>
      <c r="V16" s="60">
        <v>0</v>
      </c>
      <c r="W16" s="60">
        <v>0</v>
      </c>
      <c r="X16" s="60">
        <v>0</v>
      </c>
      <c r="Y16" s="60">
        <v>6</v>
      </c>
      <c r="Z16" s="60">
        <v>3</v>
      </c>
      <c r="AA16" s="60">
        <v>6</v>
      </c>
      <c r="AB16" s="60">
        <v>0</v>
      </c>
      <c r="AC16" s="60">
        <v>0</v>
      </c>
      <c r="AD16" s="59">
        <v>0</v>
      </c>
      <c r="AE16" s="59">
        <v>6</v>
      </c>
      <c r="AF16" s="59">
        <v>6</v>
      </c>
      <c r="AG16" s="59">
        <v>6</v>
      </c>
      <c r="AH16" s="59">
        <v>0</v>
      </c>
      <c r="AI16" s="59">
        <v>0</v>
      </c>
      <c r="AJ16" s="59">
        <v>0</v>
      </c>
      <c r="AK16" s="59">
        <v>6</v>
      </c>
      <c r="AL16" s="59">
        <v>6</v>
      </c>
      <c r="AM16" s="59">
        <v>6</v>
      </c>
      <c r="AN16" s="59">
        <v>0</v>
      </c>
      <c r="AO16" s="59">
        <v>0</v>
      </c>
      <c r="AP16" s="60">
        <v>0</v>
      </c>
      <c r="AQ16" s="60">
        <v>20</v>
      </c>
      <c r="AR16" s="60">
        <v>27</v>
      </c>
      <c r="AS16" s="60">
        <v>7</v>
      </c>
      <c r="AT16" s="60">
        <v>0</v>
      </c>
      <c r="AU16" s="60">
        <v>0</v>
      </c>
      <c r="AV16" s="60">
        <v>0</v>
      </c>
      <c r="AW16" s="60">
        <v>20</v>
      </c>
      <c r="AX16" s="60">
        <v>27</v>
      </c>
      <c r="AY16" s="60">
        <v>7</v>
      </c>
      <c r="AZ16" s="60">
        <v>0</v>
      </c>
      <c r="BA16" s="60">
        <v>0</v>
      </c>
      <c r="BB16" s="59">
        <v>0</v>
      </c>
      <c r="BC16" s="59">
        <v>4</v>
      </c>
      <c r="BD16" s="59">
        <v>0</v>
      </c>
      <c r="BE16" s="59">
        <v>5</v>
      </c>
      <c r="BF16" s="59">
        <v>0</v>
      </c>
      <c r="BG16" s="59">
        <v>0</v>
      </c>
      <c r="BH16" s="59">
        <v>0</v>
      </c>
      <c r="BI16" s="59">
        <v>4</v>
      </c>
      <c r="BJ16" s="59">
        <v>0</v>
      </c>
      <c r="BK16" s="59">
        <v>5</v>
      </c>
      <c r="BL16" s="59">
        <v>0</v>
      </c>
      <c r="BM16" s="59">
        <v>0</v>
      </c>
      <c r="BN16" s="60">
        <v>0</v>
      </c>
      <c r="BO16" s="60">
        <v>11</v>
      </c>
      <c r="BP16" s="60">
        <v>14</v>
      </c>
      <c r="BQ16" s="60">
        <v>12</v>
      </c>
      <c r="BR16" s="60">
        <v>0</v>
      </c>
      <c r="BS16" s="60">
        <v>0</v>
      </c>
      <c r="BT16" s="60">
        <v>0</v>
      </c>
      <c r="BU16" s="60">
        <v>11</v>
      </c>
      <c r="BV16" s="60">
        <v>14</v>
      </c>
      <c r="BW16" s="60">
        <v>12</v>
      </c>
      <c r="BX16" s="60">
        <v>0</v>
      </c>
      <c r="BY16" s="60">
        <v>0</v>
      </c>
      <c r="BZ16" s="59">
        <v>0</v>
      </c>
      <c r="CA16" s="59">
        <v>8</v>
      </c>
      <c r="CB16" s="59">
        <v>3</v>
      </c>
      <c r="CC16" s="59">
        <v>9</v>
      </c>
      <c r="CD16" s="59">
        <v>0</v>
      </c>
      <c r="CE16" s="59">
        <v>0</v>
      </c>
      <c r="CF16" s="59">
        <v>0</v>
      </c>
      <c r="CG16" s="59">
        <v>8</v>
      </c>
      <c r="CH16" s="59">
        <v>3</v>
      </c>
      <c r="CI16" s="59">
        <v>9</v>
      </c>
      <c r="CJ16" s="59">
        <v>0</v>
      </c>
      <c r="CK16" s="59">
        <v>0</v>
      </c>
      <c r="CL16" s="60">
        <v>0</v>
      </c>
      <c r="CM16" s="60">
        <v>2</v>
      </c>
      <c r="CN16" s="60">
        <v>0</v>
      </c>
      <c r="CO16" s="60">
        <v>7</v>
      </c>
      <c r="CP16" s="60">
        <v>0</v>
      </c>
      <c r="CQ16" s="60">
        <v>0</v>
      </c>
      <c r="CR16" s="60">
        <v>0</v>
      </c>
      <c r="CS16" s="60">
        <v>2</v>
      </c>
      <c r="CT16" s="60">
        <v>0</v>
      </c>
      <c r="CU16" s="60">
        <v>7</v>
      </c>
      <c r="CV16" s="60">
        <v>0</v>
      </c>
      <c r="CW16" s="60">
        <v>0</v>
      </c>
      <c r="CX16" s="59">
        <v>0</v>
      </c>
      <c r="CY16" s="59">
        <v>5</v>
      </c>
      <c r="CZ16" s="59">
        <v>4</v>
      </c>
      <c r="DA16" s="59">
        <v>7</v>
      </c>
      <c r="DB16" s="59">
        <v>0</v>
      </c>
      <c r="DC16" s="59">
        <v>0</v>
      </c>
      <c r="DD16" s="59">
        <v>0</v>
      </c>
      <c r="DE16" s="59">
        <v>5</v>
      </c>
      <c r="DF16" s="59">
        <v>4</v>
      </c>
      <c r="DG16" s="59">
        <v>7</v>
      </c>
      <c r="DH16" s="59">
        <v>0</v>
      </c>
      <c r="DI16" s="59">
        <v>0</v>
      </c>
      <c r="DJ16" s="60">
        <v>0</v>
      </c>
      <c r="DK16" s="60">
        <v>14</v>
      </c>
      <c r="DL16" s="60">
        <v>2</v>
      </c>
      <c r="DM16" s="60">
        <v>7</v>
      </c>
      <c r="DN16" s="60">
        <v>0</v>
      </c>
      <c r="DO16" s="60">
        <v>0</v>
      </c>
      <c r="DP16" s="60">
        <v>0</v>
      </c>
      <c r="DQ16" s="60">
        <v>14</v>
      </c>
      <c r="DR16" s="60">
        <v>2</v>
      </c>
      <c r="DS16" s="60">
        <v>7</v>
      </c>
      <c r="DT16" s="60">
        <v>0</v>
      </c>
      <c r="DU16" s="60">
        <v>0</v>
      </c>
      <c r="DV16" s="59">
        <v>0</v>
      </c>
      <c r="DW16" s="59">
        <v>11</v>
      </c>
      <c r="DX16" s="59">
        <v>0</v>
      </c>
      <c r="DY16" s="59">
        <v>8</v>
      </c>
      <c r="DZ16" s="59">
        <v>0</v>
      </c>
      <c r="EA16" s="59">
        <v>0</v>
      </c>
      <c r="EB16" s="59">
        <v>0</v>
      </c>
      <c r="EC16" s="59">
        <v>11</v>
      </c>
      <c r="ED16" s="59">
        <v>0</v>
      </c>
      <c r="EE16" s="59">
        <v>8</v>
      </c>
      <c r="EF16" s="59">
        <v>0</v>
      </c>
      <c r="EG16" s="59">
        <v>0</v>
      </c>
      <c r="EH16" s="60">
        <v>0</v>
      </c>
      <c r="EI16" s="60">
        <v>14</v>
      </c>
      <c r="EJ16" s="60">
        <v>2</v>
      </c>
      <c r="EK16" s="60">
        <v>2</v>
      </c>
      <c r="EL16" s="60">
        <v>0</v>
      </c>
      <c r="EM16" s="60">
        <v>0</v>
      </c>
      <c r="EN16" s="60">
        <v>0</v>
      </c>
      <c r="EO16" s="60">
        <v>14</v>
      </c>
      <c r="EP16" s="60">
        <v>2</v>
      </c>
      <c r="EQ16" s="60">
        <v>2</v>
      </c>
      <c r="ER16" s="60">
        <v>0</v>
      </c>
      <c r="ES16" s="60">
        <v>0</v>
      </c>
      <c r="ET16" s="6">
        <f t="shared" si="0"/>
        <v>270</v>
      </c>
      <c r="EU16" s="6">
        <f t="shared" si="1"/>
        <v>270</v>
      </c>
      <c r="EV16" s="1"/>
      <c r="EW16" s="61">
        <v>300</v>
      </c>
      <c r="EX16" s="61">
        <v>300</v>
      </c>
    </row>
    <row r="17" spans="1:154">
      <c r="A17" s="11" t="s">
        <v>15</v>
      </c>
      <c r="B17" s="11" t="s">
        <v>16</v>
      </c>
      <c r="C17" s="11" t="s">
        <v>42</v>
      </c>
      <c r="D17" s="11" t="s">
        <v>115</v>
      </c>
      <c r="E17" s="6">
        <v>1</v>
      </c>
      <c r="F17" s="59">
        <v>0</v>
      </c>
      <c r="G17" s="59">
        <v>15</v>
      </c>
      <c r="H17" s="59">
        <v>17</v>
      </c>
      <c r="I17" s="59">
        <v>9</v>
      </c>
      <c r="J17" s="59">
        <v>0</v>
      </c>
      <c r="K17" s="59">
        <v>0</v>
      </c>
      <c r="L17" s="59">
        <v>0</v>
      </c>
      <c r="M17" s="59">
        <v>14</v>
      </c>
      <c r="N17" s="59">
        <v>17</v>
      </c>
      <c r="O17" s="59">
        <v>9</v>
      </c>
      <c r="P17" s="59">
        <v>0</v>
      </c>
      <c r="Q17" s="59">
        <v>0</v>
      </c>
      <c r="R17" s="60">
        <v>0</v>
      </c>
      <c r="S17" s="60">
        <v>16</v>
      </c>
      <c r="T17" s="60">
        <v>2</v>
      </c>
      <c r="U17" s="60">
        <v>8</v>
      </c>
      <c r="V17" s="60">
        <v>0</v>
      </c>
      <c r="W17" s="60">
        <v>0</v>
      </c>
      <c r="X17" s="60">
        <v>0</v>
      </c>
      <c r="Y17" s="60">
        <v>10</v>
      </c>
      <c r="Z17" s="60">
        <v>1</v>
      </c>
      <c r="AA17" s="60">
        <v>8</v>
      </c>
      <c r="AB17" s="60">
        <v>0</v>
      </c>
      <c r="AC17" s="60">
        <v>0</v>
      </c>
      <c r="AD17" s="59">
        <v>0</v>
      </c>
      <c r="AE17" s="59">
        <v>11</v>
      </c>
      <c r="AF17" s="59">
        <v>12</v>
      </c>
      <c r="AG17" s="59">
        <v>7</v>
      </c>
      <c r="AH17" s="59">
        <v>0</v>
      </c>
      <c r="AI17" s="59">
        <v>0</v>
      </c>
      <c r="AJ17" s="59">
        <v>0</v>
      </c>
      <c r="AK17" s="59">
        <v>10</v>
      </c>
      <c r="AL17" s="59">
        <v>10</v>
      </c>
      <c r="AM17" s="59">
        <v>7</v>
      </c>
      <c r="AN17" s="59">
        <v>0</v>
      </c>
      <c r="AO17" s="59">
        <v>0</v>
      </c>
      <c r="AP17" s="60">
        <v>0</v>
      </c>
      <c r="AQ17" s="60">
        <v>8</v>
      </c>
      <c r="AR17" s="60">
        <v>25</v>
      </c>
      <c r="AS17" s="60">
        <v>7</v>
      </c>
      <c r="AT17" s="60">
        <v>0</v>
      </c>
      <c r="AU17" s="60">
        <v>0</v>
      </c>
      <c r="AV17" s="60">
        <v>0</v>
      </c>
      <c r="AW17" s="60">
        <v>8</v>
      </c>
      <c r="AX17" s="60">
        <v>29</v>
      </c>
      <c r="AY17" s="60">
        <v>7</v>
      </c>
      <c r="AZ17" s="60">
        <v>0</v>
      </c>
      <c r="BA17" s="60">
        <v>0</v>
      </c>
      <c r="BB17" s="59">
        <v>0</v>
      </c>
      <c r="BC17" s="59">
        <v>4</v>
      </c>
      <c r="BD17" s="59">
        <v>1</v>
      </c>
      <c r="BE17" s="59">
        <v>6</v>
      </c>
      <c r="BF17" s="59">
        <v>0</v>
      </c>
      <c r="BG17" s="59">
        <v>0</v>
      </c>
      <c r="BH17" s="59">
        <v>0</v>
      </c>
      <c r="BI17" s="59">
        <v>8</v>
      </c>
      <c r="BJ17" s="59">
        <v>1</v>
      </c>
      <c r="BK17" s="59">
        <v>6</v>
      </c>
      <c r="BL17" s="59">
        <v>0</v>
      </c>
      <c r="BM17" s="59">
        <v>0</v>
      </c>
      <c r="BN17" s="60">
        <v>0</v>
      </c>
      <c r="BO17" s="60">
        <v>22</v>
      </c>
      <c r="BP17" s="60">
        <v>16</v>
      </c>
      <c r="BQ17" s="60">
        <v>11</v>
      </c>
      <c r="BR17" s="60">
        <v>0</v>
      </c>
      <c r="BS17" s="60">
        <v>0</v>
      </c>
      <c r="BT17" s="59">
        <v>0</v>
      </c>
      <c r="BU17" s="59">
        <v>12</v>
      </c>
      <c r="BV17" s="59">
        <v>15</v>
      </c>
      <c r="BW17" s="59">
        <v>11</v>
      </c>
      <c r="BX17" s="59">
        <v>0</v>
      </c>
      <c r="BY17" s="59">
        <v>0</v>
      </c>
      <c r="BZ17" s="59">
        <v>0</v>
      </c>
      <c r="CA17" s="59">
        <v>15</v>
      </c>
      <c r="CB17" s="59">
        <v>16</v>
      </c>
      <c r="CC17" s="59">
        <v>7</v>
      </c>
      <c r="CD17" s="59">
        <v>0</v>
      </c>
      <c r="CE17" s="59">
        <v>0</v>
      </c>
      <c r="CF17" s="60">
        <v>0</v>
      </c>
      <c r="CG17" s="60">
        <v>16</v>
      </c>
      <c r="CH17" s="60">
        <v>17</v>
      </c>
      <c r="CI17" s="60">
        <v>7</v>
      </c>
      <c r="CJ17" s="60">
        <v>0</v>
      </c>
      <c r="CK17" s="60">
        <v>0</v>
      </c>
      <c r="CL17" s="60">
        <v>0</v>
      </c>
      <c r="CM17" s="60">
        <v>1</v>
      </c>
      <c r="CN17" s="60">
        <v>0</v>
      </c>
      <c r="CO17" s="60">
        <v>6</v>
      </c>
      <c r="CP17" s="60">
        <v>0</v>
      </c>
      <c r="CQ17" s="60">
        <v>0</v>
      </c>
      <c r="CR17" s="59">
        <v>0</v>
      </c>
      <c r="CS17" s="59">
        <v>2</v>
      </c>
      <c r="CT17" s="59">
        <v>0</v>
      </c>
      <c r="CU17" s="59">
        <v>6</v>
      </c>
      <c r="CV17" s="59">
        <v>0</v>
      </c>
      <c r="CW17" s="59">
        <v>0</v>
      </c>
      <c r="CX17" s="59">
        <v>0</v>
      </c>
      <c r="CY17" s="59">
        <v>5</v>
      </c>
      <c r="CZ17" s="59">
        <v>5</v>
      </c>
      <c r="DA17" s="59">
        <v>14</v>
      </c>
      <c r="DB17" s="59">
        <v>0</v>
      </c>
      <c r="DC17" s="59">
        <v>0</v>
      </c>
      <c r="DD17" s="60">
        <v>0</v>
      </c>
      <c r="DE17" s="60">
        <v>5</v>
      </c>
      <c r="DF17" s="60">
        <v>4</v>
      </c>
      <c r="DG17" s="60">
        <v>14</v>
      </c>
      <c r="DH17" s="60">
        <v>0</v>
      </c>
      <c r="DI17" s="60">
        <v>0</v>
      </c>
      <c r="DJ17" s="60">
        <v>0</v>
      </c>
      <c r="DK17" s="60">
        <v>12</v>
      </c>
      <c r="DL17" s="60">
        <v>4</v>
      </c>
      <c r="DM17" s="60">
        <v>6</v>
      </c>
      <c r="DN17" s="60">
        <v>0</v>
      </c>
      <c r="DO17" s="60">
        <v>0</v>
      </c>
      <c r="DP17" s="59">
        <v>0</v>
      </c>
      <c r="DQ17" s="59">
        <v>12</v>
      </c>
      <c r="DR17" s="59">
        <v>8</v>
      </c>
      <c r="DS17" s="59">
        <v>6</v>
      </c>
      <c r="DT17" s="59">
        <v>0</v>
      </c>
      <c r="DU17" s="59">
        <v>0</v>
      </c>
      <c r="DV17" s="59">
        <v>0</v>
      </c>
      <c r="DW17" s="59">
        <v>5</v>
      </c>
      <c r="DX17" s="59">
        <v>0</v>
      </c>
      <c r="DY17" s="59">
        <v>8</v>
      </c>
      <c r="DZ17" s="59">
        <v>0</v>
      </c>
      <c r="EA17" s="59">
        <v>0</v>
      </c>
      <c r="EB17" s="59">
        <v>0</v>
      </c>
      <c r="EC17" s="59">
        <v>6</v>
      </c>
      <c r="ED17" s="59">
        <v>0</v>
      </c>
      <c r="EE17" s="59">
        <v>8</v>
      </c>
      <c r="EF17" s="59">
        <v>0</v>
      </c>
      <c r="EG17" s="59">
        <v>0</v>
      </c>
      <c r="EH17" s="60">
        <v>0</v>
      </c>
      <c r="EI17" s="60">
        <v>14</v>
      </c>
      <c r="EJ17" s="60">
        <v>23</v>
      </c>
      <c r="EK17" s="60">
        <v>6</v>
      </c>
      <c r="EL17" s="60">
        <v>0</v>
      </c>
      <c r="EM17" s="60">
        <v>0</v>
      </c>
      <c r="EN17" s="60">
        <v>0</v>
      </c>
      <c r="EO17" s="60">
        <v>13</v>
      </c>
      <c r="EP17" s="60">
        <v>20</v>
      </c>
      <c r="EQ17" s="60">
        <v>6</v>
      </c>
      <c r="ER17" s="60">
        <v>0</v>
      </c>
      <c r="ES17" s="60">
        <v>0</v>
      </c>
      <c r="ET17" s="6">
        <f t="shared" si="0"/>
        <v>344</v>
      </c>
      <c r="EU17" s="6">
        <f t="shared" si="1"/>
        <v>333</v>
      </c>
      <c r="EV17" s="1"/>
      <c r="EW17" s="61">
        <v>321</v>
      </c>
      <c r="EX17" s="61">
        <v>321</v>
      </c>
    </row>
    <row r="18" spans="1:154">
      <c r="A18" s="11" t="s">
        <v>15</v>
      </c>
      <c r="B18" s="11" t="s">
        <v>16</v>
      </c>
      <c r="C18" s="11" t="s">
        <v>46</v>
      </c>
      <c r="D18" s="11" t="s">
        <v>116</v>
      </c>
      <c r="E18" s="6">
        <v>1</v>
      </c>
      <c r="F18" s="59">
        <v>0</v>
      </c>
      <c r="G18" s="59">
        <v>17</v>
      </c>
      <c r="H18" s="59">
        <v>17</v>
      </c>
      <c r="I18" s="59">
        <v>21</v>
      </c>
      <c r="J18" s="59">
        <v>1</v>
      </c>
      <c r="K18" s="59">
        <v>0</v>
      </c>
      <c r="L18" s="59">
        <v>0</v>
      </c>
      <c r="M18" s="59">
        <v>15</v>
      </c>
      <c r="N18" s="59">
        <v>15</v>
      </c>
      <c r="O18" s="59">
        <v>21</v>
      </c>
      <c r="P18" s="59">
        <v>1</v>
      </c>
      <c r="Q18" s="59">
        <v>0</v>
      </c>
      <c r="R18" s="60">
        <v>0</v>
      </c>
      <c r="S18" s="60">
        <v>18</v>
      </c>
      <c r="T18" s="60">
        <v>18</v>
      </c>
      <c r="U18" s="60">
        <v>22</v>
      </c>
      <c r="V18" s="60">
        <v>1</v>
      </c>
      <c r="W18" s="60">
        <v>0</v>
      </c>
      <c r="X18" s="60">
        <v>0</v>
      </c>
      <c r="Y18" s="60">
        <v>29</v>
      </c>
      <c r="Z18" s="60">
        <v>29</v>
      </c>
      <c r="AA18" s="60">
        <v>22</v>
      </c>
      <c r="AB18" s="60">
        <v>1</v>
      </c>
      <c r="AC18" s="60">
        <v>0</v>
      </c>
      <c r="AD18" s="59">
        <v>0</v>
      </c>
      <c r="AE18" s="59">
        <v>11</v>
      </c>
      <c r="AF18" s="59">
        <v>11</v>
      </c>
      <c r="AG18" s="59">
        <v>28</v>
      </c>
      <c r="AH18" s="59">
        <v>3</v>
      </c>
      <c r="AI18" s="59">
        <v>0</v>
      </c>
      <c r="AJ18" s="59">
        <v>0</v>
      </c>
      <c r="AK18" s="59">
        <v>11</v>
      </c>
      <c r="AL18" s="59">
        <v>11</v>
      </c>
      <c r="AM18" s="59">
        <v>28</v>
      </c>
      <c r="AN18" s="59">
        <v>3</v>
      </c>
      <c r="AO18" s="59">
        <v>0</v>
      </c>
      <c r="AP18" s="60">
        <v>0</v>
      </c>
      <c r="AQ18" s="60">
        <v>9</v>
      </c>
      <c r="AR18" s="60">
        <v>9</v>
      </c>
      <c r="AS18" s="60">
        <v>34</v>
      </c>
      <c r="AT18" s="60">
        <v>1</v>
      </c>
      <c r="AU18" s="60">
        <v>0</v>
      </c>
      <c r="AV18" s="60">
        <v>0</v>
      </c>
      <c r="AW18" s="60">
        <v>24</v>
      </c>
      <c r="AX18" s="60">
        <v>24</v>
      </c>
      <c r="AY18" s="60">
        <v>34</v>
      </c>
      <c r="AZ18" s="60">
        <v>1</v>
      </c>
      <c r="BA18" s="60">
        <v>0</v>
      </c>
      <c r="BB18" s="59">
        <v>0</v>
      </c>
      <c r="BC18" s="59">
        <v>8</v>
      </c>
      <c r="BD18" s="59">
        <v>8</v>
      </c>
      <c r="BE18" s="59">
        <v>27</v>
      </c>
      <c r="BF18" s="59">
        <v>1</v>
      </c>
      <c r="BG18" s="59">
        <v>0</v>
      </c>
      <c r="BH18" s="59">
        <v>0</v>
      </c>
      <c r="BI18" s="59">
        <v>17</v>
      </c>
      <c r="BJ18" s="59">
        <v>17</v>
      </c>
      <c r="BK18" s="59">
        <v>27</v>
      </c>
      <c r="BL18" s="59">
        <v>1</v>
      </c>
      <c r="BM18" s="59">
        <v>0</v>
      </c>
      <c r="BN18" s="60">
        <v>0</v>
      </c>
      <c r="BO18" s="60">
        <v>15</v>
      </c>
      <c r="BP18" s="60">
        <v>15</v>
      </c>
      <c r="BQ18" s="60">
        <v>33</v>
      </c>
      <c r="BR18" s="60">
        <v>0</v>
      </c>
      <c r="BS18" s="60">
        <v>0</v>
      </c>
      <c r="BT18" s="60">
        <v>0</v>
      </c>
      <c r="BU18" s="60">
        <v>16</v>
      </c>
      <c r="BV18" s="60">
        <v>16</v>
      </c>
      <c r="BW18" s="60">
        <v>33</v>
      </c>
      <c r="BX18" s="60">
        <v>0</v>
      </c>
      <c r="BY18" s="60">
        <v>0</v>
      </c>
      <c r="BZ18" s="59">
        <v>0</v>
      </c>
      <c r="CA18" s="59">
        <v>23</v>
      </c>
      <c r="CB18" s="59">
        <v>23</v>
      </c>
      <c r="CC18" s="59">
        <v>24</v>
      </c>
      <c r="CD18" s="59">
        <v>0</v>
      </c>
      <c r="CE18" s="59">
        <v>1</v>
      </c>
      <c r="CF18" s="59">
        <v>0</v>
      </c>
      <c r="CG18" s="59">
        <v>15</v>
      </c>
      <c r="CH18" s="59">
        <v>15</v>
      </c>
      <c r="CI18" s="59">
        <v>24</v>
      </c>
      <c r="CJ18" s="59">
        <v>0</v>
      </c>
      <c r="CK18" s="59">
        <v>1</v>
      </c>
      <c r="CL18" s="60">
        <v>0</v>
      </c>
      <c r="CM18" s="60">
        <v>13</v>
      </c>
      <c r="CN18" s="60">
        <v>13</v>
      </c>
      <c r="CO18" s="60">
        <v>30</v>
      </c>
      <c r="CP18" s="60">
        <v>0</v>
      </c>
      <c r="CQ18" s="60">
        <v>0</v>
      </c>
      <c r="CR18" s="60">
        <v>0</v>
      </c>
      <c r="CS18" s="60">
        <v>11</v>
      </c>
      <c r="CT18" s="60">
        <v>11</v>
      </c>
      <c r="CU18" s="60">
        <v>30</v>
      </c>
      <c r="CV18" s="60">
        <v>0</v>
      </c>
      <c r="CW18" s="60">
        <v>0</v>
      </c>
      <c r="CX18" s="59">
        <v>0</v>
      </c>
      <c r="CY18" s="59">
        <v>14</v>
      </c>
      <c r="CZ18" s="59">
        <v>14</v>
      </c>
      <c r="DA18" s="59">
        <v>20</v>
      </c>
      <c r="DB18" s="59">
        <v>0</v>
      </c>
      <c r="DC18" s="59">
        <v>0</v>
      </c>
      <c r="DD18" s="59">
        <v>0</v>
      </c>
      <c r="DE18" s="59">
        <v>6</v>
      </c>
      <c r="DF18" s="59">
        <v>6</v>
      </c>
      <c r="DG18" s="59">
        <v>20</v>
      </c>
      <c r="DH18" s="59">
        <v>0</v>
      </c>
      <c r="DI18" s="59">
        <v>0</v>
      </c>
      <c r="DJ18" s="60">
        <v>0</v>
      </c>
      <c r="DK18" s="60">
        <v>23</v>
      </c>
      <c r="DL18" s="60">
        <v>23</v>
      </c>
      <c r="DM18" s="60">
        <v>18</v>
      </c>
      <c r="DN18" s="60">
        <v>0</v>
      </c>
      <c r="DO18" s="60">
        <v>2</v>
      </c>
      <c r="DP18" s="60">
        <v>0</v>
      </c>
      <c r="DQ18" s="60">
        <v>11</v>
      </c>
      <c r="DR18" s="60">
        <v>11</v>
      </c>
      <c r="DS18" s="60">
        <v>18</v>
      </c>
      <c r="DT18" s="60">
        <v>0</v>
      </c>
      <c r="DU18" s="60">
        <v>2</v>
      </c>
      <c r="DV18" s="59">
        <v>0</v>
      </c>
      <c r="DW18" s="59">
        <v>11</v>
      </c>
      <c r="DX18" s="59">
        <v>11</v>
      </c>
      <c r="DY18" s="59">
        <v>20</v>
      </c>
      <c r="DZ18" s="59">
        <v>0</v>
      </c>
      <c r="EA18" s="59">
        <v>0</v>
      </c>
      <c r="EB18" s="59">
        <v>0</v>
      </c>
      <c r="EC18" s="59">
        <v>9</v>
      </c>
      <c r="ED18" s="59">
        <v>9</v>
      </c>
      <c r="EE18" s="59">
        <v>20</v>
      </c>
      <c r="EF18" s="59">
        <v>0</v>
      </c>
      <c r="EG18" s="59">
        <v>0</v>
      </c>
      <c r="EH18" s="60">
        <v>0</v>
      </c>
      <c r="EI18" s="60">
        <v>21</v>
      </c>
      <c r="EJ18" s="60">
        <v>21</v>
      </c>
      <c r="EK18" s="60">
        <v>14</v>
      </c>
      <c r="EL18" s="60">
        <v>0</v>
      </c>
      <c r="EM18" s="60">
        <v>0</v>
      </c>
      <c r="EN18" s="60">
        <v>0</v>
      </c>
      <c r="EO18" s="60">
        <v>14</v>
      </c>
      <c r="EP18" s="60">
        <v>14</v>
      </c>
      <c r="EQ18" s="60">
        <v>14</v>
      </c>
      <c r="ER18" s="60">
        <v>0</v>
      </c>
      <c r="ES18" s="60">
        <v>0</v>
      </c>
      <c r="ET18" s="6">
        <f t="shared" si="0"/>
        <v>667</v>
      </c>
      <c r="EU18" s="6">
        <f t="shared" si="1"/>
        <v>657</v>
      </c>
      <c r="EV18" s="1"/>
      <c r="EW18" s="61">
        <v>701</v>
      </c>
      <c r="EX18" s="61">
        <v>705</v>
      </c>
    </row>
    <row r="19" spans="1:154">
      <c r="A19" s="11" t="s">
        <v>15</v>
      </c>
      <c r="B19" s="11" t="s">
        <v>16</v>
      </c>
      <c r="C19" s="11" t="s">
        <v>46</v>
      </c>
      <c r="D19" s="11" t="s">
        <v>117</v>
      </c>
      <c r="E19" s="6">
        <v>1</v>
      </c>
      <c r="F19" s="59">
        <v>0</v>
      </c>
      <c r="G19" s="59">
        <v>7</v>
      </c>
      <c r="H19" s="59">
        <v>9</v>
      </c>
      <c r="I19" s="59">
        <v>1</v>
      </c>
      <c r="J19" s="59">
        <v>0</v>
      </c>
      <c r="K19" s="59">
        <v>0</v>
      </c>
      <c r="L19" s="59">
        <v>0</v>
      </c>
      <c r="M19" s="59">
        <v>7</v>
      </c>
      <c r="N19" s="59">
        <v>9</v>
      </c>
      <c r="O19" s="59">
        <v>1</v>
      </c>
      <c r="P19" s="59">
        <v>0</v>
      </c>
      <c r="Q19" s="59">
        <v>0</v>
      </c>
      <c r="R19" s="60">
        <v>0</v>
      </c>
      <c r="S19" s="60">
        <v>8</v>
      </c>
      <c r="T19" s="60">
        <v>12</v>
      </c>
      <c r="U19" s="60">
        <v>3</v>
      </c>
      <c r="V19" s="60">
        <v>0</v>
      </c>
      <c r="W19" s="60">
        <v>0</v>
      </c>
      <c r="X19" s="60">
        <v>0</v>
      </c>
      <c r="Y19" s="60">
        <v>8</v>
      </c>
      <c r="Z19" s="60">
        <v>12</v>
      </c>
      <c r="AA19" s="60">
        <v>3</v>
      </c>
      <c r="AB19" s="60">
        <v>0</v>
      </c>
      <c r="AC19" s="60">
        <v>0</v>
      </c>
      <c r="AD19" s="59">
        <v>0</v>
      </c>
      <c r="AE19" s="59">
        <v>12</v>
      </c>
      <c r="AF19" s="59">
        <v>9</v>
      </c>
      <c r="AG19" s="59">
        <v>3</v>
      </c>
      <c r="AH19" s="59">
        <v>0</v>
      </c>
      <c r="AI19" s="59">
        <v>0</v>
      </c>
      <c r="AJ19" s="59">
        <v>0</v>
      </c>
      <c r="AK19" s="59">
        <v>12</v>
      </c>
      <c r="AL19" s="59">
        <v>9</v>
      </c>
      <c r="AM19" s="59">
        <v>3</v>
      </c>
      <c r="AN19" s="59">
        <v>0</v>
      </c>
      <c r="AO19" s="59">
        <v>0</v>
      </c>
      <c r="AP19" s="60">
        <v>0</v>
      </c>
      <c r="AQ19" s="60">
        <v>12</v>
      </c>
      <c r="AR19" s="60">
        <v>8</v>
      </c>
      <c r="AS19" s="60">
        <v>3</v>
      </c>
      <c r="AT19" s="60">
        <v>0</v>
      </c>
      <c r="AU19" s="60">
        <v>0</v>
      </c>
      <c r="AV19" s="60">
        <v>0</v>
      </c>
      <c r="AW19" s="60">
        <v>12</v>
      </c>
      <c r="AX19" s="60">
        <v>8</v>
      </c>
      <c r="AY19" s="60">
        <v>3</v>
      </c>
      <c r="AZ19" s="60">
        <v>0</v>
      </c>
      <c r="BA19" s="60">
        <v>0</v>
      </c>
      <c r="BB19" s="59">
        <v>0</v>
      </c>
      <c r="BC19" s="59">
        <v>0</v>
      </c>
      <c r="BD19" s="59">
        <v>0</v>
      </c>
      <c r="BE19" s="59">
        <v>1</v>
      </c>
      <c r="BF19" s="59">
        <v>0</v>
      </c>
      <c r="BG19" s="59">
        <v>0</v>
      </c>
      <c r="BH19" s="59">
        <v>0</v>
      </c>
      <c r="BI19" s="59">
        <v>0</v>
      </c>
      <c r="BJ19" s="59">
        <v>0</v>
      </c>
      <c r="BK19" s="59">
        <v>1</v>
      </c>
      <c r="BL19" s="59">
        <v>0</v>
      </c>
      <c r="BM19" s="59">
        <v>0</v>
      </c>
      <c r="BN19" s="60">
        <v>0</v>
      </c>
      <c r="BO19" s="60">
        <v>11</v>
      </c>
      <c r="BP19" s="60">
        <v>5</v>
      </c>
      <c r="BQ19" s="60">
        <v>0</v>
      </c>
      <c r="BR19" s="60">
        <v>0</v>
      </c>
      <c r="BS19" s="60">
        <v>0</v>
      </c>
      <c r="BT19" s="60">
        <v>0</v>
      </c>
      <c r="BU19" s="60">
        <v>11</v>
      </c>
      <c r="BV19" s="60">
        <v>5</v>
      </c>
      <c r="BW19" s="60">
        <v>0</v>
      </c>
      <c r="BX19" s="60">
        <v>0</v>
      </c>
      <c r="BY19" s="60">
        <v>0</v>
      </c>
      <c r="BZ19" s="59">
        <v>0</v>
      </c>
      <c r="CA19" s="59">
        <v>16</v>
      </c>
      <c r="CB19" s="59">
        <v>11</v>
      </c>
      <c r="CC19" s="59">
        <v>3</v>
      </c>
      <c r="CD19" s="59">
        <v>0</v>
      </c>
      <c r="CE19" s="59">
        <v>0</v>
      </c>
      <c r="CF19" s="59">
        <v>0</v>
      </c>
      <c r="CG19" s="59">
        <v>16</v>
      </c>
      <c r="CH19" s="59">
        <v>11</v>
      </c>
      <c r="CI19" s="59">
        <v>3</v>
      </c>
      <c r="CJ19" s="59">
        <v>0</v>
      </c>
      <c r="CK19" s="59">
        <v>0</v>
      </c>
      <c r="CL19" s="60">
        <v>0</v>
      </c>
      <c r="CM19" s="60">
        <v>0</v>
      </c>
      <c r="CN19" s="60">
        <v>0</v>
      </c>
      <c r="CO19" s="60">
        <v>4</v>
      </c>
      <c r="CP19" s="60">
        <v>0</v>
      </c>
      <c r="CQ19" s="60">
        <v>0</v>
      </c>
      <c r="CR19" s="60">
        <v>0</v>
      </c>
      <c r="CS19" s="60">
        <v>0</v>
      </c>
      <c r="CT19" s="60">
        <v>0</v>
      </c>
      <c r="CU19" s="60">
        <v>4</v>
      </c>
      <c r="CV19" s="60">
        <v>0</v>
      </c>
      <c r="CW19" s="60">
        <v>0</v>
      </c>
      <c r="CX19" s="59">
        <v>0</v>
      </c>
      <c r="CY19" s="59">
        <v>10</v>
      </c>
      <c r="CZ19" s="59">
        <v>24</v>
      </c>
      <c r="DA19" s="59">
        <v>2</v>
      </c>
      <c r="DB19" s="59">
        <v>0</v>
      </c>
      <c r="DC19" s="59">
        <v>0</v>
      </c>
      <c r="DD19" s="59">
        <v>0</v>
      </c>
      <c r="DE19" s="59">
        <v>10</v>
      </c>
      <c r="DF19" s="59">
        <v>24</v>
      </c>
      <c r="DG19" s="59">
        <v>2</v>
      </c>
      <c r="DH19" s="59">
        <v>0</v>
      </c>
      <c r="DI19" s="59">
        <v>0</v>
      </c>
      <c r="DJ19" s="60">
        <v>0</v>
      </c>
      <c r="DK19" s="60">
        <v>0</v>
      </c>
      <c r="DL19" s="60">
        <v>0</v>
      </c>
      <c r="DM19" s="60">
        <v>7</v>
      </c>
      <c r="DN19" s="60">
        <v>0</v>
      </c>
      <c r="DO19" s="60">
        <v>0</v>
      </c>
      <c r="DP19" s="60">
        <v>0</v>
      </c>
      <c r="DQ19" s="60">
        <v>0</v>
      </c>
      <c r="DR19" s="60">
        <v>0</v>
      </c>
      <c r="DS19" s="60">
        <v>7</v>
      </c>
      <c r="DT19" s="60">
        <v>0</v>
      </c>
      <c r="DU19" s="60">
        <v>0</v>
      </c>
      <c r="DV19" s="59">
        <v>0</v>
      </c>
      <c r="DW19" s="59">
        <v>0</v>
      </c>
      <c r="DX19" s="59">
        <v>0</v>
      </c>
      <c r="DY19" s="59">
        <v>2</v>
      </c>
      <c r="DZ19" s="59">
        <v>0</v>
      </c>
      <c r="EA19" s="59">
        <v>0</v>
      </c>
      <c r="EB19" s="59">
        <v>0</v>
      </c>
      <c r="EC19" s="59">
        <v>0</v>
      </c>
      <c r="ED19" s="59">
        <v>0</v>
      </c>
      <c r="EE19" s="59">
        <v>2</v>
      </c>
      <c r="EF19" s="59">
        <v>0</v>
      </c>
      <c r="EG19" s="59">
        <v>0</v>
      </c>
      <c r="EH19" s="60">
        <v>0</v>
      </c>
      <c r="EI19" s="60">
        <v>4</v>
      </c>
      <c r="EJ19" s="60">
        <v>9</v>
      </c>
      <c r="EK19" s="60">
        <v>4</v>
      </c>
      <c r="EL19" s="60">
        <v>0</v>
      </c>
      <c r="EM19" s="60">
        <v>0</v>
      </c>
      <c r="EN19" s="60">
        <v>0</v>
      </c>
      <c r="EO19" s="60">
        <v>8</v>
      </c>
      <c r="EP19" s="60">
        <v>9</v>
      </c>
      <c r="EQ19" s="60">
        <v>4</v>
      </c>
      <c r="ER19" s="60">
        <v>0</v>
      </c>
      <c r="ES19" s="60">
        <v>0</v>
      </c>
      <c r="ET19" s="6">
        <f t="shared" si="0"/>
        <v>200</v>
      </c>
      <c r="EU19" s="6">
        <f t="shared" si="1"/>
        <v>204</v>
      </c>
      <c r="EV19" s="1"/>
      <c r="EW19" s="61">
        <v>192</v>
      </c>
      <c r="EX19" s="61">
        <v>192</v>
      </c>
    </row>
    <row r="20" spans="1:154">
      <c r="A20" t="s">
        <v>15</v>
      </c>
      <c r="B20" t="s">
        <v>352</v>
      </c>
      <c r="C20" t="s">
        <v>369</v>
      </c>
      <c r="D20" t="s">
        <v>369</v>
      </c>
      <c r="E20" s="115">
        <v>1</v>
      </c>
      <c r="F20" s="168">
        <v>0</v>
      </c>
      <c r="G20" s="172">
        <v>30</v>
      </c>
      <c r="H20" s="172">
        <v>23</v>
      </c>
      <c r="I20" s="172">
        <v>156</v>
      </c>
      <c r="J20" s="172">
        <v>3</v>
      </c>
      <c r="K20" s="172">
        <v>3</v>
      </c>
      <c r="L20" s="172">
        <v>0</v>
      </c>
      <c r="M20" s="172">
        <v>31</v>
      </c>
      <c r="N20" s="172">
        <v>23</v>
      </c>
      <c r="O20" s="172">
        <v>169</v>
      </c>
      <c r="P20" s="172">
        <v>0</v>
      </c>
      <c r="Q20" s="172">
        <v>0</v>
      </c>
      <c r="R20" s="173">
        <v>0</v>
      </c>
      <c r="S20" s="173">
        <v>10</v>
      </c>
      <c r="T20" s="173">
        <v>18</v>
      </c>
      <c r="U20" s="173">
        <v>147</v>
      </c>
      <c r="V20" s="173">
        <v>3</v>
      </c>
      <c r="W20" s="173">
        <v>3</v>
      </c>
      <c r="X20" s="173">
        <v>0</v>
      </c>
      <c r="Y20" s="173">
        <v>11</v>
      </c>
      <c r="Z20" s="173">
        <v>21</v>
      </c>
      <c r="AA20" s="173">
        <v>148</v>
      </c>
      <c r="AB20" s="173">
        <v>0</v>
      </c>
      <c r="AC20" s="173">
        <v>0</v>
      </c>
      <c r="AD20" s="172">
        <v>0</v>
      </c>
      <c r="AE20" s="172">
        <v>17</v>
      </c>
      <c r="AF20" s="172">
        <v>14</v>
      </c>
      <c r="AG20" s="172">
        <v>168</v>
      </c>
      <c r="AH20" s="172">
        <v>2</v>
      </c>
      <c r="AI20" s="172">
        <v>4</v>
      </c>
      <c r="AJ20" s="172">
        <v>0</v>
      </c>
      <c r="AK20" s="172">
        <v>20</v>
      </c>
      <c r="AL20" s="172">
        <v>18</v>
      </c>
      <c r="AM20" s="172">
        <v>168</v>
      </c>
      <c r="AN20" s="172">
        <v>4</v>
      </c>
      <c r="AO20" s="172">
        <v>0</v>
      </c>
      <c r="AP20" s="173">
        <v>0</v>
      </c>
      <c r="AQ20" s="173">
        <v>6</v>
      </c>
      <c r="AR20" s="173">
        <v>5</v>
      </c>
      <c r="AS20" s="173">
        <v>197</v>
      </c>
      <c r="AT20" s="173">
        <v>3</v>
      </c>
      <c r="AU20" s="173">
        <v>3</v>
      </c>
      <c r="AV20" s="173">
        <v>0</v>
      </c>
      <c r="AW20" s="173">
        <v>6</v>
      </c>
      <c r="AX20" s="173">
        <v>5</v>
      </c>
      <c r="AY20" s="173">
        <v>224</v>
      </c>
      <c r="AZ20" s="173">
        <v>0</v>
      </c>
      <c r="BA20" s="173">
        <v>1</v>
      </c>
      <c r="BB20" s="172">
        <v>0</v>
      </c>
      <c r="BC20" s="172">
        <v>0</v>
      </c>
      <c r="BD20" s="172">
        <v>0</v>
      </c>
      <c r="BE20" s="172">
        <v>152</v>
      </c>
      <c r="BF20" s="172">
        <v>3</v>
      </c>
      <c r="BG20" s="172">
        <v>4</v>
      </c>
      <c r="BH20" s="172">
        <v>0</v>
      </c>
      <c r="BI20" s="172">
        <v>0</v>
      </c>
      <c r="BJ20" s="172">
        <v>0</v>
      </c>
      <c r="BK20" s="172">
        <v>177</v>
      </c>
      <c r="BL20" s="172">
        <v>0</v>
      </c>
      <c r="BM20" s="172">
        <v>4</v>
      </c>
      <c r="BN20" s="173">
        <v>0</v>
      </c>
      <c r="BO20" s="173">
        <v>6</v>
      </c>
      <c r="BP20" s="173">
        <v>7</v>
      </c>
      <c r="BQ20" s="173">
        <v>147</v>
      </c>
      <c r="BR20" s="173">
        <v>4</v>
      </c>
      <c r="BS20" s="173">
        <v>4</v>
      </c>
      <c r="BT20" s="173">
        <v>0</v>
      </c>
      <c r="BU20" s="173">
        <v>6</v>
      </c>
      <c r="BV20" s="173">
        <v>7</v>
      </c>
      <c r="BW20" s="173">
        <v>164</v>
      </c>
      <c r="BX20" s="173">
        <v>0</v>
      </c>
      <c r="BY20" s="173">
        <v>3</v>
      </c>
      <c r="BZ20" s="172">
        <v>0</v>
      </c>
      <c r="CA20" s="172">
        <v>2</v>
      </c>
      <c r="CB20" s="172">
        <v>3</v>
      </c>
      <c r="CC20" s="172">
        <v>123</v>
      </c>
      <c r="CD20" s="172">
        <v>2</v>
      </c>
      <c r="CE20" s="172">
        <v>2</v>
      </c>
      <c r="CF20" s="172">
        <v>0</v>
      </c>
      <c r="CG20" s="172">
        <v>2</v>
      </c>
      <c r="CH20" s="172">
        <v>3</v>
      </c>
      <c r="CI20" s="172">
        <v>140</v>
      </c>
      <c r="CJ20" s="172">
        <v>0</v>
      </c>
      <c r="CK20" s="172">
        <v>2</v>
      </c>
      <c r="CL20" s="173">
        <v>0</v>
      </c>
      <c r="CM20" s="173">
        <v>4</v>
      </c>
      <c r="CN20" s="173">
        <v>8</v>
      </c>
      <c r="CO20" s="173">
        <v>106</v>
      </c>
      <c r="CP20" s="173">
        <v>1</v>
      </c>
      <c r="CQ20" s="173">
        <v>1</v>
      </c>
      <c r="CR20" s="173">
        <v>0</v>
      </c>
      <c r="CS20" s="173">
        <v>3</v>
      </c>
      <c r="CT20" s="173">
        <v>8</v>
      </c>
      <c r="CU20" s="173">
        <v>97</v>
      </c>
      <c r="CV20" s="173">
        <v>0</v>
      </c>
      <c r="CW20" s="173">
        <v>3</v>
      </c>
      <c r="CX20" s="172">
        <v>0</v>
      </c>
      <c r="CY20" s="172">
        <v>7</v>
      </c>
      <c r="CZ20" s="172">
        <v>8</v>
      </c>
      <c r="DA20" s="172">
        <v>130</v>
      </c>
      <c r="DB20" s="172">
        <v>3</v>
      </c>
      <c r="DC20" s="172">
        <v>4</v>
      </c>
      <c r="DD20" s="172">
        <v>0</v>
      </c>
      <c r="DE20" s="172">
        <v>5</v>
      </c>
      <c r="DF20" s="172">
        <v>8</v>
      </c>
      <c r="DG20" s="172">
        <v>109</v>
      </c>
      <c r="DH20" s="172">
        <v>4</v>
      </c>
      <c r="DI20" s="172">
        <v>5</v>
      </c>
      <c r="DJ20" s="173">
        <v>0</v>
      </c>
      <c r="DK20" s="173">
        <v>20</v>
      </c>
      <c r="DL20" s="173">
        <v>3</v>
      </c>
      <c r="DM20" s="173">
        <v>130</v>
      </c>
      <c r="DN20" s="173">
        <v>5</v>
      </c>
      <c r="DO20" s="173">
        <v>5</v>
      </c>
      <c r="DP20" s="173">
        <v>0</v>
      </c>
      <c r="DQ20" s="173">
        <v>11</v>
      </c>
      <c r="DR20" s="173">
        <v>5</v>
      </c>
      <c r="DS20" s="173">
        <v>129</v>
      </c>
      <c r="DT20" s="173">
        <v>0</v>
      </c>
      <c r="DU20" s="173">
        <v>4</v>
      </c>
      <c r="DV20" s="172">
        <v>0</v>
      </c>
      <c r="DW20" s="172">
        <v>13</v>
      </c>
      <c r="DX20" s="172">
        <v>9</v>
      </c>
      <c r="DY20" s="172">
        <v>131</v>
      </c>
      <c r="DZ20" s="172">
        <v>2</v>
      </c>
      <c r="EA20" s="172">
        <v>2</v>
      </c>
      <c r="EB20" s="172">
        <v>0</v>
      </c>
      <c r="EC20" s="172">
        <v>11</v>
      </c>
      <c r="ED20" s="172">
        <v>8</v>
      </c>
      <c r="EE20" s="172">
        <v>125</v>
      </c>
      <c r="EF20" s="172">
        <v>2</v>
      </c>
      <c r="EG20" s="172">
        <v>2</v>
      </c>
      <c r="EH20" s="173">
        <v>0</v>
      </c>
      <c r="EI20" s="173">
        <v>10</v>
      </c>
      <c r="EJ20" s="173">
        <v>9</v>
      </c>
      <c r="EK20" s="173">
        <v>111</v>
      </c>
      <c r="EL20" s="173">
        <v>4</v>
      </c>
      <c r="EM20" s="173">
        <v>4</v>
      </c>
      <c r="EN20" s="173">
        <v>0</v>
      </c>
      <c r="EO20" s="173">
        <v>8</v>
      </c>
      <c r="EP20" s="173">
        <v>9</v>
      </c>
      <c r="EQ20" s="173">
        <v>111</v>
      </c>
      <c r="ER20" s="173">
        <v>4</v>
      </c>
      <c r="ES20" s="173">
        <v>4</v>
      </c>
      <c r="ET20">
        <f t="shared" ref="ET20:ET25" si="2">SUM(EH20:EM20)+SUM(DV20:EA20)+SUM(DJ20:DO20)+SUM(CX20:DC20)+SUM(CL20:CQ20)+SUM(BZ20:CE20)+SUM(BN20:BS20)+SUM(BB20:BG20)+SUM(AP20:AU20)+SUM(AD20:AI20)+SUM(R20:W20)+SUM(F20:K20)</f>
        <v>2004</v>
      </c>
      <c r="EU20">
        <f t="shared" ref="EU20:EU25" si="3">SUM(EN20:ES20)+SUM(EB20:EG20)+SUM(DP20:DU20)+SUM(DD20:DI20)+SUM(CR20:CW20)+SUM(CF20:CK20)+SUM(BT20:BY20)+SUM(BH20:BM20)+SUM(AV20:BA20)+SUM(AJ20:AO20)+SUM(X20:AC20)+SUM(L20:Q20)</f>
        <v>2032</v>
      </c>
    </row>
    <row r="21" spans="1:154">
      <c r="A21" t="s">
        <v>15</v>
      </c>
      <c r="B21" t="s">
        <v>352</v>
      </c>
      <c r="C21" t="s">
        <v>357</v>
      </c>
      <c r="D21" t="s">
        <v>370</v>
      </c>
      <c r="E21" s="115">
        <v>1</v>
      </c>
      <c r="F21" s="174">
        <v>0</v>
      </c>
      <c r="G21" s="173">
        <v>38</v>
      </c>
      <c r="H21" s="173">
        <v>41</v>
      </c>
      <c r="I21" s="173">
        <v>83</v>
      </c>
      <c r="J21" s="173">
        <v>0</v>
      </c>
      <c r="K21" s="173">
        <v>0</v>
      </c>
      <c r="L21" s="173">
        <v>0</v>
      </c>
      <c r="M21" s="173">
        <v>38</v>
      </c>
      <c r="N21" s="173">
        <v>41</v>
      </c>
      <c r="O21" s="173">
        <v>83</v>
      </c>
      <c r="P21" s="173">
        <v>0</v>
      </c>
      <c r="Q21" s="173">
        <v>0</v>
      </c>
      <c r="R21" s="175">
        <v>0</v>
      </c>
      <c r="S21" s="175">
        <v>26</v>
      </c>
      <c r="T21" s="175">
        <v>33</v>
      </c>
      <c r="U21" s="175">
        <v>93</v>
      </c>
      <c r="V21" s="175">
        <v>0</v>
      </c>
      <c r="W21" s="175">
        <v>0</v>
      </c>
      <c r="X21" s="175">
        <v>0</v>
      </c>
      <c r="Y21" s="175">
        <v>26</v>
      </c>
      <c r="Z21" s="175">
        <v>33</v>
      </c>
      <c r="AA21" s="175">
        <v>93</v>
      </c>
      <c r="AB21" s="175">
        <v>0</v>
      </c>
      <c r="AC21" s="175">
        <v>0</v>
      </c>
      <c r="AD21" s="172">
        <v>0</v>
      </c>
      <c r="AE21" s="172">
        <v>19</v>
      </c>
      <c r="AF21" s="172">
        <v>21</v>
      </c>
      <c r="AG21" s="172">
        <v>92</v>
      </c>
      <c r="AH21" s="172">
        <v>0</v>
      </c>
      <c r="AI21" s="172">
        <v>0</v>
      </c>
      <c r="AJ21" s="172">
        <v>0</v>
      </c>
      <c r="AK21" s="172">
        <v>19</v>
      </c>
      <c r="AL21" s="172">
        <v>21</v>
      </c>
      <c r="AM21" s="172">
        <v>92</v>
      </c>
      <c r="AN21" s="172">
        <v>0</v>
      </c>
      <c r="AO21" s="172">
        <v>0</v>
      </c>
      <c r="AP21" s="173">
        <v>0</v>
      </c>
      <c r="AQ21" s="173">
        <v>39</v>
      </c>
      <c r="AR21" s="173">
        <v>36</v>
      </c>
      <c r="AS21" s="173">
        <v>107</v>
      </c>
      <c r="AT21" s="173">
        <v>0</v>
      </c>
      <c r="AU21" s="173">
        <v>0</v>
      </c>
      <c r="AV21" s="173">
        <v>0</v>
      </c>
      <c r="AW21" s="173">
        <v>53</v>
      </c>
      <c r="AX21" s="173">
        <v>53</v>
      </c>
      <c r="AY21" s="173">
        <v>107</v>
      </c>
      <c r="AZ21" s="173">
        <v>0</v>
      </c>
      <c r="BA21" s="173">
        <v>0</v>
      </c>
      <c r="BB21" s="172">
        <v>0</v>
      </c>
      <c r="BC21" s="172">
        <v>22</v>
      </c>
      <c r="BD21" s="172">
        <v>18</v>
      </c>
      <c r="BE21" s="172">
        <v>99</v>
      </c>
      <c r="BF21" s="172">
        <v>2</v>
      </c>
      <c r="BG21" s="172">
        <v>2</v>
      </c>
      <c r="BH21" s="172">
        <v>0</v>
      </c>
      <c r="BI21" s="172">
        <v>25</v>
      </c>
      <c r="BJ21" s="172">
        <v>14</v>
      </c>
      <c r="BK21" s="172">
        <v>95</v>
      </c>
      <c r="BL21" s="172">
        <v>2</v>
      </c>
      <c r="BM21" s="172">
        <v>2</v>
      </c>
      <c r="BN21" s="173">
        <v>0</v>
      </c>
      <c r="BO21" s="173">
        <v>30</v>
      </c>
      <c r="BP21" s="173">
        <v>23</v>
      </c>
      <c r="BQ21" s="173">
        <v>99</v>
      </c>
      <c r="BR21" s="173">
        <v>0</v>
      </c>
      <c r="BS21" s="173">
        <v>0</v>
      </c>
      <c r="BT21" s="173">
        <v>0</v>
      </c>
      <c r="BU21" s="173">
        <v>26</v>
      </c>
      <c r="BV21" s="173">
        <v>32</v>
      </c>
      <c r="BW21" s="173">
        <v>99</v>
      </c>
      <c r="BX21" s="173">
        <v>0</v>
      </c>
      <c r="BY21" s="173">
        <v>0</v>
      </c>
      <c r="BZ21" s="172">
        <v>0</v>
      </c>
      <c r="CA21" s="172">
        <v>31</v>
      </c>
      <c r="CB21" s="172">
        <v>28</v>
      </c>
      <c r="CC21" s="172">
        <v>111</v>
      </c>
      <c r="CD21" s="172">
        <v>0</v>
      </c>
      <c r="CE21" s="172">
        <v>0</v>
      </c>
      <c r="CF21" s="172">
        <v>0</v>
      </c>
      <c r="CG21" s="172">
        <v>47</v>
      </c>
      <c r="CH21" s="172">
        <v>41</v>
      </c>
      <c r="CI21" s="172">
        <v>111</v>
      </c>
      <c r="CJ21" s="172">
        <v>0</v>
      </c>
      <c r="CK21" s="172">
        <v>0</v>
      </c>
      <c r="CL21" s="173">
        <v>0</v>
      </c>
      <c r="CM21" s="173">
        <v>32</v>
      </c>
      <c r="CN21" s="173">
        <v>22</v>
      </c>
      <c r="CO21" s="173">
        <v>92</v>
      </c>
      <c r="CP21" s="173">
        <v>0</v>
      </c>
      <c r="CQ21" s="173">
        <v>0</v>
      </c>
      <c r="CR21" s="173">
        <v>0</v>
      </c>
      <c r="CS21" s="173">
        <v>32</v>
      </c>
      <c r="CT21" s="173">
        <v>20</v>
      </c>
      <c r="CU21" s="173">
        <v>92</v>
      </c>
      <c r="CV21" s="173">
        <v>0</v>
      </c>
      <c r="CW21" s="173">
        <v>0</v>
      </c>
      <c r="CX21" s="172">
        <v>0</v>
      </c>
      <c r="CY21" s="172">
        <v>33</v>
      </c>
      <c r="CZ21" s="172">
        <v>22</v>
      </c>
      <c r="DA21" s="172">
        <v>72</v>
      </c>
      <c r="DB21" s="172">
        <v>0</v>
      </c>
      <c r="DC21" s="172">
        <v>0</v>
      </c>
      <c r="DD21" s="172">
        <v>0</v>
      </c>
      <c r="DE21" s="172">
        <v>31</v>
      </c>
      <c r="DF21" s="172">
        <v>21</v>
      </c>
      <c r="DG21" s="172">
        <v>72</v>
      </c>
      <c r="DH21" s="172">
        <v>0</v>
      </c>
      <c r="DI21" s="172">
        <v>0</v>
      </c>
      <c r="DJ21" s="173">
        <v>0</v>
      </c>
      <c r="DK21" s="173">
        <v>39</v>
      </c>
      <c r="DL21" s="173">
        <v>20</v>
      </c>
      <c r="DM21" s="173">
        <v>85</v>
      </c>
      <c r="DN21" s="173">
        <v>0</v>
      </c>
      <c r="DO21" s="173">
        <v>0</v>
      </c>
      <c r="DP21" s="173">
        <v>0</v>
      </c>
      <c r="DQ21" s="173">
        <v>39</v>
      </c>
      <c r="DR21" s="173">
        <v>18</v>
      </c>
      <c r="DS21" s="173">
        <v>83</v>
      </c>
      <c r="DT21" s="173">
        <v>0</v>
      </c>
      <c r="DU21" s="173">
        <v>0</v>
      </c>
      <c r="DV21" s="172">
        <v>0</v>
      </c>
      <c r="DW21" s="172">
        <v>36</v>
      </c>
      <c r="DX21" s="172">
        <v>13</v>
      </c>
      <c r="DY21" s="172">
        <v>73</v>
      </c>
      <c r="DZ21" s="172">
        <v>0</v>
      </c>
      <c r="EA21" s="172">
        <v>0</v>
      </c>
      <c r="EB21" s="172">
        <v>0</v>
      </c>
      <c r="EC21" s="172">
        <v>41</v>
      </c>
      <c r="ED21" s="172">
        <v>13</v>
      </c>
      <c r="EE21" s="172">
        <v>69</v>
      </c>
      <c r="EF21" s="172">
        <v>0</v>
      </c>
      <c r="EG21" s="172">
        <v>0</v>
      </c>
      <c r="EH21" s="173">
        <v>0</v>
      </c>
      <c r="EI21" s="173">
        <v>13</v>
      </c>
      <c r="EJ21" s="173">
        <v>19</v>
      </c>
      <c r="EK21" s="173">
        <v>83</v>
      </c>
      <c r="EL21" s="173">
        <v>1</v>
      </c>
      <c r="EM21" s="173">
        <v>1</v>
      </c>
      <c r="EN21" s="173">
        <v>0</v>
      </c>
      <c r="EO21" s="173">
        <v>9</v>
      </c>
      <c r="EP21" s="173">
        <v>19</v>
      </c>
      <c r="EQ21" s="173">
        <v>83</v>
      </c>
      <c r="ER21" s="173">
        <v>0</v>
      </c>
      <c r="ES21" s="173">
        <v>0</v>
      </c>
      <c r="ET21">
        <f t="shared" si="2"/>
        <v>1749</v>
      </c>
      <c r="EU21">
        <f t="shared" si="3"/>
        <v>1795</v>
      </c>
    </row>
    <row r="22" spans="1:154">
      <c r="A22" t="s">
        <v>15</v>
      </c>
      <c r="B22" t="s">
        <v>352</v>
      </c>
      <c r="C22" t="s">
        <v>365</v>
      </c>
      <c r="D22" t="s">
        <v>371</v>
      </c>
      <c r="E22" s="115">
        <v>1</v>
      </c>
      <c r="F22" s="168">
        <v>0</v>
      </c>
      <c r="G22" s="172">
        <v>14</v>
      </c>
      <c r="H22" s="172">
        <v>12</v>
      </c>
      <c r="I22" s="172">
        <v>0</v>
      </c>
      <c r="J22" s="172">
        <v>0</v>
      </c>
      <c r="K22" s="172">
        <v>0</v>
      </c>
      <c r="L22" s="172">
        <v>0</v>
      </c>
      <c r="M22" s="172">
        <v>14</v>
      </c>
      <c r="N22" s="172">
        <v>11</v>
      </c>
      <c r="O22" s="172">
        <v>0</v>
      </c>
      <c r="P22" s="172">
        <v>0</v>
      </c>
      <c r="Q22" s="172">
        <v>0</v>
      </c>
      <c r="R22" s="173">
        <v>0</v>
      </c>
      <c r="S22" s="173">
        <v>9</v>
      </c>
      <c r="T22" s="173">
        <v>7</v>
      </c>
      <c r="U22" s="173">
        <v>1</v>
      </c>
      <c r="V22" s="173">
        <v>0</v>
      </c>
      <c r="W22" s="173">
        <v>0</v>
      </c>
      <c r="X22" s="173">
        <v>0</v>
      </c>
      <c r="Y22" s="173">
        <v>8</v>
      </c>
      <c r="Z22" s="173">
        <v>7</v>
      </c>
      <c r="AA22" s="173">
        <v>1</v>
      </c>
      <c r="AB22" s="173">
        <v>0</v>
      </c>
      <c r="AC22" s="173">
        <v>0</v>
      </c>
      <c r="AD22" s="172">
        <v>0</v>
      </c>
      <c r="AE22" s="172">
        <v>7</v>
      </c>
      <c r="AF22" s="172">
        <v>9</v>
      </c>
      <c r="AG22" s="172">
        <v>1</v>
      </c>
      <c r="AH22" s="172">
        <v>0</v>
      </c>
      <c r="AI22" s="172">
        <v>0</v>
      </c>
      <c r="AJ22" s="172">
        <v>0</v>
      </c>
      <c r="AK22" s="172">
        <v>7</v>
      </c>
      <c r="AL22" s="172">
        <v>8</v>
      </c>
      <c r="AM22" s="172">
        <v>0</v>
      </c>
      <c r="AN22" s="172">
        <v>0</v>
      </c>
      <c r="AO22" s="172">
        <v>0</v>
      </c>
      <c r="AP22" s="173">
        <v>0</v>
      </c>
      <c r="AQ22" s="173">
        <v>13</v>
      </c>
      <c r="AR22" s="173">
        <v>14</v>
      </c>
      <c r="AS22" s="173">
        <v>5</v>
      </c>
      <c r="AT22" s="173">
        <v>0</v>
      </c>
      <c r="AU22" s="173">
        <v>0</v>
      </c>
      <c r="AV22" s="173">
        <v>0</v>
      </c>
      <c r="AW22" s="173">
        <v>15</v>
      </c>
      <c r="AX22" s="173">
        <v>12</v>
      </c>
      <c r="AY22" s="173">
        <v>4</v>
      </c>
      <c r="AZ22" s="173">
        <v>0</v>
      </c>
      <c r="BA22" s="173">
        <v>0</v>
      </c>
      <c r="BB22" s="172">
        <v>0</v>
      </c>
      <c r="BC22" s="172">
        <v>4</v>
      </c>
      <c r="BD22" s="172">
        <v>8</v>
      </c>
      <c r="BE22" s="172">
        <v>4</v>
      </c>
      <c r="BF22" s="172">
        <v>0</v>
      </c>
      <c r="BG22" s="172">
        <v>0</v>
      </c>
      <c r="BH22" s="172">
        <v>0</v>
      </c>
      <c r="BI22" s="172">
        <v>5</v>
      </c>
      <c r="BJ22" s="172">
        <v>8</v>
      </c>
      <c r="BK22" s="172">
        <v>5</v>
      </c>
      <c r="BL22" s="172">
        <v>0</v>
      </c>
      <c r="BM22" s="172">
        <v>0</v>
      </c>
      <c r="BN22" s="173">
        <v>0</v>
      </c>
      <c r="BO22" s="173">
        <v>11</v>
      </c>
      <c r="BP22" s="173">
        <v>16</v>
      </c>
      <c r="BQ22" s="173">
        <v>4</v>
      </c>
      <c r="BR22" s="173">
        <v>0</v>
      </c>
      <c r="BS22" s="173">
        <v>0</v>
      </c>
      <c r="BT22" s="173">
        <v>0</v>
      </c>
      <c r="BU22" s="173">
        <v>10</v>
      </c>
      <c r="BV22" s="173">
        <v>16</v>
      </c>
      <c r="BW22" s="173">
        <v>4</v>
      </c>
      <c r="BX22" s="173">
        <v>0</v>
      </c>
      <c r="BY22" s="173">
        <v>0</v>
      </c>
      <c r="BZ22" s="172">
        <v>0</v>
      </c>
      <c r="CA22" s="172">
        <v>11</v>
      </c>
      <c r="CB22" s="172">
        <v>13</v>
      </c>
      <c r="CC22" s="172">
        <v>3</v>
      </c>
      <c r="CD22" s="172">
        <v>0</v>
      </c>
      <c r="CE22" s="172">
        <v>0</v>
      </c>
      <c r="CF22" s="172">
        <v>0</v>
      </c>
      <c r="CG22" s="172">
        <v>10</v>
      </c>
      <c r="CH22" s="172">
        <v>12</v>
      </c>
      <c r="CI22" s="172">
        <v>2</v>
      </c>
      <c r="CJ22" s="172">
        <v>0</v>
      </c>
      <c r="CK22" s="172">
        <v>0</v>
      </c>
      <c r="CL22" s="173">
        <v>0</v>
      </c>
      <c r="CM22" s="173">
        <v>11</v>
      </c>
      <c r="CN22" s="173">
        <v>8</v>
      </c>
      <c r="CO22" s="173">
        <v>3</v>
      </c>
      <c r="CP22" s="173">
        <v>0</v>
      </c>
      <c r="CQ22" s="173">
        <v>0</v>
      </c>
      <c r="CR22" s="173">
        <v>0</v>
      </c>
      <c r="CS22" s="173">
        <v>11</v>
      </c>
      <c r="CT22" s="173">
        <v>8</v>
      </c>
      <c r="CU22" s="173">
        <v>3</v>
      </c>
      <c r="CV22" s="173">
        <v>0</v>
      </c>
      <c r="CW22" s="173">
        <v>0</v>
      </c>
      <c r="CX22" s="172">
        <v>0</v>
      </c>
      <c r="CY22" s="172">
        <v>13</v>
      </c>
      <c r="CZ22" s="172">
        <v>7</v>
      </c>
      <c r="DA22" s="172">
        <v>6</v>
      </c>
      <c r="DB22" s="172">
        <v>0</v>
      </c>
      <c r="DC22" s="172">
        <v>0</v>
      </c>
      <c r="DD22" s="172">
        <v>0</v>
      </c>
      <c r="DE22" s="172">
        <v>13</v>
      </c>
      <c r="DF22" s="172">
        <v>7</v>
      </c>
      <c r="DG22" s="172">
        <v>6</v>
      </c>
      <c r="DH22" s="172">
        <v>0</v>
      </c>
      <c r="DI22" s="172">
        <v>0</v>
      </c>
      <c r="DJ22" s="173">
        <v>0</v>
      </c>
      <c r="DK22" s="173">
        <v>15</v>
      </c>
      <c r="DL22" s="173">
        <v>11</v>
      </c>
      <c r="DM22" s="173">
        <v>4</v>
      </c>
      <c r="DN22" s="173">
        <v>0</v>
      </c>
      <c r="DO22" s="173">
        <v>0</v>
      </c>
      <c r="DP22" s="173">
        <v>0</v>
      </c>
      <c r="DQ22" s="173">
        <v>15</v>
      </c>
      <c r="DR22" s="173">
        <v>11</v>
      </c>
      <c r="DS22" s="173">
        <v>4</v>
      </c>
      <c r="DT22" s="173">
        <v>0</v>
      </c>
      <c r="DU22" s="173">
        <v>0</v>
      </c>
      <c r="DV22" s="172">
        <v>0</v>
      </c>
      <c r="DW22" s="172">
        <v>9</v>
      </c>
      <c r="DX22" s="172">
        <v>13</v>
      </c>
      <c r="DY22" s="172">
        <v>2</v>
      </c>
      <c r="DZ22" s="172">
        <v>0</v>
      </c>
      <c r="EA22" s="172">
        <v>0</v>
      </c>
      <c r="EB22" s="172">
        <v>0</v>
      </c>
      <c r="EC22" s="172">
        <v>10</v>
      </c>
      <c r="ED22" s="172">
        <v>12</v>
      </c>
      <c r="EE22" s="172">
        <v>2</v>
      </c>
      <c r="EF22" s="172">
        <v>0</v>
      </c>
      <c r="EG22" s="172">
        <v>0</v>
      </c>
      <c r="EH22" s="173">
        <v>0</v>
      </c>
      <c r="EI22" s="173">
        <v>4</v>
      </c>
      <c r="EJ22" s="173">
        <v>7</v>
      </c>
      <c r="EK22" s="173">
        <v>3</v>
      </c>
      <c r="EL22" s="173">
        <v>0</v>
      </c>
      <c r="EM22" s="173">
        <v>0</v>
      </c>
      <c r="EN22" s="173">
        <v>0</v>
      </c>
      <c r="EO22" s="173">
        <v>4</v>
      </c>
      <c r="EP22" s="173">
        <v>7</v>
      </c>
      <c r="EQ22" s="173">
        <v>3</v>
      </c>
      <c r="ER22" s="173">
        <v>0</v>
      </c>
      <c r="ES22" s="173">
        <v>0</v>
      </c>
      <c r="ET22">
        <f t="shared" si="2"/>
        <v>282</v>
      </c>
      <c r="EU22">
        <f t="shared" si="3"/>
        <v>275</v>
      </c>
    </row>
    <row r="23" spans="1:154">
      <c r="A23" t="s">
        <v>15</v>
      </c>
      <c r="B23" t="s">
        <v>352</v>
      </c>
      <c r="C23" t="s">
        <v>369</v>
      </c>
      <c r="D23" t="s">
        <v>369</v>
      </c>
      <c r="E23" s="115">
        <v>1</v>
      </c>
      <c r="F23" s="168">
        <v>0</v>
      </c>
      <c r="G23" s="172">
        <v>30</v>
      </c>
      <c r="H23" s="172">
        <v>23</v>
      </c>
      <c r="I23" s="172">
        <v>156</v>
      </c>
      <c r="J23" s="172">
        <v>3</v>
      </c>
      <c r="K23" s="172">
        <v>3</v>
      </c>
      <c r="L23" s="172">
        <v>0</v>
      </c>
      <c r="M23" s="172">
        <v>31</v>
      </c>
      <c r="N23" s="172">
        <v>23</v>
      </c>
      <c r="O23" s="172">
        <v>169</v>
      </c>
      <c r="P23" s="172">
        <v>0</v>
      </c>
      <c r="Q23" s="172">
        <v>0</v>
      </c>
      <c r="R23" s="173">
        <v>0</v>
      </c>
      <c r="S23" s="173">
        <v>10</v>
      </c>
      <c r="T23" s="173">
        <v>18</v>
      </c>
      <c r="U23" s="173">
        <v>147</v>
      </c>
      <c r="V23" s="173">
        <v>3</v>
      </c>
      <c r="W23" s="173">
        <v>3</v>
      </c>
      <c r="X23" s="173">
        <v>0</v>
      </c>
      <c r="Y23" s="173">
        <v>11</v>
      </c>
      <c r="Z23" s="173">
        <v>21</v>
      </c>
      <c r="AA23" s="173">
        <v>148</v>
      </c>
      <c r="AB23" s="173">
        <v>0</v>
      </c>
      <c r="AC23" s="173">
        <v>0</v>
      </c>
      <c r="AD23" s="172">
        <v>0</v>
      </c>
      <c r="AE23" s="172">
        <v>17</v>
      </c>
      <c r="AF23" s="172">
        <v>14</v>
      </c>
      <c r="AG23" s="172">
        <v>168</v>
      </c>
      <c r="AH23" s="172">
        <v>2</v>
      </c>
      <c r="AI23" s="172">
        <v>4</v>
      </c>
      <c r="AJ23" s="172">
        <v>0</v>
      </c>
      <c r="AK23" s="172">
        <v>20</v>
      </c>
      <c r="AL23" s="172">
        <v>18</v>
      </c>
      <c r="AM23" s="172">
        <v>168</v>
      </c>
      <c r="AN23" s="172">
        <v>4</v>
      </c>
      <c r="AO23" s="172">
        <v>0</v>
      </c>
      <c r="AP23" s="173">
        <v>0</v>
      </c>
      <c r="AQ23" s="173">
        <v>6</v>
      </c>
      <c r="AR23" s="173">
        <v>5</v>
      </c>
      <c r="AS23" s="173">
        <v>197</v>
      </c>
      <c r="AT23" s="173">
        <v>3</v>
      </c>
      <c r="AU23" s="173">
        <v>3</v>
      </c>
      <c r="AV23" s="173">
        <v>0</v>
      </c>
      <c r="AW23" s="173">
        <v>6</v>
      </c>
      <c r="AX23" s="173">
        <v>5</v>
      </c>
      <c r="AY23" s="173">
        <v>224</v>
      </c>
      <c r="AZ23" s="173">
        <v>0</v>
      </c>
      <c r="BA23" s="173">
        <v>1</v>
      </c>
      <c r="BB23" s="172">
        <v>0</v>
      </c>
      <c r="BC23" s="172">
        <v>0</v>
      </c>
      <c r="BD23" s="172">
        <v>0</v>
      </c>
      <c r="BE23" s="172">
        <v>152</v>
      </c>
      <c r="BF23" s="172">
        <v>3</v>
      </c>
      <c r="BG23" s="172">
        <v>4</v>
      </c>
      <c r="BH23" s="172">
        <v>0</v>
      </c>
      <c r="BI23" s="172">
        <v>0</v>
      </c>
      <c r="BJ23" s="172">
        <v>0</v>
      </c>
      <c r="BK23" s="172">
        <v>177</v>
      </c>
      <c r="BL23" s="172">
        <v>0</v>
      </c>
      <c r="BM23" s="172">
        <v>4</v>
      </c>
      <c r="BN23" s="173">
        <v>0</v>
      </c>
      <c r="BO23" s="173">
        <v>6</v>
      </c>
      <c r="BP23" s="173">
        <v>7</v>
      </c>
      <c r="BQ23" s="173">
        <v>147</v>
      </c>
      <c r="BR23" s="173">
        <v>4</v>
      </c>
      <c r="BS23" s="173">
        <v>4</v>
      </c>
      <c r="BT23" s="173">
        <v>0</v>
      </c>
      <c r="BU23" s="173">
        <v>6</v>
      </c>
      <c r="BV23" s="173">
        <v>7</v>
      </c>
      <c r="BW23" s="173">
        <v>164</v>
      </c>
      <c r="BX23" s="173">
        <v>0</v>
      </c>
      <c r="BY23" s="173">
        <v>3</v>
      </c>
      <c r="BZ23" s="172">
        <v>0</v>
      </c>
      <c r="CA23" s="172">
        <v>2</v>
      </c>
      <c r="CB23" s="172">
        <v>3</v>
      </c>
      <c r="CC23" s="172">
        <v>123</v>
      </c>
      <c r="CD23" s="172">
        <v>2</v>
      </c>
      <c r="CE23" s="172">
        <v>2</v>
      </c>
      <c r="CF23" s="172">
        <v>0</v>
      </c>
      <c r="CG23" s="172">
        <v>2</v>
      </c>
      <c r="CH23" s="172">
        <v>3</v>
      </c>
      <c r="CI23" s="172">
        <v>140</v>
      </c>
      <c r="CJ23" s="172">
        <v>0</v>
      </c>
      <c r="CK23" s="172">
        <v>2</v>
      </c>
      <c r="CL23" s="173">
        <v>0</v>
      </c>
      <c r="CM23" s="173">
        <v>4</v>
      </c>
      <c r="CN23" s="173">
        <v>8</v>
      </c>
      <c r="CO23" s="173">
        <v>106</v>
      </c>
      <c r="CP23" s="173">
        <v>1</v>
      </c>
      <c r="CQ23" s="173">
        <v>1</v>
      </c>
      <c r="CR23" s="173">
        <v>0</v>
      </c>
      <c r="CS23" s="173">
        <v>3</v>
      </c>
      <c r="CT23" s="173">
        <v>8</v>
      </c>
      <c r="CU23" s="173">
        <v>97</v>
      </c>
      <c r="CV23" s="173">
        <v>0</v>
      </c>
      <c r="CW23" s="173">
        <v>3</v>
      </c>
      <c r="CX23" s="172">
        <v>0</v>
      </c>
      <c r="CY23" s="172">
        <v>7</v>
      </c>
      <c r="CZ23" s="172">
        <v>8</v>
      </c>
      <c r="DA23" s="172">
        <v>130</v>
      </c>
      <c r="DB23" s="172">
        <v>3</v>
      </c>
      <c r="DC23" s="172">
        <v>4</v>
      </c>
      <c r="DD23" s="172">
        <v>0</v>
      </c>
      <c r="DE23" s="172">
        <v>5</v>
      </c>
      <c r="DF23" s="172">
        <v>8</v>
      </c>
      <c r="DG23" s="172">
        <v>109</v>
      </c>
      <c r="DH23" s="172">
        <v>4</v>
      </c>
      <c r="DI23" s="172">
        <v>5</v>
      </c>
      <c r="DJ23" s="173">
        <v>0</v>
      </c>
      <c r="DK23" s="173">
        <v>20</v>
      </c>
      <c r="DL23" s="173">
        <v>3</v>
      </c>
      <c r="DM23" s="173">
        <v>130</v>
      </c>
      <c r="DN23" s="173">
        <v>5</v>
      </c>
      <c r="DO23" s="173">
        <v>5</v>
      </c>
      <c r="DP23" s="173">
        <v>0</v>
      </c>
      <c r="DQ23" s="173">
        <v>11</v>
      </c>
      <c r="DR23" s="173">
        <v>5</v>
      </c>
      <c r="DS23" s="173">
        <v>129</v>
      </c>
      <c r="DT23" s="173">
        <v>0</v>
      </c>
      <c r="DU23" s="173">
        <v>4</v>
      </c>
      <c r="DV23" s="172">
        <v>0</v>
      </c>
      <c r="DW23" s="172">
        <v>13</v>
      </c>
      <c r="DX23" s="172">
        <v>9</v>
      </c>
      <c r="DY23" s="172">
        <v>131</v>
      </c>
      <c r="DZ23" s="172">
        <v>2</v>
      </c>
      <c r="EA23" s="172">
        <v>2</v>
      </c>
      <c r="EB23" s="172">
        <v>0</v>
      </c>
      <c r="EC23" s="172">
        <v>11</v>
      </c>
      <c r="ED23" s="172">
        <v>8</v>
      </c>
      <c r="EE23" s="172">
        <v>125</v>
      </c>
      <c r="EF23" s="172">
        <v>2</v>
      </c>
      <c r="EG23" s="172">
        <v>2</v>
      </c>
      <c r="EH23" s="173">
        <v>0</v>
      </c>
      <c r="EI23" s="173">
        <v>10</v>
      </c>
      <c r="EJ23" s="173">
        <v>9</v>
      </c>
      <c r="EK23" s="173">
        <v>111</v>
      </c>
      <c r="EL23" s="173">
        <v>4</v>
      </c>
      <c r="EM23" s="173">
        <v>4</v>
      </c>
      <c r="EN23" s="173">
        <v>0</v>
      </c>
      <c r="EO23" s="173">
        <v>8</v>
      </c>
      <c r="EP23" s="173">
        <v>9</v>
      </c>
      <c r="EQ23" s="173">
        <v>111</v>
      </c>
      <c r="ER23" s="173">
        <v>4</v>
      </c>
      <c r="ES23" s="173">
        <v>4</v>
      </c>
      <c r="ET23">
        <f t="shared" si="2"/>
        <v>2004</v>
      </c>
      <c r="EU23">
        <f t="shared" si="3"/>
        <v>2032</v>
      </c>
    </row>
    <row r="24" spans="1:154">
      <c r="A24" t="s">
        <v>15</v>
      </c>
      <c r="B24" t="s">
        <v>352</v>
      </c>
      <c r="C24" t="s">
        <v>357</v>
      </c>
      <c r="D24" t="s">
        <v>370</v>
      </c>
      <c r="E24" s="115">
        <v>1</v>
      </c>
      <c r="F24" s="174">
        <v>0</v>
      </c>
      <c r="G24" s="173">
        <v>38</v>
      </c>
      <c r="H24" s="173">
        <v>41</v>
      </c>
      <c r="I24" s="173">
        <v>83</v>
      </c>
      <c r="J24" s="173">
        <v>0</v>
      </c>
      <c r="K24" s="173">
        <v>0</v>
      </c>
      <c r="L24" s="173">
        <v>0</v>
      </c>
      <c r="M24" s="173">
        <v>38</v>
      </c>
      <c r="N24" s="173">
        <v>41</v>
      </c>
      <c r="O24" s="173">
        <v>83</v>
      </c>
      <c r="P24" s="173">
        <v>0</v>
      </c>
      <c r="Q24" s="173">
        <v>0</v>
      </c>
      <c r="R24" s="175">
        <v>0</v>
      </c>
      <c r="S24" s="175">
        <v>26</v>
      </c>
      <c r="T24" s="175">
        <v>33</v>
      </c>
      <c r="U24" s="175">
        <v>93</v>
      </c>
      <c r="V24" s="175">
        <v>0</v>
      </c>
      <c r="W24" s="175">
        <v>0</v>
      </c>
      <c r="X24" s="175">
        <v>0</v>
      </c>
      <c r="Y24" s="175">
        <v>26</v>
      </c>
      <c r="Z24" s="175">
        <v>33</v>
      </c>
      <c r="AA24" s="175">
        <v>93</v>
      </c>
      <c r="AB24" s="175">
        <v>0</v>
      </c>
      <c r="AC24" s="175">
        <v>0</v>
      </c>
      <c r="AD24" s="172">
        <v>0</v>
      </c>
      <c r="AE24" s="172">
        <v>19</v>
      </c>
      <c r="AF24" s="172">
        <v>21</v>
      </c>
      <c r="AG24" s="172">
        <v>92</v>
      </c>
      <c r="AH24" s="172">
        <v>0</v>
      </c>
      <c r="AI24" s="172">
        <v>0</v>
      </c>
      <c r="AJ24" s="172">
        <v>0</v>
      </c>
      <c r="AK24" s="172">
        <v>19</v>
      </c>
      <c r="AL24" s="172">
        <v>21</v>
      </c>
      <c r="AM24" s="172">
        <v>92</v>
      </c>
      <c r="AN24" s="172">
        <v>0</v>
      </c>
      <c r="AO24" s="172">
        <v>0</v>
      </c>
      <c r="AP24" s="173">
        <v>0</v>
      </c>
      <c r="AQ24" s="173">
        <v>39</v>
      </c>
      <c r="AR24" s="173">
        <v>36</v>
      </c>
      <c r="AS24" s="173">
        <v>107</v>
      </c>
      <c r="AT24" s="173">
        <v>0</v>
      </c>
      <c r="AU24" s="173">
        <v>0</v>
      </c>
      <c r="AV24" s="173">
        <v>0</v>
      </c>
      <c r="AW24" s="173">
        <v>53</v>
      </c>
      <c r="AX24" s="173">
        <v>53</v>
      </c>
      <c r="AY24" s="173">
        <v>107</v>
      </c>
      <c r="AZ24" s="173">
        <v>0</v>
      </c>
      <c r="BA24" s="173">
        <v>0</v>
      </c>
      <c r="BB24" s="172">
        <v>0</v>
      </c>
      <c r="BC24" s="172">
        <v>22</v>
      </c>
      <c r="BD24" s="172">
        <v>18</v>
      </c>
      <c r="BE24" s="172">
        <v>99</v>
      </c>
      <c r="BF24" s="172">
        <v>2</v>
      </c>
      <c r="BG24" s="172">
        <v>2</v>
      </c>
      <c r="BH24" s="172">
        <v>0</v>
      </c>
      <c r="BI24" s="172">
        <v>25</v>
      </c>
      <c r="BJ24" s="172">
        <v>14</v>
      </c>
      <c r="BK24" s="172">
        <v>95</v>
      </c>
      <c r="BL24" s="172">
        <v>2</v>
      </c>
      <c r="BM24" s="172">
        <v>2</v>
      </c>
      <c r="BN24" s="173">
        <v>0</v>
      </c>
      <c r="BO24" s="173">
        <v>30</v>
      </c>
      <c r="BP24" s="173">
        <v>23</v>
      </c>
      <c r="BQ24" s="173">
        <v>99</v>
      </c>
      <c r="BR24" s="173">
        <v>0</v>
      </c>
      <c r="BS24" s="173">
        <v>0</v>
      </c>
      <c r="BT24" s="173">
        <v>0</v>
      </c>
      <c r="BU24" s="173">
        <v>26</v>
      </c>
      <c r="BV24" s="173">
        <v>32</v>
      </c>
      <c r="BW24" s="173">
        <v>99</v>
      </c>
      <c r="BX24" s="173">
        <v>0</v>
      </c>
      <c r="BY24" s="173">
        <v>0</v>
      </c>
      <c r="BZ24" s="172">
        <v>0</v>
      </c>
      <c r="CA24" s="172">
        <v>31</v>
      </c>
      <c r="CB24" s="172">
        <v>28</v>
      </c>
      <c r="CC24" s="172">
        <v>111</v>
      </c>
      <c r="CD24" s="172">
        <v>0</v>
      </c>
      <c r="CE24" s="172">
        <v>0</v>
      </c>
      <c r="CF24" s="172">
        <v>0</v>
      </c>
      <c r="CG24" s="172">
        <v>47</v>
      </c>
      <c r="CH24" s="172">
        <v>41</v>
      </c>
      <c r="CI24" s="172">
        <v>111</v>
      </c>
      <c r="CJ24" s="172">
        <v>0</v>
      </c>
      <c r="CK24" s="172">
        <v>0</v>
      </c>
      <c r="CL24" s="173">
        <v>0</v>
      </c>
      <c r="CM24" s="173">
        <v>32</v>
      </c>
      <c r="CN24" s="173">
        <v>22</v>
      </c>
      <c r="CO24" s="173">
        <v>92</v>
      </c>
      <c r="CP24" s="173">
        <v>0</v>
      </c>
      <c r="CQ24" s="173">
        <v>0</v>
      </c>
      <c r="CR24" s="173">
        <v>0</v>
      </c>
      <c r="CS24" s="173">
        <v>32</v>
      </c>
      <c r="CT24" s="173">
        <v>20</v>
      </c>
      <c r="CU24" s="173">
        <v>92</v>
      </c>
      <c r="CV24" s="173">
        <v>0</v>
      </c>
      <c r="CW24" s="173">
        <v>0</v>
      </c>
      <c r="CX24" s="172">
        <v>0</v>
      </c>
      <c r="CY24" s="172">
        <v>33</v>
      </c>
      <c r="CZ24" s="172">
        <v>22</v>
      </c>
      <c r="DA24" s="172">
        <v>72</v>
      </c>
      <c r="DB24" s="172">
        <v>0</v>
      </c>
      <c r="DC24" s="172">
        <v>0</v>
      </c>
      <c r="DD24" s="172">
        <v>0</v>
      </c>
      <c r="DE24" s="172">
        <v>31</v>
      </c>
      <c r="DF24" s="172">
        <v>21</v>
      </c>
      <c r="DG24" s="172">
        <v>72</v>
      </c>
      <c r="DH24" s="172">
        <v>0</v>
      </c>
      <c r="DI24" s="172">
        <v>0</v>
      </c>
      <c r="DJ24" s="173">
        <v>0</v>
      </c>
      <c r="DK24" s="173">
        <v>39</v>
      </c>
      <c r="DL24" s="173">
        <v>20</v>
      </c>
      <c r="DM24" s="173">
        <v>85</v>
      </c>
      <c r="DN24" s="173">
        <v>0</v>
      </c>
      <c r="DO24" s="173">
        <v>0</v>
      </c>
      <c r="DP24" s="173">
        <v>0</v>
      </c>
      <c r="DQ24" s="173">
        <v>39</v>
      </c>
      <c r="DR24" s="173">
        <v>18</v>
      </c>
      <c r="DS24" s="173">
        <v>83</v>
      </c>
      <c r="DT24" s="173">
        <v>0</v>
      </c>
      <c r="DU24" s="173">
        <v>0</v>
      </c>
      <c r="DV24" s="172">
        <v>0</v>
      </c>
      <c r="DW24" s="172">
        <v>36</v>
      </c>
      <c r="DX24" s="172">
        <v>13</v>
      </c>
      <c r="DY24" s="172">
        <v>73</v>
      </c>
      <c r="DZ24" s="172">
        <v>0</v>
      </c>
      <c r="EA24" s="172">
        <v>0</v>
      </c>
      <c r="EB24" s="172">
        <v>0</v>
      </c>
      <c r="EC24" s="172">
        <v>41</v>
      </c>
      <c r="ED24" s="172">
        <v>13</v>
      </c>
      <c r="EE24" s="172">
        <v>69</v>
      </c>
      <c r="EF24" s="172">
        <v>0</v>
      </c>
      <c r="EG24" s="172">
        <v>0</v>
      </c>
      <c r="EH24" s="173">
        <v>0</v>
      </c>
      <c r="EI24" s="173">
        <v>13</v>
      </c>
      <c r="EJ24" s="173">
        <v>19</v>
      </c>
      <c r="EK24" s="173">
        <v>83</v>
      </c>
      <c r="EL24" s="173">
        <v>1</v>
      </c>
      <c r="EM24" s="173">
        <v>1</v>
      </c>
      <c r="EN24" s="173">
        <v>0</v>
      </c>
      <c r="EO24" s="173">
        <v>9</v>
      </c>
      <c r="EP24" s="173">
        <v>19</v>
      </c>
      <c r="EQ24" s="173">
        <v>83</v>
      </c>
      <c r="ER24" s="173">
        <v>0</v>
      </c>
      <c r="ES24" s="173">
        <v>0</v>
      </c>
      <c r="ET24">
        <f t="shared" si="2"/>
        <v>1749</v>
      </c>
      <c r="EU24">
        <f t="shared" si="3"/>
        <v>1795</v>
      </c>
    </row>
    <row r="25" spans="1:154">
      <c r="A25" t="s">
        <v>15</v>
      </c>
      <c r="B25" t="s">
        <v>352</v>
      </c>
      <c r="C25" t="s">
        <v>365</v>
      </c>
      <c r="D25" t="s">
        <v>371</v>
      </c>
      <c r="E25" s="115">
        <v>1</v>
      </c>
      <c r="F25" s="168">
        <v>0</v>
      </c>
      <c r="G25" s="172">
        <v>14</v>
      </c>
      <c r="H25" s="172">
        <v>12</v>
      </c>
      <c r="I25" s="172">
        <v>0</v>
      </c>
      <c r="J25" s="172">
        <v>0</v>
      </c>
      <c r="K25" s="172">
        <v>0</v>
      </c>
      <c r="L25" s="172">
        <v>0</v>
      </c>
      <c r="M25" s="172">
        <v>14</v>
      </c>
      <c r="N25" s="172">
        <v>11</v>
      </c>
      <c r="O25" s="172">
        <v>0</v>
      </c>
      <c r="P25" s="172">
        <v>0</v>
      </c>
      <c r="Q25" s="172">
        <v>0</v>
      </c>
      <c r="R25" s="173">
        <v>0</v>
      </c>
      <c r="S25" s="173">
        <v>9</v>
      </c>
      <c r="T25" s="173">
        <v>7</v>
      </c>
      <c r="U25" s="173">
        <v>1</v>
      </c>
      <c r="V25" s="173">
        <v>0</v>
      </c>
      <c r="W25" s="173">
        <v>0</v>
      </c>
      <c r="X25" s="173">
        <v>0</v>
      </c>
      <c r="Y25" s="173">
        <v>8</v>
      </c>
      <c r="Z25" s="173">
        <v>7</v>
      </c>
      <c r="AA25" s="173">
        <v>1</v>
      </c>
      <c r="AB25" s="173">
        <v>0</v>
      </c>
      <c r="AC25" s="173">
        <v>0</v>
      </c>
      <c r="AD25" s="172">
        <v>0</v>
      </c>
      <c r="AE25" s="172">
        <v>7</v>
      </c>
      <c r="AF25" s="172">
        <v>9</v>
      </c>
      <c r="AG25" s="172">
        <v>1</v>
      </c>
      <c r="AH25" s="172">
        <v>0</v>
      </c>
      <c r="AI25" s="172">
        <v>0</v>
      </c>
      <c r="AJ25" s="172">
        <v>0</v>
      </c>
      <c r="AK25" s="172">
        <v>7</v>
      </c>
      <c r="AL25" s="172">
        <v>8</v>
      </c>
      <c r="AM25" s="172">
        <v>0</v>
      </c>
      <c r="AN25" s="172">
        <v>0</v>
      </c>
      <c r="AO25" s="172">
        <v>0</v>
      </c>
      <c r="AP25" s="173">
        <v>0</v>
      </c>
      <c r="AQ25" s="173">
        <v>13</v>
      </c>
      <c r="AR25" s="173">
        <v>14</v>
      </c>
      <c r="AS25" s="173">
        <v>5</v>
      </c>
      <c r="AT25" s="173">
        <v>0</v>
      </c>
      <c r="AU25" s="173">
        <v>0</v>
      </c>
      <c r="AV25" s="173">
        <v>0</v>
      </c>
      <c r="AW25" s="173">
        <v>15</v>
      </c>
      <c r="AX25" s="173">
        <v>12</v>
      </c>
      <c r="AY25" s="173">
        <v>4</v>
      </c>
      <c r="AZ25" s="173">
        <v>0</v>
      </c>
      <c r="BA25" s="173">
        <v>0</v>
      </c>
      <c r="BB25" s="172">
        <v>0</v>
      </c>
      <c r="BC25" s="172">
        <v>4</v>
      </c>
      <c r="BD25" s="172">
        <v>8</v>
      </c>
      <c r="BE25" s="172">
        <v>4</v>
      </c>
      <c r="BF25" s="172">
        <v>0</v>
      </c>
      <c r="BG25" s="172">
        <v>0</v>
      </c>
      <c r="BH25" s="172">
        <v>0</v>
      </c>
      <c r="BI25" s="172">
        <v>5</v>
      </c>
      <c r="BJ25" s="172">
        <v>8</v>
      </c>
      <c r="BK25" s="172">
        <v>5</v>
      </c>
      <c r="BL25" s="172">
        <v>0</v>
      </c>
      <c r="BM25" s="172">
        <v>0</v>
      </c>
      <c r="BN25" s="173">
        <v>0</v>
      </c>
      <c r="BO25" s="173">
        <v>11</v>
      </c>
      <c r="BP25" s="173">
        <v>16</v>
      </c>
      <c r="BQ25" s="173">
        <v>4</v>
      </c>
      <c r="BR25" s="173">
        <v>0</v>
      </c>
      <c r="BS25" s="173">
        <v>0</v>
      </c>
      <c r="BT25" s="173">
        <v>0</v>
      </c>
      <c r="BU25" s="173">
        <v>10</v>
      </c>
      <c r="BV25" s="173">
        <v>16</v>
      </c>
      <c r="BW25" s="173">
        <v>4</v>
      </c>
      <c r="BX25" s="173">
        <v>0</v>
      </c>
      <c r="BY25" s="173">
        <v>0</v>
      </c>
      <c r="BZ25" s="172">
        <v>0</v>
      </c>
      <c r="CA25" s="172">
        <v>11</v>
      </c>
      <c r="CB25" s="172">
        <v>13</v>
      </c>
      <c r="CC25" s="172">
        <v>3</v>
      </c>
      <c r="CD25" s="172">
        <v>0</v>
      </c>
      <c r="CE25" s="172">
        <v>0</v>
      </c>
      <c r="CF25" s="172">
        <v>0</v>
      </c>
      <c r="CG25" s="172">
        <v>10</v>
      </c>
      <c r="CH25" s="172">
        <v>12</v>
      </c>
      <c r="CI25" s="172">
        <v>2</v>
      </c>
      <c r="CJ25" s="172">
        <v>0</v>
      </c>
      <c r="CK25" s="172">
        <v>0</v>
      </c>
      <c r="CL25" s="173">
        <v>0</v>
      </c>
      <c r="CM25" s="173">
        <v>11</v>
      </c>
      <c r="CN25" s="173">
        <v>8</v>
      </c>
      <c r="CO25" s="173">
        <v>3</v>
      </c>
      <c r="CP25" s="173">
        <v>0</v>
      </c>
      <c r="CQ25" s="173">
        <v>0</v>
      </c>
      <c r="CR25" s="173">
        <v>0</v>
      </c>
      <c r="CS25" s="173">
        <v>11</v>
      </c>
      <c r="CT25" s="173">
        <v>8</v>
      </c>
      <c r="CU25" s="173">
        <v>3</v>
      </c>
      <c r="CV25" s="173">
        <v>0</v>
      </c>
      <c r="CW25" s="173">
        <v>0</v>
      </c>
      <c r="CX25" s="172">
        <v>0</v>
      </c>
      <c r="CY25" s="172">
        <v>13</v>
      </c>
      <c r="CZ25" s="172">
        <v>7</v>
      </c>
      <c r="DA25" s="172">
        <v>6</v>
      </c>
      <c r="DB25" s="172">
        <v>0</v>
      </c>
      <c r="DC25" s="172">
        <v>0</v>
      </c>
      <c r="DD25" s="172">
        <v>0</v>
      </c>
      <c r="DE25" s="172">
        <v>13</v>
      </c>
      <c r="DF25" s="172">
        <v>7</v>
      </c>
      <c r="DG25" s="172">
        <v>6</v>
      </c>
      <c r="DH25" s="172">
        <v>0</v>
      </c>
      <c r="DI25" s="172">
        <v>0</v>
      </c>
      <c r="DJ25" s="173">
        <v>0</v>
      </c>
      <c r="DK25" s="173">
        <v>15</v>
      </c>
      <c r="DL25" s="173">
        <v>11</v>
      </c>
      <c r="DM25" s="173">
        <v>4</v>
      </c>
      <c r="DN25" s="173">
        <v>0</v>
      </c>
      <c r="DO25" s="173">
        <v>0</v>
      </c>
      <c r="DP25" s="173">
        <v>0</v>
      </c>
      <c r="DQ25" s="173">
        <v>15</v>
      </c>
      <c r="DR25" s="173">
        <v>11</v>
      </c>
      <c r="DS25" s="173">
        <v>4</v>
      </c>
      <c r="DT25" s="173">
        <v>0</v>
      </c>
      <c r="DU25" s="173">
        <v>0</v>
      </c>
      <c r="DV25" s="172">
        <v>0</v>
      </c>
      <c r="DW25" s="172">
        <v>9</v>
      </c>
      <c r="DX25" s="172">
        <v>13</v>
      </c>
      <c r="DY25" s="172">
        <v>2</v>
      </c>
      <c r="DZ25" s="172">
        <v>0</v>
      </c>
      <c r="EA25" s="172">
        <v>0</v>
      </c>
      <c r="EB25" s="172">
        <v>0</v>
      </c>
      <c r="EC25" s="172">
        <v>10</v>
      </c>
      <c r="ED25" s="172">
        <v>12</v>
      </c>
      <c r="EE25" s="172">
        <v>2</v>
      </c>
      <c r="EF25" s="172">
        <v>0</v>
      </c>
      <c r="EG25" s="172">
        <v>0</v>
      </c>
      <c r="EH25" s="173">
        <v>0</v>
      </c>
      <c r="EI25" s="173">
        <v>4</v>
      </c>
      <c r="EJ25" s="173">
        <v>7</v>
      </c>
      <c r="EK25" s="173">
        <v>3</v>
      </c>
      <c r="EL25" s="173">
        <v>0</v>
      </c>
      <c r="EM25" s="173">
        <v>0</v>
      </c>
      <c r="EN25" s="173">
        <v>0</v>
      </c>
      <c r="EO25" s="173">
        <v>4</v>
      </c>
      <c r="EP25" s="173">
        <v>7</v>
      </c>
      <c r="EQ25" s="173">
        <v>3</v>
      </c>
      <c r="ER25" s="173">
        <v>0</v>
      </c>
      <c r="ES25" s="173">
        <v>0</v>
      </c>
      <c r="ET25">
        <f t="shared" si="2"/>
        <v>282</v>
      </c>
      <c r="EU25">
        <f t="shared" si="3"/>
        <v>275</v>
      </c>
    </row>
    <row r="26" spans="1:154">
      <c r="A26" s="266" t="s">
        <v>15</v>
      </c>
      <c r="B26" s="266" t="s">
        <v>523</v>
      </c>
      <c r="C26" s="266" t="s">
        <v>535</v>
      </c>
      <c r="D26" s="266" t="s">
        <v>202</v>
      </c>
      <c r="E26" s="266"/>
      <c r="F26" s="285">
        <v>0</v>
      </c>
      <c r="G26" s="285">
        <v>32</v>
      </c>
      <c r="H26" s="285">
        <v>25</v>
      </c>
      <c r="I26" s="285">
        <v>54</v>
      </c>
      <c r="J26" s="285">
        <v>4</v>
      </c>
      <c r="K26" s="285">
        <v>4</v>
      </c>
      <c r="L26" s="285">
        <v>0</v>
      </c>
      <c r="M26" s="285">
        <v>32</v>
      </c>
      <c r="N26" s="285">
        <v>28</v>
      </c>
      <c r="O26" s="285">
        <v>50</v>
      </c>
      <c r="P26" s="285">
        <v>4</v>
      </c>
      <c r="Q26" s="285">
        <v>4</v>
      </c>
      <c r="R26" s="289">
        <v>0</v>
      </c>
      <c r="S26" s="289">
        <v>17</v>
      </c>
      <c r="T26" s="289">
        <v>20</v>
      </c>
      <c r="U26" s="289">
        <v>77</v>
      </c>
      <c r="V26" s="289">
        <v>1</v>
      </c>
      <c r="W26" s="289">
        <v>1</v>
      </c>
      <c r="X26" s="289">
        <v>0</v>
      </c>
      <c r="Y26" s="289">
        <v>17</v>
      </c>
      <c r="Z26" s="289">
        <v>22</v>
      </c>
      <c r="AA26" s="289">
        <v>77</v>
      </c>
      <c r="AB26" s="289">
        <v>1</v>
      </c>
      <c r="AC26" s="289">
        <v>1</v>
      </c>
      <c r="AD26" s="285">
        <v>1</v>
      </c>
      <c r="AE26" s="285">
        <v>28</v>
      </c>
      <c r="AF26" s="285">
        <v>25</v>
      </c>
      <c r="AG26" s="285">
        <v>70</v>
      </c>
      <c r="AH26" s="285">
        <v>1</v>
      </c>
      <c r="AI26" s="285">
        <v>1</v>
      </c>
      <c r="AJ26" s="285">
        <v>1</v>
      </c>
      <c r="AK26" s="285">
        <v>28</v>
      </c>
      <c r="AL26" s="285">
        <v>30</v>
      </c>
      <c r="AM26" s="285">
        <v>73</v>
      </c>
      <c r="AN26" s="285">
        <v>1</v>
      </c>
      <c r="AO26" s="285">
        <v>1</v>
      </c>
      <c r="AP26" s="289">
        <v>0</v>
      </c>
      <c r="AQ26" s="289">
        <v>35</v>
      </c>
      <c r="AR26" s="289">
        <v>12</v>
      </c>
      <c r="AS26" s="289">
        <v>77</v>
      </c>
      <c r="AT26" s="289">
        <v>1</v>
      </c>
      <c r="AU26" s="289">
        <v>1</v>
      </c>
      <c r="AV26" s="289">
        <v>0</v>
      </c>
      <c r="AW26" s="289">
        <v>35</v>
      </c>
      <c r="AX26" s="289">
        <v>12</v>
      </c>
      <c r="AY26" s="289">
        <v>77</v>
      </c>
      <c r="AZ26" s="289">
        <v>1</v>
      </c>
      <c r="BA26" s="289">
        <v>1</v>
      </c>
      <c r="BB26" s="285">
        <v>0</v>
      </c>
      <c r="BC26" s="285">
        <v>22</v>
      </c>
      <c r="BD26" s="285">
        <v>17</v>
      </c>
      <c r="BE26" s="285">
        <v>80</v>
      </c>
      <c r="BF26" s="285">
        <v>3</v>
      </c>
      <c r="BG26" s="285">
        <v>3</v>
      </c>
      <c r="BH26" s="285">
        <v>0</v>
      </c>
      <c r="BI26" s="285">
        <v>22</v>
      </c>
      <c r="BJ26" s="285">
        <v>16</v>
      </c>
      <c r="BK26" s="285">
        <v>80</v>
      </c>
      <c r="BL26" s="285">
        <v>3</v>
      </c>
      <c r="BM26" s="285">
        <v>3</v>
      </c>
      <c r="BN26" s="289">
        <v>0</v>
      </c>
      <c r="BO26" s="289">
        <v>15</v>
      </c>
      <c r="BP26" s="289">
        <v>9</v>
      </c>
      <c r="BQ26" s="289">
        <v>63</v>
      </c>
      <c r="BR26" s="289">
        <v>1</v>
      </c>
      <c r="BS26" s="289">
        <v>1</v>
      </c>
      <c r="BT26" s="289">
        <v>0</v>
      </c>
      <c r="BU26" s="289">
        <v>15</v>
      </c>
      <c r="BV26" s="289">
        <v>10</v>
      </c>
      <c r="BW26" s="289">
        <v>64</v>
      </c>
      <c r="BX26" s="289">
        <v>1</v>
      </c>
      <c r="BY26" s="289">
        <v>1</v>
      </c>
      <c r="BZ26" s="285">
        <v>0</v>
      </c>
      <c r="CA26" s="285">
        <v>24</v>
      </c>
      <c r="CB26" s="285">
        <v>26</v>
      </c>
      <c r="CC26" s="285">
        <v>71</v>
      </c>
      <c r="CD26" s="285">
        <v>1</v>
      </c>
      <c r="CE26" s="285">
        <v>1</v>
      </c>
      <c r="CF26" s="285">
        <v>0</v>
      </c>
      <c r="CG26" s="285">
        <v>24</v>
      </c>
      <c r="CH26" s="285">
        <v>25</v>
      </c>
      <c r="CI26" s="285">
        <v>71</v>
      </c>
      <c r="CJ26" s="285">
        <v>1</v>
      </c>
      <c r="CK26" s="285">
        <v>1</v>
      </c>
      <c r="CL26" s="289">
        <v>1</v>
      </c>
      <c r="CM26" s="289">
        <v>16</v>
      </c>
      <c r="CN26" s="289">
        <v>15</v>
      </c>
      <c r="CO26" s="289">
        <v>57</v>
      </c>
      <c r="CP26" s="289">
        <v>0</v>
      </c>
      <c r="CQ26" s="289">
        <v>0</v>
      </c>
      <c r="CR26" s="289">
        <v>1</v>
      </c>
      <c r="CS26" s="289">
        <v>16</v>
      </c>
      <c r="CT26" s="289">
        <v>15</v>
      </c>
      <c r="CU26" s="289">
        <v>57</v>
      </c>
      <c r="CV26" s="289">
        <v>0</v>
      </c>
      <c r="CW26" s="289">
        <v>0</v>
      </c>
      <c r="CX26" s="285">
        <v>0</v>
      </c>
      <c r="CY26" s="285">
        <v>28</v>
      </c>
      <c r="CZ26" s="285">
        <v>26</v>
      </c>
      <c r="DA26" s="285">
        <v>44</v>
      </c>
      <c r="DB26" s="285">
        <v>0</v>
      </c>
      <c r="DC26" s="285">
        <v>0</v>
      </c>
      <c r="DD26" s="285">
        <v>0</v>
      </c>
      <c r="DE26" s="285">
        <v>28</v>
      </c>
      <c r="DF26" s="285">
        <v>24</v>
      </c>
      <c r="DG26" s="285">
        <v>44</v>
      </c>
      <c r="DH26" s="285">
        <v>0</v>
      </c>
      <c r="DI26" s="285">
        <v>0</v>
      </c>
      <c r="DJ26" s="289">
        <v>0</v>
      </c>
      <c r="DK26" s="289">
        <v>45</v>
      </c>
      <c r="DL26" s="289">
        <v>18</v>
      </c>
      <c r="DM26" s="289">
        <v>66</v>
      </c>
      <c r="DN26" s="289">
        <v>0</v>
      </c>
      <c r="DO26" s="289">
        <v>1</v>
      </c>
      <c r="DP26" s="289">
        <v>0</v>
      </c>
      <c r="DQ26" s="289">
        <v>48</v>
      </c>
      <c r="DR26" s="289">
        <v>19</v>
      </c>
      <c r="DS26" s="289">
        <v>66</v>
      </c>
      <c r="DT26" s="289">
        <v>0</v>
      </c>
      <c r="DU26" s="289">
        <v>1</v>
      </c>
      <c r="DV26" s="285">
        <v>0</v>
      </c>
      <c r="DW26" s="285">
        <v>27</v>
      </c>
      <c r="DX26" s="285">
        <v>17</v>
      </c>
      <c r="DY26" s="285">
        <v>67</v>
      </c>
      <c r="DZ26" s="285">
        <v>3</v>
      </c>
      <c r="EA26" s="285">
        <v>3</v>
      </c>
      <c r="EB26" s="285">
        <v>0</v>
      </c>
      <c r="EC26" s="285">
        <v>28</v>
      </c>
      <c r="ED26" s="285">
        <v>19</v>
      </c>
      <c r="EE26" s="285">
        <v>67</v>
      </c>
      <c r="EF26" s="285">
        <v>3</v>
      </c>
      <c r="EG26" s="285">
        <v>3</v>
      </c>
      <c r="EH26" s="289">
        <v>0</v>
      </c>
      <c r="EI26" s="289">
        <v>26</v>
      </c>
      <c r="EJ26" s="289">
        <v>28</v>
      </c>
      <c r="EK26" s="289">
        <v>72</v>
      </c>
      <c r="EL26" s="289">
        <v>0</v>
      </c>
      <c r="EM26" s="289">
        <v>0</v>
      </c>
      <c r="EN26" s="289">
        <v>0</v>
      </c>
      <c r="EO26" s="289">
        <v>26</v>
      </c>
      <c r="EP26" s="289">
        <v>30</v>
      </c>
      <c r="EQ26" s="289">
        <v>72</v>
      </c>
      <c r="ER26" s="289">
        <v>0</v>
      </c>
      <c r="ES26" s="289">
        <v>0</v>
      </c>
      <c r="ET26" s="265">
        <f>F26+G26+H26+I26+J26+K26+R26+S26+T26+U26+V26+W26+AD26+AE26+AF26+AG26+AH26+AI26+AP26+AQ26+AR26+AS26+AT26+AU26+BB26+BC26+BD26+BE26+BF26+BG26+BN26+BO26+BP26+BQ26+BR26+BZ26+CA26+CB26+CC26+CD26+CE26+CL26+CM26+CN26+CO26+CP26+CQ26+CX26+CY26+CZ26+DA26+DB26+DC26+DJ26+DK26+DL26+DM26+DN26+DO26+DV26+DW26+DX26+DY26+DZ26+EA26+EH26+EI26+EJ26+EK26+EL26+EM26</f>
        <v>1383</v>
      </c>
      <c r="EU26" s="265">
        <f>L26+M26+N26+O26+P26+Q26+X26+Y26+Z26+AA26+AB26+AC26+AJ26+AK26+AL26+AM26+AN26+AO26+AV26+AW26+AX26+AY26+AZ26+BA26+BH26+BI26+BJ26+BK26+BL26+BM26+BT26+BU26+BV26+BW26+BX26+BY26+CF26+CG26+CH26+CI26+CJ26+CK26+CR26+CS26+CT26+CU26+CV26+CW26+DD26+DE26+DF26+DG26+DH26+DI26+DP26+DR26+DQ26+DS26+DT26+DU26+EB26+EC26+ED26+EE26+EF26+EG26+EN26+EO26+EP26+EQ26+ER26+ES26</f>
        <v>1400</v>
      </c>
      <c r="EV26" s="290">
        <f>EU26/ET26</f>
        <v>1.0122921185827911</v>
      </c>
    </row>
    <row r="27" spans="1:154">
      <c r="A27" s="266" t="s">
        <v>15</v>
      </c>
      <c r="B27" s="266" t="s">
        <v>523</v>
      </c>
      <c r="C27" s="266" t="s">
        <v>536</v>
      </c>
      <c r="D27" s="266" t="s">
        <v>537</v>
      </c>
      <c r="E27" s="266"/>
      <c r="F27" s="285">
        <v>0</v>
      </c>
      <c r="G27" s="285">
        <v>0</v>
      </c>
      <c r="H27" s="285">
        <v>0</v>
      </c>
      <c r="I27" s="285">
        <v>0</v>
      </c>
      <c r="J27" s="285">
        <v>2</v>
      </c>
      <c r="K27" s="285">
        <v>0</v>
      </c>
      <c r="L27" s="285">
        <v>0</v>
      </c>
      <c r="M27" s="285">
        <v>0</v>
      </c>
      <c r="N27" s="285">
        <v>0</v>
      </c>
      <c r="O27" s="285">
        <v>0</v>
      </c>
      <c r="P27" s="285">
        <v>2</v>
      </c>
      <c r="Q27" s="285">
        <v>0</v>
      </c>
      <c r="R27" s="289">
        <v>0</v>
      </c>
      <c r="S27" s="289">
        <v>2</v>
      </c>
      <c r="T27" s="289">
        <v>4</v>
      </c>
      <c r="U27" s="289">
        <v>2</v>
      </c>
      <c r="V27" s="289">
        <v>0</v>
      </c>
      <c r="W27" s="289">
        <v>0</v>
      </c>
      <c r="X27" s="289">
        <v>0</v>
      </c>
      <c r="Y27" s="289">
        <v>2</v>
      </c>
      <c r="Z27" s="289">
        <v>4</v>
      </c>
      <c r="AA27" s="289">
        <v>2</v>
      </c>
      <c r="AB27" s="289">
        <v>0</v>
      </c>
      <c r="AC27" s="289">
        <v>0</v>
      </c>
      <c r="AD27" s="285">
        <v>0</v>
      </c>
      <c r="AE27" s="285">
        <v>6</v>
      </c>
      <c r="AF27" s="285">
        <v>2</v>
      </c>
      <c r="AG27" s="285">
        <v>0</v>
      </c>
      <c r="AH27" s="285">
        <v>0</v>
      </c>
      <c r="AI27" s="285">
        <v>0</v>
      </c>
      <c r="AJ27" s="285">
        <v>0</v>
      </c>
      <c r="AK27" s="285">
        <v>6</v>
      </c>
      <c r="AL27" s="285">
        <v>2</v>
      </c>
      <c r="AM27" s="285">
        <v>0</v>
      </c>
      <c r="AN27" s="285">
        <v>0</v>
      </c>
      <c r="AO27" s="285">
        <v>0</v>
      </c>
      <c r="AP27" s="289">
        <v>0</v>
      </c>
      <c r="AQ27" s="289">
        <v>7</v>
      </c>
      <c r="AR27" s="289">
        <v>5</v>
      </c>
      <c r="AS27" s="289">
        <v>0</v>
      </c>
      <c r="AT27" s="289">
        <v>0</v>
      </c>
      <c r="AU27" s="289">
        <v>0</v>
      </c>
      <c r="AV27" s="289">
        <v>0</v>
      </c>
      <c r="AW27" s="289">
        <v>7</v>
      </c>
      <c r="AX27" s="289">
        <v>5</v>
      </c>
      <c r="AY27" s="289">
        <v>0</v>
      </c>
      <c r="AZ27" s="289">
        <v>0</v>
      </c>
      <c r="BA27" s="289">
        <v>0</v>
      </c>
      <c r="BB27" s="285">
        <v>0</v>
      </c>
      <c r="BC27" s="285">
        <v>4</v>
      </c>
      <c r="BD27" s="285">
        <v>3</v>
      </c>
      <c r="BE27" s="285">
        <v>2</v>
      </c>
      <c r="BF27" s="285">
        <v>0</v>
      </c>
      <c r="BG27" s="285">
        <v>0</v>
      </c>
      <c r="BH27" s="285">
        <v>0</v>
      </c>
      <c r="BI27" s="285">
        <v>4</v>
      </c>
      <c r="BJ27" s="285">
        <v>4</v>
      </c>
      <c r="BK27" s="285">
        <v>2</v>
      </c>
      <c r="BL27" s="285">
        <v>0</v>
      </c>
      <c r="BM27" s="285">
        <v>0</v>
      </c>
      <c r="BN27" s="289">
        <v>0</v>
      </c>
      <c r="BO27" s="289">
        <v>7</v>
      </c>
      <c r="BP27" s="289">
        <v>5</v>
      </c>
      <c r="BQ27" s="289">
        <v>2</v>
      </c>
      <c r="BR27" s="289">
        <v>1</v>
      </c>
      <c r="BS27" s="289">
        <v>0</v>
      </c>
      <c r="BT27" s="289">
        <v>0</v>
      </c>
      <c r="BU27" s="289">
        <v>7</v>
      </c>
      <c r="BV27" s="289">
        <v>5</v>
      </c>
      <c r="BW27" s="289">
        <v>2</v>
      </c>
      <c r="BX27" s="289">
        <v>1</v>
      </c>
      <c r="BY27" s="289">
        <v>0</v>
      </c>
      <c r="BZ27" s="285">
        <v>0</v>
      </c>
      <c r="CA27" s="285">
        <v>1</v>
      </c>
      <c r="CB27" s="285">
        <v>2</v>
      </c>
      <c r="CC27" s="285">
        <v>1</v>
      </c>
      <c r="CD27" s="285">
        <v>0</v>
      </c>
      <c r="CE27" s="285">
        <v>0</v>
      </c>
      <c r="CF27" s="285">
        <v>0</v>
      </c>
      <c r="CG27" s="285">
        <v>1</v>
      </c>
      <c r="CH27" s="285">
        <v>2</v>
      </c>
      <c r="CI27" s="285">
        <v>1</v>
      </c>
      <c r="CJ27" s="285">
        <v>0</v>
      </c>
      <c r="CK27" s="285">
        <v>0</v>
      </c>
      <c r="CL27" s="289">
        <v>0</v>
      </c>
      <c r="CM27" s="289">
        <v>0</v>
      </c>
      <c r="CN27" s="289">
        <v>3</v>
      </c>
      <c r="CO27" s="289">
        <v>1</v>
      </c>
      <c r="CP27" s="289">
        <v>0</v>
      </c>
      <c r="CQ27" s="289">
        <v>0</v>
      </c>
      <c r="CR27" s="289">
        <v>0</v>
      </c>
      <c r="CS27" s="289">
        <v>0</v>
      </c>
      <c r="CT27" s="289">
        <v>3</v>
      </c>
      <c r="CU27" s="289">
        <v>1</v>
      </c>
      <c r="CV27" s="289">
        <v>0</v>
      </c>
      <c r="CW27" s="289">
        <v>0</v>
      </c>
      <c r="CX27" s="285">
        <v>0</v>
      </c>
      <c r="CY27" s="285">
        <v>3</v>
      </c>
      <c r="CZ27" s="285">
        <v>9</v>
      </c>
      <c r="DA27" s="285">
        <v>0</v>
      </c>
      <c r="DB27" s="285">
        <v>0</v>
      </c>
      <c r="DC27" s="285">
        <v>0</v>
      </c>
      <c r="DD27" s="285">
        <v>0</v>
      </c>
      <c r="DE27" s="285">
        <v>3</v>
      </c>
      <c r="DF27" s="285">
        <v>9</v>
      </c>
      <c r="DG27" s="285">
        <v>0</v>
      </c>
      <c r="DH27" s="285">
        <v>0</v>
      </c>
      <c r="DI27" s="285">
        <v>0</v>
      </c>
      <c r="DJ27" s="289">
        <v>0</v>
      </c>
      <c r="DK27" s="289">
        <v>1</v>
      </c>
      <c r="DL27" s="289">
        <v>1</v>
      </c>
      <c r="DM27" s="289">
        <v>0</v>
      </c>
      <c r="DN27" s="289">
        <v>0</v>
      </c>
      <c r="DO27" s="289">
        <v>0</v>
      </c>
      <c r="DP27" s="289">
        <v>0</v>
      </c>
      <c r="DQ27" s="289">
        <v>1</v>
      </c>
      <c r="DR27" s="289">
        <v>1</v>
      </c>
      <c r="DS27" s="289">
        <v>0</v>
      </c>
      <c r="DT27" s="289">
        <v>0</v>
      </c>
      <c r="DU27" s="289">
        <v>0</v>
      </c>
      <c r="DV27" s="285">
        <v>0</v>
      </c>
      <c r="DW27" s="285">
        <v>1</v>
      </c>
      <c r="DX27" s="285">
        <v>1</v>
      </c>
      <c r="DY27" s="285">
        <v>0</v>
      </c>
      <c r="DZ27" s="285">
        <v>0</v>
      </c>
      <c r="EA27" s="285">
        <v>0</v>
      </c>
      <c r="EB27" s="285">
        <v>0</v>
      </c>
      <c r="EC27" s="285">
        <v>1</v>
      </c>
      <c r="ED27" s="285">
        <v>1</v>
      </c>
      <c r="EE27" s="285">
        <v>0</v>
      </c>
      <c r="EF27" s="285">
        <v>0</v>
      </c>
      <c r="EG27" s="285">
        <v>0</v>
      </c>
      <c r="EH27" s="289">
        <v>0</v>
      </c>
      <c r="EI27" s="289">
        <v>0</v>
      </c>
      <c r="EJ27" s="289">
        <v>1</v>
      </c>
      <c r="EK27" s="289">
        <v>0</v>
      </c>
      <c r="EL27" s="289">
        <v>0</v>
      </c>
      <c r="EM27" s="289">
        <v>0</v>
      </c>
      <c r="EN27" s="289">
        <v>0</v>
      </c>
      <c r="EO27" s="289">
        <v>0</v>
      </c>
      <c r="EP27" s="289">
        <v>1</v>
      </c>
      <c r="EQ27" s="289">
        <v>0</v>
      </c>
      <c r="ER27" s="289">
        <v>0</v>
      </c>
      <c r="ES27" s="289">
        <v>0</v>
      </c>
      <c r="ET27" s="265">
        <f t="shared" ref="ET27:ET32" si="4">F27+G27+H27+I27+J27+K27+R27+S27+T27+U27+V27+W27+AD27+AE27+AF27+AG27+AH27+AI27+AP27+AQ27+AR27+AS27+AT27+AU27+BB27+BC27+BD27+BE27+BF27+BG27+BN27+BO27+BP27+BQ27+BR27+BZ27+CA27+CB27+CC27+CD27+CE27+CL27+CM27+CN27+CO27+CP27+CQ27+CX27+CY27+CZ27+DA27+DB27+DC27+DJ27+DK27+DL27+DM27+DN27+DO27+DV27+DW27+DX27+DY27+DZ27+EA27+EH27+EI27+EJ27+EK27+EL27+EM27</f>
        <v>79</v>
      </c>
      <c r="EU27" s="265">
        <f t="shared" ref="EU27:EU32" si="5">L27+M27+N27+O27+P27+Q27+X27+Y27+Z27+AA27+AB27+AC27+AJ27+AK27+AL27+AM27+AN27+AO27+AV27+AW27+AX27+AY27+AZ27+BA27+BH27+BI27+BJ27+BK27+BL27+BM27+BT27+BU27+BV27+BW27+BX27+BY27+CF27+CG27+CH27+CI27+CJ27+CK27+CR27+CS27+CT27+CU27+CV27+CW27+DD27+DE27+DF27+DG27+DH27+DI27+DP27+DR27+DQ27+DS27+DT27+DU27+EB27+EC27+ED27+EE27+EF27+EG27+EN27+EO27+EP27+EQ27+ER27+ES27</f>
        <v>80</v>
      </c>
      <c r="EV27" s="290">
        <f t="shared" ref="EV27:EV33" si="6">EU27/ET27</f>
        <v>1.0126582278481013</v>
      </c>
    </row>
    <row r="28" spans="1:154">
      <c r="A28" s="266" t="s">
        <v>15</v>
      </c>
      <c r="B28" s="266" t="s">
        <v>523</v>
      </c>
      <c r="C28" s="266" t="s">
        <v>536</v>
      </c>
      <c r="D28" s="266" t="s">
        <v>538</v>
      </c>
      <c r="E28" s="266"/>
      <c r="F28" s="285">
        <v>0</v>
      </c>
      <c r="G28" s="285">
        <v>1</v>
      </c>
      <c r="H28" s="285">
        <v>1</v>
      </c>
      <c r="I28" s="285">
        <v>4</v>
      </c>
      <c r="J28" s="285">
        <v>0</v>
      </c>
      <c r="K28" s="285">
        <v>0</v>
      </c>
      <c r="L28" s="285">
        <v>0</v>
      </c>
      <c r="M28" s="285">
        <v>1</v>
      </c>
      <c r="N28" s="285">
        <v>0</v>
      </c>
      <c r="O28" s="285">
        <v>4</v>
      </c>
      <c r="P28" s="285">
        <v>0</v>
      </c>
      <c r="Q28" s="285">
        <v>0</v>
      </c>
      <c r="R28" s="289">
        <v>0</v>
      </c>
      <c r="S28" s="289">
        <v>2</v>
      </c>
      <c r="T28" s="289">
        <v>3</v>
      </c>
      <c r="U28" s="289">
        <v>8</v>
      </c>
      <c r="V28" s="289">
        <v>0</v>
      </c>
      <c r="W28" s="289">
        <v>0</v>
      </c>
      <c r="X28" s="289">
        <v>0</v>
      </c>
      <c r="Y28" s="289">
        <v>2</v>
      </c>
      <c r="Z28" s="289">
        <v>3</v>
      </c>
      <c r="AA28" s="289">
        <v>8</v>
      </c>
      <c r="AB28" s="289">
        <v>0</v>
      </c>
      <c r="AC28" s="289">
        <v>0</v>
      </c>
      <c r="AD28" s="285">
        <v>0</v>
      </c>
      <c r="AE28" s="285">
        <v>11</v>
      </c>
      <c r="AF28" s="285">
        <v>9</v>
      </c>
      <c r="AG28" s="285">
        <v>6</v>
      </c>
      <c r="AH28" s="285">
        <v>0</v>
      </c>
      <c r="AI28" s="285">
        <v>0</v>
      </c>
      <c r="AJ28" s="285">
        <v>0</v>
      </c>
      <c r="AK28" s="285">
        <v>11</v>
      </c>
      <c r="AL28" s="285">
        <v>8</v>
      </c>
      <c r="AM28" s="285">
        <v>6</v>
      </c>
      <c r="AN28" s="285">
        <v>0</v>
      </c>
      <c r="AO28" s="285">
        <v>0</v>
      </c>
      <c r="AP28" s="289">
        <v>0</v>
      </c>
      <c r="AQ28" s="289">
        <v>11</v>
      </c>
      <c r="AR28" s="289">
        <v>11</v>
      </c>
      <c r="AS28" s="289">
        <v>4</v>
      </c>
      <c r="AT28" s="289">
        <v>0</v>
      </c>
      <c r="AU28" s="289">
        <v>0</v>
      </c>
      <c r="AV28" s="289">
        <v>0</v>
      </c>
      <c r="AW28" s="289">
        <v>12</v>
      </c>
      <c r="AX28" s="289">
        <v>11</v>
      </c>
      <c r="AY28" s="289">
        <v>4</v>
      </c>
      <c r="AZ28" s="289">
        <v>0</v>
      </c>
      <c r="BA28" s="289">
        <v>0</v>
      </c>
      <c r="BB28" s="285">
        <v>0</v>
      </c>
      <c r="BC28" s="285">
        <v>13</v>
      </c>
      <c r="BD28" s="285">
        <v>3</v>
      </c>
      <c r="BE28" s="285">
        <v>6</v>
      </c>
      <c r="BF28" s="285">
        <v>0</v>
      </c>
      <c r="BG28" s="285">
        <v>0</v>
      </c>
      <c r="BH28" s="285">
        <v>0</v>
      </c>
      <c r="BI28" s="285">
        <v>13</v>
      </c>
      <c r="BJ28" s="285">
        <v>2</v>
      </c>
      <c r="BK28" s="285">
        <v>6</v>
      </c>
      <c r="BL28" s="285">
        <v>0</v>
      </c>
      <c r="BM28" s="285">
        <v>0</v>
      </c>
      <c r="BN28" s="289">
        <v>0</v>
      </c>
      <c r="BO28" s="289">
        <v>6</v>
      </c>
      <c r="BP28" s="289">
        <v>9</v>
      </c>
      <c r="BQ28" s="289">
        <v>5</v>
      </c>
      <c r="BR28" s="289">
        <v>0</v>
      </c>
      <c r="BS28" s="289">
        <v>0</v>
      </c>
      <c r="BT28" s="289">
        <v>0</v>
      </c>
      <c r="BU28" s="289">
        <v>6</v>
      </c>
      <c r="BV28" s="289">
        <v>9</v>
      </c>
      <c r="BW28" s="289">
        <v>5</v>
      </c>
      <c r="BX28" s="289">
        <v>0</v>
      </c>
      <c r="BY28" s="289">
        <v>0</v>
      </c>
      <c r="BZ28" s="285">
        <v>0</v>
      </c>
      <c r="CA28" s="285">
        <v>1</v>
      </c>
      <c r="CB28" s="285">
        <v>0</v>
      </c>
      <c r="CC28" s="285">
        <v>4</v>
      </c>
      <c r="CD28" s="285">
        <v>0</v>
      </c>
      <c r="CE28" s="285">
        <v>0</v>
      </c>
      <c r="CF28" s="285">
        <v>0</v>
      </c>
      <c r="CG28" s="285">
        <v>1</v>
      </c>
      <c r="CH28" s="285">
        <v>0</v>
      </c>
      <c r="CI28" s="285">
        <v>4</v>
      </c>
      <c r="CJ28" s="285">
        <v>0</v>
      </c>
      <c r="CK28" s="285">
        <v>0</v>
      </c>
      <c r="CL28" s="289">
        <v>0</v>
      </c>
      <c r="CM28" s="289">
        <v>15</v>
      </c>
      <c r="CN28" s="289">
        <v>15</v>
      </c>
      <c r="CO28" s="289">
        <v>2</v>
      </c>
      <c r="CP28" s="289">
        <v>0</v>
      </c>
      <c r="CQ28" s="289">
        <v>0</v>
      </c>
      <c r="CR28" s="289">
        <v>0</v>
      </c>
      <c r="CS28" s="289">
        <v>14</v>
      </c>
      <c r="CT28" s="289">
        <v>14</v>
      </c>
      <c r="CU28" s="289">
        <v>2</v>
      </c>
      <c r="CV28" s="289">
        <v>0</v>
      </c>
      <c r="CW28" s="289">
        <v>0</v>
      </c>
      <c r="CX28" s="285">
        <v>0</v>
      </c>
      <c r="CY28" s="285">
        <v>7</v>
      </c>
      <c r="CZ28" s="285">
        <v>1</v>
      </c>
      <c r="DA28" s="285">
        <v>3</v>
      </c>
      <c r="DB28" s="285">
        <v>0</v>
      </c>
      <c r="DC28" s="285">
        <v>0</v>
      </c>
      <c r="DD28" s="285">
        <v>0</v>
      </c>
      <c r="DE28" s="285">
        <v>8</v>
      </c>
      <c r="DF28" s="285">
        <v>1</v>
      </c>
      <c r="DG28" s="285">
        <v>3</v>
      </c>
      <c r="DH28" s="285">
        <v>0</v>
      </c>
      <c r="DI28" s="285">
        <v>0</v>
      </c>
      <c r="DJ28" s="289">
        <v>0</v>
      </c>
      <c r="DK28" s="289">
        <v>0</v>
      </c>
      <c r="DL28" s="289">
        <v>1</v>
      </c>
      <c r="DM28" s="289">
        <v>1</v>
      </c>
      <c r="DN28" s="289">
        <v>0</v>
      </c>
      <c r="DO28" s="289">
        <v>0</v>
      </c>
      <c r="DP28" s="289">
        <v>0</v>
      </c>
      <c r="DQ28" s="289">
        <v>0</v>
      </c>
      <c r="DR28" s="289">
        <v>0</v>
      </c>
      <c r="DS28" s="289">
        <v>1</v>
      </c>
      <c r="DT28" s="289">
        <v>0</v>
      </c>
      <c r="DU28" s="289">
        <v>0</v>
      </c>
      <c r="DV28" s="285">
        <v>0</v>
      </c>
      <c r="DW28" s="285">
        <v>6</v>
      </c>
      <c r="DX28" s="285">
        <v>8</v>
      </c>
      <c r="DY28" s="285">
        <v>2</v>
      </c>
      <c r="DZ28" s="285">
        <v>0</v>
      </c>
      <c r="EA28" s="285">
        <v>0</v>
      </c>
      <c r="EB28" s="285">
        <v>0</v>
      </c>
      <c r="EC28" s="285">
        <v>6</v>
      </c>
      <c r="ED28" s="285">
        <v>8</v>
      </c>
      <c r="EE28" s="285">
        <v>2</v>
      </c>
      <c r="EF28" s="285">
        <v>0</v>
      </c>
      <c r="EG28" s="285">
        <v>0</v>
      </c>
      <c r="EH28" s="289">
        <v>0</v>
      </c>
      <c r="EI28" s="289">
        <v>0</v>
      </c>
      <c r="EJ28" s="289">
        <v>0</v>
      </c>
      <c r="EK28" s="289">
        <v>3</v>
      </c>
      <c r="EL28" s="289">
        <v>1</v>
      </c>
      <c r="EM28" s="289">
        <v>1</v>
      </c>
      <c r="EN28" s="289">
        <v>0</v>
      </c>
      <c r="EO28" s="289">
        <v>0</v>
      </c>
      <c r="EP28" s="289">
        <v>0</v>
      </c>
      <c r="EQ28" s="289">
        <v>3</v>
      </c>
      <c r="ER28" s="289">
        <v>1</v>
      </c>
      <c r="ES28" s="289">
        <v>1</v>
      </c>
      <c r="ET28" s="273">
        <f t="shared" si="4"/>
        <v>184</v>
      </c>
      <c r="EU28" s="273">
        <f t="shared" si="5"/>
        <v>180</v>
      </c>
      <c r="EV28" s="290">
        <f t="shared" si="6"/>
        <v>0.97826086956521741</v>
      </c>
    </row>
    <row r="29" spans="1:154">
      <c r="A29" s="291" t="s">
        <v>15</v>
      </c>
      <c r="B29" s="291" t="s">
        <v>523</v>
      </c>
      <c r="C29" s="291" t="s">
        <v>524</v>
      </c>
      <c r="D29" s="291" t="s">
        <v>539</v>
      </c>
      <c r="E29" s="291"/>
      <c r="F29" s="291">
        <v>0</v>
      </c>
      <c r="G29" s="291">
        <v>8</v>
      </c>
      <c r="H29" s="291">
        <v>6</v>
      </c>
      <c r="I29" s="291">
        <v>0</v>
      </c>
      <c r="J29" s="291">
        <v>0</v>
      </c>
      <c r="K29" s="291">
        <v>0</v>
      </c>
      <c r="L29" s="291">
        <v>0</v>
      </c>
      <c r="M29" s="291">
        <v>9</v>
      </c>
      <c r="N29" s="291">
        <v>6</v>
      </c>
      <c r="O29" s="291">
        <v>0</v>
      </c>
      <c r="P29" s="291">
        <v>0</v>
      </c>
      <c r="Q29" s="291">
        <v>0</v>
      </c>
      <c r="R29" s="291">
        <v>0</v>
      </c>
      <c r="S29" s="291">
        <v>0</v>
      </c>
      <c r="T29" s="291">
        <v>0</v>
      </c>
      <c r="U29" s="291">
        <v>0</v>
      </c>
      <c r="V29" s="291">
        <v>0</v>
      </c>
      <c r="W29" s="291">
        <v>0</v>
      </c>
      <c r="X29" s="291">
        <v>0</v>
      </c>
      <c r="Y29" s="291">
        <v>0</v>
      </c>
      <c r="Z29" s="291">
        <v>0</v>
      </c>
      <c r="AA29" s="291">
        <v>0</v>
      </c>
      <c r="AB29" s="291">
        <v>0</v>
      </c>
      <c r="AC29" s="291">
        <v>0</v>
      </c>
      <c r="AD29" s="291">
        <v>0</v>
      </c>
      <c r="AE29" s="291">
        <v>2</v>
      </c>
      <c r="AF29" s="291">
        <v>7</v>
      </c>
      <c r="AG29" s="291">
        <v>1</v>
      </c>
      <c r="AH29" s="291">
        <v>0</v>
      </c>
      <c r="AI29" s="291">
        <v>0</v>
      </c>
      <c r="AJ29" s="291">
        <v>0</v>
      </c>
      <c r="AK29" s="291">
        <v>6</v>
      </c>
      <c r="AL29" s="291">
        <v>8</v>
      </c>
      <c r="AM29" s="291">
        <v>1</v>
      </c>
      <c r="AN29" s="291">
        <v>0</v>
      </c>
      <c r="AO29" s="291">
        <v>0</v>
      </c>
      <c r="AP29" s="291">
        <v>0</v>
      </c>
      <c r="AQ29" s="291">
        <v>0</v>
      </c>
      <c r="AR29" s="291">
        <v>0</v>
      </c>
      <c r="AS29" s="291">
        <v>0</v>
      </c>
      <c r="AT29" s="291">
        <v>0</v>
      </c>
      <c r="AU29" s="291">
        <v>1</v>
      </c>
      <c r="AV29" s="291">
        <v>0</v>
      </c>
      <c r="AW29" s="291">
        <v>0</v>
      </c>
      <c r="AX29" s="291">
        <v>0</v>
      </c>
      <c r="AY29" s="291">
        <v>1</v>
      </c>
      <c r="AZ29" s="291">
        <v>0</v>
      </c>
      <c r="BA29" s="291">
        <v>1</v>
      </c>
      <c r="BB29" s="291">
        <v>0</v>
      </c>
      <c r="BC29" s="291">
        <v>3</v>
      </c>
      <c r="BD29" s="291">
        <v>3</v>
      </c>
      <c r="BE29" s="291">
        <v>0</v>
      </c>
      <c r="BF29" s="291">
        <v>0</v>
      </c>
      <c r="BG29" s="291">
        <v>0</v>
      </c>
      <c r="BH29" s="291">
        <v>0</v>
      </c>
      <c r="BI29" s="291">
        <v>9</v>
      </c>
      <c r="BJ29" s="291">
        <v>15</v>
      </c>
      <c r="BK29" s="291">
        <v>0</v>
      </c>
      <c r="BL29" s="291">
        <v>0</v>
      </c>
      <c r="BM29" s="291">
        <v>0</v>
      </c>
      <c r="BN29" s="291">
        <v>0</v>
      </c>
      <c r="BO29" s="291">
        <v>6</v>
      </c>
      <c r="BP29" s="291">
        <v>4</v>
      </c>
      <c r="BQ29" s="291">
        <v>1</v>
      </c>
      <c r="BR29" s="291">
        <v>0</v>
      </c>
      <c r="BS29" s="291">
        <v>0</v>
      </c>
      <c r="BT29" s="291">
        <v>0</v>
      </c>
      <c r="BU29" s="291">
        <v>13</v>
      </c>
      <c r="BV29" s="291">
        <v>13</v>
      </c>
      <c r="BW29" s="291">
        <v>1</v>
      </c>
      <c r="BX29" s="291">
        <v>0</v>
      </c>
      <c r="BY29" s="291">
        <v>0</v>
      </c>
      <c r="BZ29" s="291">
        <v>0</v>
      </c>
      <c r="CA29" s="291">
        <v>3</v>
      </c>
      <c r="CB29" s="291">
        <v>5</v>
      </c>
      <c r="CC29" s="291">
        <v>1</v>
      </c>
      <c r="CD29" s="291">
        <v>0</v>
      </c>
      <c r="CE29" s="291">
        <v>0</v>
      </c>
      <c r="CF29" s="291">
        <v>0</v>
      </c>
      <c r="CG29" s="291">
        <v>3</v>
      </c>
      <c r="CH29" s="291">
        <v>3</v>
      </c>
      <c r="CI29" s="291">
        <v>1</v>
      </c>
      <c r="CJ29" s="291">
        <v>0</v>
      </c>
      <c r="CK29" s="291">
        <v>0</v>
      </c>
      <c r="CL29" s="291">
        <v>0</v>
      </c>
      <c r="CM29" s="291">
        <v>0</v>
      </c>
      <c r="CN29" s="291">
        <v>0</v>
      </c>
      <c r="CO29" s="291">
        <v>1</v>
      </c>
      <c r="CP29" s="291">
        <v>0</v>
      </c>
      <c r="CQ29" s="291">
        <v>0</v>
      </c>
      <c r="CR29" s="291">
        <v>0</v>
      </c>
      <c r="CS29" s="291">
        <v>2</v>
      </c>
      <c r="CT29" s="291">
        <v>0</v>
      </c>
      <c r="CU29" s="291">
        <v>1</v>
      </c>
      <c r="CV29" s="291">
        <v>1</v>
      </c>
      <c r="CW29" s="291">
        <v>0</v>
      </c>
      <c r="CX29" s="291">
        <v>0</v>
      </c>
      <c r="CY29" s="291">
        <v>0</v>
      </c>
      <c r="CZ29" s="291">
        <v>1</v>
      </c>
      <c r="DA29" s="291">
        <v>1</v>
      </c>
      <c r="DB29" s="291">
        <v>0</v>
      </c>
      <c r="DC29" s="291">
        <v>0</v>
      </c>
      <c r="DD29" s="291">
        <v>0</v>
      </c>
      <c r="DE29" s="291">
        <v>0</v>
      </c>
      <c r="DF29" s="291">
        <v>0</v>
      </c>
      <c r="DG29" s="291">
        <v>1</v>
      </c>
      <c r="DH29" s="291">
        <v>0</v>
      </c>
      <c r="DI29" s="291">
        <v>0</v>
      </c>
      <c r="DJ29" s="291">
        <v>0</v>
      </c>
      <c r="DK29" s="291">
        <v>1</v>
      </c>
      <c r="DL29" s="291">
        <v>3</v>
      </c>
      <c r="DM29" s="291">
        <v>0</v>
      </c>
      <c r="DN29" s="291">
        <v>0</v>
      </c>
      <c r="DO29" s="291">
        <v>0</v>
      </c>
      <c r="DP29" s="291">
        <v>0</v>
      </c>
      <c r="DQ29" s="291">
        <v>8</v>
      </c>
      <c r="DR29" s="291">
        <v>2</v>
      </c>
      <c r="DS29" s="291">
        <v>0</v>
      </c>
      <c r="DT29" s="291">
        <v>1</v>
      </c>
      <c r="DU29" s="291">
        <v>0</v>
      </c>
      <c r="DV29" s="291">
        <v>0</v>
      </c>
      <c r="DW29" s="291">
        <v>1</v>
      </c>
      <c r="DX29" s="291">
        <v>0</v>
      </c>
      <c r="DY29" s="291">
        <v>0</v>
      </c>
      <c r="DZ29" s="291">
        <v>0</v>
      </c>
      <c r="EA29" s="291">
        <v>0</v>
      </c>
      <c r="EB29" s="291">
        <v>0</v>
      </c>
      <c r="EC29" s="291">
        <v>0</v>
      </c>
      <c r="ED29" s="291">
        <v>0</v>
      </c>
      <c r="EE29" s="291">
        <v>0</v>
      </c>
      <c r="EF29" s="291">
        <v>0</v>
      </c>
      <c r="EG29" s="291">
        <v>0</v>
      </c>
      <c r="EH29" s="291">
        <v>0</v>
      </c>
      <c r="EI29" s="291">
        <v>0</v>
      </c>
      <c r="EJ29" s="291">
        <v>8</v>
      </c>
      <c r="EK29" s="291">
        <v>2</v>
      </c>
      <c r="EL29" s="291">
        <v>0</v>
      </c>
      <c r="EM29" s="291">
        <v>0</v>
      </c>
      <c r="EN29" s="291">
        <v>0</v>
      </c>
      <c r="EO29" s="291">
        <v>5</v>
      </c>
      <c r="EP29" s="291">
        <v>10</v>
      </c>
      <c r="EQ29" s="291">
        <v>2</v>
      </c>
      <c r="ER29" s="291">
        <v>0</v>
      </c>
      <c r="ES29" s="291">
        <v>0</v>
      </c>
      <c r="ET29" s="292">
        <f t="shared" si="4"/>
        <v>69</v>
      </c>
      <c r="EU29" s="292">
        <f t="shared" si="5"/>
        <v>123</v>
      </c>
      <c r="EV29" s="293">
        <f t="shared" si="6"/>
        <v>1.7826086956521738</v>
      </c>
    </row>
    <row r="30" spans="1:154">
      <c r="A30" s="30" t="s">
        <v>15</v>
      </c>
      <c r="B30" s="30" t="s">
        <v>523</v>
      </c>
      <c r="C30" s="30" t="s">
        <v>524</v>
      </c>
      <c r="D30" s="30" t="s">
        <v>540</v>
      </c>
      <c r="E30" s="30"/>
      <c r="F30" s="172">
        <v>0</v>
      </c>
      <c r="G30" s="172">
        <v>4</v>
      </c>
      <c r="H30" s="172">
        <v>6</v>
      </c>
      <c r="I30" s="172">
        <v>0</v>
      </c>
      <c r="J30" s="172">
        <v>0</v>
      </c>
      <c r="K30" s="172">
        <v>0</v>
      </c>
      <c r="L30" s="172">
        <v>0</v>
      </c>
      <c r="M30" s="172">
        <v>5</v>
      </c>
      <c r="N30" s="172">
        <v>6</v>
      </c>
      <c r="O30" s="172">
        <v>0</v>
      </c>
      <c r="P30" s="172">
        <v>0</v>
      </c>
      <c r="Q30" s="172">
        <v>0</v>
      </c>
      <c r="R30" s="173">
        <v>0</v>
      </c>
      <c r="S30" s="173">
        <v>0</v>
      </c>
      <c r="T30" s="173">
        <v>0</v>
      </c>
      <c r="U30" s="173">
        <v>1</v>
      </c>
      <c r="V30" s="173">
        <v>0</v>
      </c>
      <c r="W30" s="173">
        <v>0</v>
      </c>
      <c r="X30" s="173">
        <v>0</v>
      </c>
      <c r="Y30" s="173">
        <v>0</v>
      </c>
      <c r="Z30" s="173">
        <v>0</v>
      </c>
      <c r="AA30" s="173">
        <v>1</v>
      </c>
      <c r="AB30" s="173">
        <v>0</v>
      </c>
      <c r="AC30" s="173">
        <v>0</v>
      </c>
      <c r="AD30" s="172">
        <v>0</v>
      </c>
      <c r="AE30" s="172">
        <v>10</v>
      </c>
      <c r="AF30" s="172">
        <v>11</v>
      </c>
      <c r="AG30" s="172">
        <v>1</v>
      </c>
      <c r="AH30" s="172">
        <v>0</v>
      </c>
      <c r="AI30" s="172">
        <v>0</v>
      </c>
      <c r="AJ30" s="172">
        <v>0</v>
      </c>
      <c r="AK30" s="172">
        <v>9</v>
      </c>
      <c r="AL30" s="172">
        <v>10</v>
      </c>
      <c r="AM30" s="172">
        <v>1</v>
      </c>
      <c r="AN30" s="172">
        <v>0</v>
      </c>
      <c r="AO30" s="172">
        <v>0</v>
      </c>
      <c r="AP30" s="173">
        <v>0</v>
      </c>
      <c r="AQ30" s="173">
        <v>0</v>
      </c>
      <c r="AR30" s="173">
        <v>0</v>
      </c>
      <c r="AS30" s="173">
        <v>2</v>
      </c>
      <c r="AT30" s="173">
        <v>3</v>
      </c>
      <c r="AU30" s="173">
        <v>0</v>
      </c>
      <c r="AV30" s="173">
        <v>0</v>
      </c>
      <c r="AW30" s="173">
        <v>0</v>
      </c>
      <c r="AX30" s="173">
        <v>0</v>
      </c>
      <c r="AY30" s="173">
        <v>1</v>
      </c>
      <c r="AZ30" s="173">
        <v>3</v>
      </c>
      <c r="BA30" s="173">
        <v>0</v>
      </c>
      <c r="BB30" s="172">
        <v>0</v>
      </c>
      <c r="BC30" s="172">
        <v>4</v>
      </c>
      <c r="BD30" s="172">
        <v>3</v>
      </c>
      <c r="BE30" s="172">
        <v>1</v>
      </c>
      <c r="BF30" s="172">
        <v>0</v>
      </c>
      <c r="BG30" s="172">
        <v>0</v>
      </c>
      <c r="BH30" s="172">
        <v>0</v>
      </c>
      <c r="BI30" s="172">
        <v>4</v>
      </c>
      <c r="BJ30" s="172">
        <v>3</v>
      </c>
      <c r="BK30" s="172">
        <v>2</v>
      </c>
      <c r="BL30" s="172">
        <v>0</v>
      </c>
      <c r="BM30" s="172">
        <v>0</v>
      </c>
      <c r="BN30" s="173">
        <v>0</v>
      </c>
      <c r="BO30" s="173">
        <v>7</v>
      </c>
      <c r="BP30" s="173">
        <v>8</v>
      </c>
      <c r="BQ30" s="173">
        <v>3</v>
      </c>
      <c r="BR30" s="173">
        <v>0</v>
      </c>
      <c r="BS30" s="173">
        <v>0</v>
      </c>
      <c r="BT30" s="173">
        <v>0</v>
      </c>
      <c r="BU30" s="173">
        <v>7</v>
      </c>
      <c r="BV30" s="173">
        <v>7</v>
      </c>
      <c r="BW30" s="173">
        <v>3</v>
      </c>
      <c r="BX30" s="173">
        <v>0</v>
      </c>
      <c r="BY30" s="173">
        <v>0</v>
      </c>
      <c r="BZ30" s="172">
        <v>0</v>
      </c>
      <c r="CA30" s="172">
        <v>7</v>
      </c>
      <c r="CB30" s="172">
        <v>2</v>
      </c>
      <c r="CC30" s="172">
        <v>0</v>
      </c>
      <c r="CD30" s="172">
        <v>0</v>
      </c>
      <c r="CE30" s="172">
        <v>0</v>
      </c>
      <c r="CF30" s="172">
        <v>0</v>
      </c>
      <c r="CG30" s="172">
        <v>7</v>
      </c>
      <c r="CH30" s="172">
        <v>2</v>
      </c>
      <c r="CI30" s="172">
        <v>0</v>
      </c>
      <c r="CJ30" s="172">
        <v>0</v>
      </c>
      <c r="CK30" s="172">
        <v>0</v>
      </c>
      <c r="CL30" s="173">
        <v>0</v>
      </c>
      <c r="CM30" s="173">
        <v>8</v>
      </c>
      <c r="CN30" s="173">
        <v>14</v>
      </c>
      <c r="CO30" s="173">
        <v>0</v>
      </c>
      <c r="CP30" s="173">
        <v>0</v>
      </c>
      <c r="CQ30" s="173">
        <v>0</v>
      </c>
      <c r="CR30" s="173">
        <v>0</v>
      </c>
      <c r="CS30" s="173">
        <v>8</v>
      </c>
      <c r="CT30" s="173">
        <v>14</v>
      </c>
      <c r="CU30" s="173">
        <v>0</v>
      </c>
      <c r="CV30" s="173">
        <v>0</v>
      </c>
      <c r="CW30" s="173">
        <v>0</v>
      </c>
      <c r="CX30" s="172">
        <v>0</v>
      </c>
      <c r="CY30" s="172">
        <v>6</v>
      </c>
      <c r="CZ30" s="172">
        <v>4</v>
      </c>
      <c r="DA30" s="172">
        <v>6</v>
      </c>
      <c r="DB30" s="172">
        <v>0</v>
      </c>
      <c r="DC30" s="172">
        <v>0</v>
      </c>
      <c r="DD30" s="172">
        <v>0</v>
      </c>
      <c r="DE30" s="172">
        <v>6</v>
      </c>
      <c r="DF30" s="172">
        <v>3</v>
      </c>
      <c r="DG30" s="172">
        <v>6</v>
      </c>
      <c r="DH30" s="172">
        <v>0</v>
      </c>
      <c r="DI30" s="172">
        <v>0</v>
      </c>
      <c r="DJ30" s="173">
        <v>0</v>
      </c>
      <c r="DK30" s="173">
        <v>4</v>
      </c>
      <c r="DL30" s="173">
        <v>6</v>
      </c>
      <c r="DM30" s="173">
        <v>1</v>
      </c>
      <c r="DN30" s="173">
        <v>1</v>
      </c>
      <c r="DO30" s="173">
        <v>0</v>
      </c>
      <c r="DP30" s="173">
        <v>0</v>
      </c>
      <c r="DQ30" s="173">
        <v>5</v>
      </c>
      <c r="DR30" s="173">
        <v>4</v>
      </c>
      <c r="DS30" s="173">
        <v>1</v>
      </c>
      <c r="DT30" s="173">
        <v>1</v>
      </c>
      <c r="DU30" s="173">
        <v>0</v>
      </c>
      <c r="DV30" s="172">
        <v>0</v>
      </c>
      <c r="DW30" s="172">
        <v>3</v>
      </c>
      <c r="DX30" s="172">
        <v>0</v>
      </c>
      <c r="DY30" s="172">
        <v>1</v>
      </c>
      <c r="DZ30" s="172">
        <v>2</v>
      </c>
      <c r="EA30" s="172">
        <v>0</v>
      </c>
      <c r="EB30" s="172">
        <v>0</v>
      </c>
      <c r="EC30" s="172">
        <v>3</v>
      </c>
      <c r="ED30" s="172">
        <v>0</v>
      </c>
      <c r="EE30" s="172">
        <v>1</v>
      </c>
      <c r="EF30" s="172">
        <v>2</v>
      </c>
      <c r="EG30" s="172">
        <v>0</v>
      </c>
      <c r="EH30" s="173">
        <v>0</v>
      </c>
      <c r="EI30" s="173">
        <v>6</v>
      </c>
      <c r="EJ30" s="173">
        <v>8</v>
      </c>
      <c r="EK30" s="173">
        <v>0</v>
      </c>
      <c r="EL30" s="173">
        <v>2</v>
      </c>
      <c r="EM30" s="173">
        <v>0</v>
      </c>
      <c r="EN30" s="173">
        <v>0</v>
      </c>
      <c r="EO30" s="173">
        <v>3</v>
      </c>
      <c r="EP30" s="173">
        <v>7</v>
      </c>
      <c r="EQ30" s="173">
        <v>0</v>
      </c>
      <c r="ER30" s="173">
        <v>2</v>
      </c>
      <c r="ES30" s="173">
        <v>0</v>
      </c>
      <c r="ET30" s="21">
        <f t="shared" si="4"/>
        <v>145</v>
      </c>
      <c r="EU30" s="21">
        <f t="shared" si="5"/>
        <v>137</v>
      </c>
      <c r="EV30" s="290">
        <f t="shared" si="6"/>
        <v>0.94482758620689655</v>
      </c>
    </row>
    <row r="31" spans="1:154">
      <c r="A31" s="291" t="s">
        <v>15</v>
      </c>
      <c r="B31" s="291" t="s">
        <v>523</v>
      </c>
      <c r="C31" s="291" t="s">
        <v>527</v>
      </c>
      <c r="D31" s="291" t="s">
        <v>528</v>
      </c>
      <c r="E31" s="291"/>
      <c r="F31" s="291">
        <v>0</v>
      </c>
      <c r="G31" s="291">
        <v>10</v>
      </c>
      <c r="H31" s="291">
        <v>15</v>
      </c>
      <c r="I31" s="291">
        <v>2</v>
      </c>
      <c r="J31" s="291">
        <v>0</v>
      </c>
      <c r="K31" s="291">
        <v>0</v>
      </c>
      <c r="L31" s="291">
        <v>0</v>
      </c>
      <c r="M31" s="291">
        <v>8</v>
      </c>
      <c r="N31" s="291">
        <v>20</v>
      </c>
      <c r="O31" s="291">
        <v>2</v>
      </c>
      <c r="P31" s="291">
        <v>0</v>
      </c>
      <c r="Q31" s="291">
        <v>0</v>
      </c>
      <c r="R31" s="291">
        <v>0</v>
      </c>
      <c r="S31" s="291">
        <v>0</v>
      </c>
      <c r="T31" s="291">
        <v>0</v>
      </c>
      <c r="U31" s="291">
        <v>1</v>
      </c>
      <c r="V31" s="291">
        <v>0</v>
      </c>
      <c r="W31" s="291">
        <v>0</v>
      </c>
      <c r="X31" s="291">
        <v>0</v>
      </c>
      <c r="Y31" s="291">
        <v>0</v>
      </c>
      <c r="Z31" s="291">
        <v>0</v>
      </c>
      <c r="AA31" s="291">
        <v>1</v>
      </c>
      <c r="AB31" s="291">
        <v>0</v>
      </c>
      <c r="AC31" s="291">
        <v>0</v>
      </c>
      <c r="AD31" s="291">
        <v>0</v>
      </c>
      <c r="AE31" s="291">
        <v>9</v>
      </c>
      <c r="AF31" s="291">
        <v>7</v>
      </c>
      <c r="AG31" s="291">
        <v>0</v>
      </c>
      <c r="AH31" s="291">
        <v>0</v>
      </c>
      <c r="AI31" s="291">
        <v>0</v>
      </c>
      <c r="AJ31" s="291">
        <v>0</v>
      </c>
      <c r="AK31" s="291">
        <v>7</v>
      </c>
      <c r="AL31" s="291">
        <v>0</v>
      </c>
      <c r="AM31" s="291">
        <v>0</v>
      </c>
      <c r="AN31" s="291">
        <v>0</v>
      </c>
      <c r="AO31" s="291">
        <v>0</v>
      </c>
      <c r="AP31" s="291">
        <v>0</v>
      </c>
      <c r="AQ31" s="291">
        <v>0</v>
      </c>
      <c r="AR31" s="291">
        <v>0</v>
      </c>
      <c r="AS31" s="291">
        <v>3</v>
      </c>
      <c r="AT31" s="291">
        <v>0</v>
      </c>
      <c r="AU31" s="291">
        <v>0</v>
      </c>
      <c r="AV31" s="291">
        <v>0</v>
      </c>
      <c r="AW31" s="291">
        <v>1</v>
      </c>
      <c r="AX31" s="291">
        <v>0</v>
      </c>
      <c r="AY31" s="291">
        <v>3</v>
      </c>
      <c r="AZ31" s="291">
        <v>0</v>
      </c>
      <c r="BA31" s="291">
        <v>0</v>
      </c>
      <c r="BB31" s="291">
        <v>0</v>
      </c>
      <c r="BC31" s="291">
        <v>2</v>
      </c>
      <c r="BD31" s="291">
        <v>14</v>
      </c>
      <c r="BE31" s="291">
        <v>1</v>
      </c>
      <c r="BF31" s="291">
        <v>0</v>
      </c>
      <c r="BG31" s="291">
        <v>0</v>
      </c>
      <c r="BH31" s="291">
        <v>0</v>
      </c>
      <c r="BI31" s="291">
        <v>3</v>
      </c>
      <c r="BJ31" s="291">
        <v>6</v>
      </c>
      <c r="BK31" s="291">
        <v>1</v>
      </c>
      <c r="BL31" s="291">
        <v>0</v>
      </c>
      <c r="BM31" s="291">
        <v>0</v>
      </c>
      <c r="BN31" s="291">
        <v>0</v>
      </c>
      <c r="BO31" s="291">
        <v>0</v>
      </c>
      <c r="BP31" s="291">
        <v>0</v>
      </c>
      <c r="BQ31" s="291">
        <v>1</v>
      </c>
      <c r="BR31" s="291">
        <v>0</v>
      </c>
      <c r="BS31" s="291">
        <v>0</v>
      </c>
      <c r="BT31" s="291">
        <v>0</v>
      </c>
      <c r="BU31" s="291">
        <v>0</v>
      </c>
      <c r="BV31" s="291">
        <v>0</v>
      </c>
      <c r="BW31" s="291">
        <v>1</v>
      </c>
      <c r="BX31" s="291">
        <v>0</v>
      </c>
      <c r="BY31" s="291">
        <v>0</v>
      </c>
      <c r="BZ31" s="291">
        <v>0</v>
      </c>
      <c r="CA31" s="291">
        <v>10</v>
      </c>
      <c r="CB31" s="291">
        <v>8</v>
      </c>
      <c r="CC31" s="291">
        <v>1</v>
      </c>
      <c r="CD31" s="291">
        <v>0</v>
      </c>
      <c r="CE31" s="291">
        <v>0</v>
      </c>
      <c r="CF31" s="291">
        <v>0</v>
      </c>
      <c r="CG31" s="291">
        <v>9</v>
      </c>
      <c r="CH31" s="291">
        <v>8</v>
      </c>
      <c r="CI31" s="291">
        <v>1</v>
      </c>
      <c r="CJ31" s="291">
        <v>0</v>
      </c>
      <c r="CK31" s="291">
        <v>0</v>
      </c>
      <c r="CL31" s="291">
        <v>0</v>
      </c>
      <c r="CM31" s="291">
        <v>3</v>
      </c>
      <c r="CN31" s="291">
        <v>2</v>
      </c>
      <c r="CO31" s="291">
        <v>4</v>
      </c>
      <c r="CP31" s="291">
        <v>0</v>
      </c>
      <c r="CQ31" s="291">
        <v>0</v>
      </c>
      <c r="CR31" s="291">
        <v>0</v>
      </c>
      <c r="CS31" s="291">
        <v>2</v>
      </c>
      <c r="CT31" s="291">
        <v>3</v>
      </c>
      <c r="CU31" s="291">
        <v>0</v>
      </c>
      <c r="CV31" s="291">
        <v>0</v>
      </c>
      <c r="CW31" s="291">
        <v>0</v>
      </c>
      <c r="CX31" s="291">
        <v>0</v>
      </c>
      <c r="CY31" s="291">
        <v>6</v>
      </c>
      <c r="CZ31" s="291">
        <v>1</v>
      </c>
      <c r="DA31" s="291">
        <v>7</v>
      </c>
      <c r="DB31" s="291">
        <v>0</v>
      </c>
      <c r="DC31" s="291">
        <v>0</v>
      </c>
      <c r="DD31" s="291">
        <v>0</v>
      </c>
      <c r="DE31" s="291">
        <v>8</v>
      </c>
      <c r="DF31" s="291">
        <v>0</v>
      </c>
      <c r="DG31" s="291">
        <v>0</v>
      </c>
      <c r="DH31" s="291">
        <v>0</v>
      </c>
      <c r="DI31" s="291">
        <v>0</v>
      </c>
      <c r="DJ31" s="291">
        <v>0</v>
      </c>
      <c r="DK31" s="291">
        <v>4</v>
      </c>
      <c r="DL31" s="291">
        <v>1</v>
      </c>
      <c r="DM31" s="291">
        <v>3</v>
      </c>
      <c r="DN31" s="291">
        <v>0</v>
      </c>
      <c r="DO31" s="291">
        <v>0</v>
      </c>
      <c r="DP31" s="291">
        <v>0</v>
      </c>
      <c r="DQ31" s="291">
        <v>0</v>
      </c>
      <c r="DR31" s="291">
        <v>0</v>
      </c>
      <c r="DS31" s="291">
        <v>3</v>
      </c>
      <c r="DT31" s="291">
        <v>0</v>
      </c>
      <c r="DU31" s="291">
        <v>0</v>
      </c>
      <c r="DV31" s="291">
        <v>0</v>
      </c>
      <c r="DW31" s="291">
        <v>3</v>
      </c>
      <c r="DX31" s="291">
        <v>0</v>
      </c>
      <c r="DY31" s="291">
        <v>1</v>
      </c>
      <c r="DZ31" s="291">
        <v>0</v>
      </c>
      <c r="EA31" s="291">
        <v>0</v>
      </c>
      <c r="EB31" s="291">
        <v>0</v>
      </c>
      <c r="EC31" s="291">
        <v>0</v>
      </c>
      <c r="ED31" s="291">
        <v>0</v>
      </c>
      <c r="EE31" s="291">
        <v>0</v>
      </c>
      <c r="EF31" s="291">
        <v>0</v>
      </c>
      <c r="EG31" s="291">
        <v>0</v>
      </c>
      <c r="EH31" s="291">
        <v>0</v>
      </c>
      <c r="EI31" s="291">
        <v>8</v>
      </c>
      <c r="EJ31" s="291">
        <v>6</v>
      </c>
      <c r="EK31" s="291">
        <v>2</v>
      </c>
      <c r="EL31" s="291">
        <v>0</v>
      </c>
      <c r="EM31" s="291">
        <v>0</v>
      </c>
      <c r="EN31" s="291">
        <v>0</v>
      </c>
      <c r="EO31" s="291">
        <v>11</v>
      </c>
      <c r="EP31" s="291">
        <v>5</v>
      </c>
      <c r="EQ31" s="291">
        <v>0</v>
      </c>
      <c r="ER31" s="291">
        <v>0</v>
      </c>
      <c r="ES31" s="291">
        <v>0</v>
      </c>
      <c r="ET31" s="292">
        <f t="shared" si="4"/>
        <v>135</v>
      </c>
      <c r="EU31" s="292">
        <f t="shared" si="5"/>
        <v>103</v>
      </c>
      <c r="EV31" s="293">
        <f t="shared" si="6"/>
        <v>0.76296296296296295</v>
      </c>
    </row>
    <row r="32" spans="1:154">
      <c r="A32" s="30" t="s">
        <v>15</v>
      </c>
      <c r="B32" s="30" t="s">
        <v>523</v>
      </c>
      <c r="C32" s="30" t="s">
        <v>527</v>
      </c>
      <c r="D32" s="30" t="s">
        <v>531</v>
      </c>
      <c r="E32" s="30"/>
      <c r="F32" s="172">
        <v>0</v>
      </c>
      <c r="G32" s="172">
        <v>4</v>
      </c>
      <c r="H32" s="172">
        <v>6</v>
      </c>
      <c r="I32" s="172">
        <v>0</v>
      </c>
      <c r="J32" s="172">
        <v>0</v>
      </c>
      <c r="K32" s="172">
        <v>0</v>
      </c>
      <c r="L32" s="172">
        <v>0</v>
      </c>
      <c r="M32" s="172">
        <v>5</v>
      </c>
      <c r="N32" s="172">
        <v>4</v>
      </c>
      <c r="O32" s="172">
        <v>0</v>
      </c>
      <c r="P32" s="172">
        <v>0</v>
      </c>
      <c r="Q32" s="172">
        <v>0</v>
      </c>
      <c r="R32" s="173">
        <v>0</v>
      </c>
      <c r="S32" s="173">
        <v>2</v>
      </c>
      <c r="T32" s="173">
        <v>1</v>
      </c>
      <c r="U32" s="173">
        <v>1</v>
      </c>
      <c r="V32" s="173">
        <v>0</v>
      </c>
      <c r="W32" s="173">
        <v>0</v>
      </c>
      <c r="X32" s="173">
        <v>0</v>
      </c>
      <c r="Y32" s="173">
        <v>2</v>
      </c>
      <c r="Z32" s="173">
        <v>0</v>
      </c>
      <c r="AA32" s="173">
        <v>0</v>
      </c>
      <c r="AB32" s="173">
        <v>0</v>
      </c>
      <c r="AC32" s="173">
        <v>0</v>
      </c>
      <c r="AD32" s="172">
        <v>0</v>
      </c>
      <c r="AE32" s="172">
        <v>5</v>
      </c>
      <c r="AF32" s="172">
        <v>4</v>
      </c>
      <c r="AG32" s="172">
        <v>2</v>
      </c>
      <c r="AH32" s="172">
        <v>0</v>
      </c>
      <c r="AI32" s="172">
        <v>0</v>
      </c>
      <c r="AJ32" s="172">
        <v>0</v>
      </c>
      <c r="AK32" s="172">
        <v>4</v>
      </c>
      <c r="AL32" s="172">
        <v>2</v>
      </c>
      <c r="AM32" s="172">
        <v>2</v>
      </c>
      <c r="AN32" s="172">
        <v>0</v>
      </c>
      <c r="AO32" s="172">
        <v>0</v>
      </c>
      <c r="AP32" s="173">
        <v>0</v>
      </c>
      <c r="AQ32" s="173">
        <v>1</v>
      </c>
      <c r="AR32" s="173">
        <v>2</v>
      </c>
      <c r="AS32" s="173">
        <v>0</v>
      </c>
      <c r="AT32" s="173">
        <v>0</v>
      </c>
      <c r="AU32" s="173">
        <v>0</v>
      </c>
      <c r="AV32" s="173">
        <v>0</v>
      </c>
      <c r="AW32" s="173">
        <v>0</v>
      </c>
      <c r="AX32" s="173">
        <v>2</v>
      </c>
      <c r="AY32" s="173">
        <v>0</v>
      </c>
      <c r="AZ32" s="173">
        <v>0</v>
      </c>
      <c r="BA32" s="173">
        <v>0</v>
      </c>
      <c r="BB32" s="172">
        <v>0</v>
      </c>
      <c r="BC32" s="172">
        <v>7</v>
      </c>
      <c r="BD32" s="172">
        <v>4</v>
      </c>
      <c r="BE32" s="172">
        <v>1</v>
      </c>
      <c r="BF32" s="172">
        <v>0</v>
      </c>
      <c r="BG32" s="172">
        <v>0</v>
      </c>
      <c r="BH32" s="172">
        <v>0</v>
      </c>
      <c r="BI32" s="172">
        <v>5</v>
      </c>
      <c r="BJ32" s="172">
        <v>4</v>
      </c>
      <c r="BK32" s="172">
        <v>1</v>
      </c>
      <c r="BL32" s="172">
        <v>0</v>
      </c>
      <c r="BM32" s="172">
        <v>0</v>
      </c>
      <c r="BN32" s="173">
        <v>0</v>
      </c>
      <c r="BO32" s="173">
        <v>1</v>
      </c>
      <c r="BP32" s="173">
        <v>0</v>
      </c>
      <c r="BQ32" s="173">
        <v>0</v>
      </c>
      <c r="BR32" s="173">
        <v>0</v>
      </c>
      <c r="BS32" s="173">
        <v>0</v>
      </c>
      <c r="BT32" s="173">
        <v>0</v>
      </c>
      <c r="BU32" s="173">
        <v>0</v>
      </c>
      <c r="BV32" s="173">
        <v>0</v>
      </c>
      <c r="BW32" s="173">
        <v>0</v>
      </c>
      <c r="BX32" s="173">
        <v>0</v>
      </c>
      <c r="BY32" s="173">
        <v>0</v>
      </c>
      <c r="BZ32" s="172">
        <v>0</v>
      </c>
      <c r="CA32" s="172">
        <v>6</v>
      </c>
      <c r="CB32" s="172">
        <v>0</v>
      </c>
      <c r="CC32" s="172">
        <v>1</v>
      </c>
      <c r="CD32" s="172">
        <v>0</v>
      </c>
      <c r="CE32" s="172">
        <v>0</v>
      </c>
      <c r="CF32" s="172">
        <v>0</v>
      </c>
      <c r="CG32" s="172">
        <v>6</v>
      </c>
      <c r="CH32" s="172">
        <v>5</v>
      </c>
      <c r="CI32" s="172">
        <v>1</v>
      </c>
      <c r="CJ32" s="172">
        <v>0</v>
      </c>
      <c r="CK32" s="172">
        <v>0</v>
      </c>
      <c r="CL32" s="173">
        <v>0</v>
      </c>
      <c r="CM32" s="173">
        <v>2</v>
      </c>
      <c r="CN32" s="173">
        <v>9</v>
      </c>
      <c r="CO32" s="173">
        <v>0</v>
      </c>
      <c r="CP32" s="173">
        <v>0</v>
      </c>
      <c r="CQ32" s="173">
        <v>0</v>
      </c>
      <c r="CR32" s="173">
        <v>2</v>
      </c>
      <c r="CS32" s="173">
        <v>10</v>
      </c>
      <c r="CT32" s="173">
        <v>2</v>
      </c>
      <c r="CU32" s="173">
        <v>0</v>
      </c>
      <c r="CV32" s="173">
        <v>0</v>
      </c>
      <c r="CW32" s="173">
        <v>0</v>
      </c>
      <c r="CX32" s="172">
        <v>2</v>
      </c>
      <c r="CY32" s="172">
        <v>2</v>
      </c>
      <c r="CZ32" s="172">
        <v>0</v>
      </c>
      <c r="DA32" s="172">
        <v>0</v>
      </c>
      <c r="DB32" s="172">
        <v>0</v>
      </c>
      <c r="DC32" s="172">
        <v>0</v>
      </c>
      <c r="DD32" s="172">
        <v>2</v>
      </c>
      <c r="DE32" s="172">
        <v>1</v>
      </c>
      <c r="DF32" s="172">
        <v>0</v>
      </c>
      <c r="DG32" s="172">
        <v>0</v>
      </c>
      <c r="DH32" s="172">
        <v>0</v>
      </c>
      <c r="DI32" s="172">
        <v>0</v>
      </c>
      <c r="DJ32" s="173">
        <v>0</v>
      </c>
      <c r="DK32" s="173">
        <v>1</v>
      </c>
      <c r="DL32" s="173">
        <v>0</v>
      </c>
      <c r="DM32" s="173">
        <v>0</v>
      </c>
      <c r="DN32" s="173">
        <v>0</v>
      </c>
      <c r="DO32" s="173">
        <v>0</v>
      </c>
      <c r="DP32" s="173">
        <v>0</v>
      </c>
      <c r="DQ32" s="173">
        <v>3</v>
      </c>
      <c r="DR32" s="173">
        <v>0</v>
      </c>
      <c r="DS32" s="173">
        <v>0</v>
      </c>
      <c r="DT32" s="173">
        <v>0</v>
      </c>
      <c r="DU32" s="173">
        <v>0</v>
      </c>
      <c r="DV32" s="172">
        <v>0</v>
      </c>
      <c r="DW32" s="172">
        <v>3</v>
      </c>
      <c r="DX32" s="172">
        <v>1</v>
      </c>
      <c r="DY32" s="172">
        <v>0</v>
      </c>
      <c r="DZ32" s="172">
        <v>0</v>
      </c>
      <c r="EA32" s="172">
        <v>0</v>
      </c>
      <c r="EB32" s="172">
        <v>0</v>
      </c>
      <c r="EC32" s="172">
        <v>2</v>
      </c>
      <c r="ED32" s="172">
        <v>2</v>
      </c>
      <c r="EE32" s="172">
        <v>0</v>
      </c>
      <c r="EF32" s="172">
        <v>0</v>
      </c>
      <c r="EG32" s="172">
        <v>0</v>
      </c>
      <c r="EH32" s="173">
        <v>0</v>
      </c>
      <c r="EI32" s="173">
        <v>6</v>
      </c>
      <c r="EJ32" s="173">
        <v>5</v>
      </c>
      <c r="EK32" s="173">
        <v>0</v>
      </c>
      <c r="EL32" s="173">
        <v>0</v>
      </c>
      <c r="EM32" s="173">
        <v>0</v>
      </c>
      <c r="EN32" s="173">
        <v>0</v>
      </c>
      <c r="EO32" s="173">
        <v>8</v>
      </c>
      <c r="EP32" s="173">
        <v>4</v>
      </c>
      <c r="EQ32" s="173">
        <v>0</v>
      </c>
      <c r="ER32" s="173">
        <v>0</v>
      </c>
      <c r="ES32" s="173">
        <v>0</v>
      </c>
      <c r="ET32" s="21">
        <f t="shared" si="4"/>
        <v>79</v>
      </c>
      <c r="EU32" s="21">
        <f t="shared" si="5"/>
        <v>79</v>
      </c>
      <c r="EV32" s="290">
        <f t="shared" si="6"/>
        <v>1</v>
      </c>
    </row>
    <row r="33" spans="1:152">
      <c r="A33" s="30" t="s">
        <v>15</v>
      </c>
      <c r="B33" s="30" t="s">
        <v>523</v>
      </c>
      <c r="C33" s="30" t="s">
        <v>532</v>
      </c>
      <c r="D33" s="30" t="s">
        <v>541</v>
      </c>
      <c r="E33" s="30"/>
      <c r="F33" s="172">
        <v>0</v>
      </c>
      <c r="G33" s="172">
        <v>7</v>
      </c>
      <c r="H33" s="172">
        <v>8</v>
      </c>
      <c r="I33" s="172">
        <v>4</v>
      </c>
      <c r="J33" s="172">
        <v>0</v>
      </c>
      <c r="K33" s="172">
        <v>0</v>
      </c>
      <c r="L33" s="172">
        <v>0</v>
      </c>
      <c r="M33" s="172">
        <v>10</v>
      </c>
      <c r="N33" s="172">
        <v>10</v>
      </c>
      <c r="O33" s="172">
        <v>4</v>
      </c>
      <c r="P33" s="172">
        <v>1</v>
      </c>
      <c r="Q33" s="172">
        <v>0</v>
      </c>
      <c r="R33" s="173">
        <v>0</v>
      </c>
      <c r="S33" s="173">
        <v>3</v>
      </c>
      <c r="T33" s="173">
        <v>1</v>
      </c>
      <c r="U33" s="173">
        <v>5</v>
      </c>
      <c r="V33" s="173">
        <v>0</v>
      </c>
      <c r="W33" s="173">
        <v>0</v>
      </c>
      <c r="X33" s="173">
        <v>0</v>
      </c>
      <c r="Y33" s="173">
        <v>5</v>
      </c>
      <c r="Z33" s="173">
        <v>1</v>
      </c>
      <c r="AA33" s="173">
        <v>5</v>
      </c>
      <c r="AB33" s="173">
        <v>0</v>
      </c>
      <c r="AC33" s="173">
        <v>0</v>
      </c>
      <c r="AD33" s="172">
        <v>0</v>
      </c>
      <c r="AE33" s="172">
        <v>3</v>
      </c>
      <c r="AF33" s="172">
        <v>1</v>
      </c>
      <c r="AG33" s="172">
        <v>3</v>
      </c>
      <c r="AH33" s="172">
        <v>0</v>
      </c>
      <c r="AI33" s="172">
        <v>0</v>
      </c>
      <c r="AJ33" s="172">
        <v>0</v>
      </c>
      <c r="AK33" s="172">
        <v>3</v>
      </c>
      <c r="AL33" s="172">
        <v>1</v>
      </c>
      <c r="AM33" s="172">
        <v>3</v>
      </c>
      <c r="AN33" s="172">
        <v>0</v>
      </c>
      <c r="AO33" s="172">
        <v>1</v>
      </c>
      <c r="AP33" s="173">
        <v>0</v>
      </c>
      <c r="AQ33" s="173">
        <v>4</v>
      </c>
      <c r="AR33" s="173">
        <v>14</v>
      </c>
      <c r="AS33" s="173">
        <v>5</v>
      </c>
      <c r="AT33" s="173">
        <v>0</v>
      </c>
      <c r="AU33" s="173">
        <v>0</v>
      </c>
      <c r="AV33" s="173">
        <v>0</v>
      </c>
      <c r="AW33" s="173">
        <v>4</v>
      </c>
      <c r="AX33" s="173">
        <v>14</v>
      </c>
      <c r="AY33" s="173">
        <v>5</v>
      </c>
      <c r="AZ33" s="173">
        <v>0</v>
      </c>
      <c r="BA33" s="173">
        <v>0</v>
      </c>
      <c r="BB33" s="172">
        <v>0</v>
      </c>
      <c r="BC33" s="172">
        <v>8</v>
      </c>
      <c r="BD33" s="172">
        <v>1</v>
      </c>
      <c r="BE33" s="172">
        <v>4</v>
      </c>
      <c r="BF33" s="172">
        <v>0</v>
      </c>
      <c r="BG33" s="172">
        <v>0</v>
      </c>
      <c r="BH33" s="172">
        <v>0</v>
      </c>
      <c r="BI33" s="172">
        <v>6</v>
      </c>
      <c r="BJ33" s="172">
        <v>1</v>
      </c>
      <c r="BK33" s="172">
        <v>4</v>
      </c>
      <c r="BL33" s="172">
        <v>0</v>
      </c>
      <c r="BM33" s="172">
        <v>0</v>
      </c>
      <c r="BN33" s="173">
        <v>0</v>
      </c>
      <c r="BO33" s="173">
        <v>14</v>
      </c>
      <c r="BP33" s="173">
        <v>9</v>
      </c>
      <c r="BQ33" s="173">
        <v>3</v>
      </c>
      <c r="BR33" s="173">
        <v>0</v>
      </c>
      <c r="BS33" s="173">
        <v>0</v>
      </c>
      <c r="BT33" s="173">
        <v>0</v>
      </c>
      <c r="BU33" s="173">
        <v>14</v>
      </c>
      <c r="BV33" s="173">
        <v>17</v>
      </c>
      <c r="BW33" s="173">
        <v>3</v>
      </c>
      <c r="BX33" s="173">
        <v>0</v>
      </c>
      <c r="BY33" s="173">
        <v>0</v>
      </c>
      <c r="BZ33" s="172">
        <v>0</v>
      </c>
      <c r="CA33" s="172">
        <v>4</v>
      </c>
      <c r="CB33" s="172">
        <v>1</v>
      </c>
      <c r="CC33" s="172">
        <v>3</v>
      </c>
      <c r="CD33" s="172">
        <v>0</v>
      </c>
      <c r="CE33" s="172">
        <v>0</v>
      </c>
      <c r="CF33" s="172">
        <v>0</v>
      </c>
      <c r="CG33" s="172">
        <v>2</v>
      </c>
      <c r="CH33" s="172">
        <v>1</v>
      </c>
      <c r="CI33" s="172">
        <v>3</v>
      </c>
      <c r="CJ33" s="172">
        <v>0</v>
      </c>
      <c r="CK33" s="172">
        <v>0</v>
      </c>
      <c r="CL33" s="173">
        <v>0</v>
      </c>
      <c r="CM33" s="173">
        <v>9</v>
      </c>
      <c r="CN33" s="173">
        <v>4</v>
      </c>
      <c r="CO33" s="173">
        <v>4</v>
      </c>
      <c r="CP33" s="173">
        <v>0</v>
      </c>
      <c r="CQ33" s="173">
        <v>1</v>
      </c>
      <c r="CR33" s="173">
        <v>0</v>
      </c>
      <c r="CS33" s="173">
        <v>8</v>
      </c>
      <c r="CT33" s="173">
        <v>4</v>
      </c>
      <c r="CU33" s="173">
        <v>4</v>
      </c>
      <c r="CV33" s="173">
        <v>0</v>
      </c>
      <c r="CW33" s="173">
        <v>0</v>
      </c>
      <c r="CX33" s="172">
        <v>0</v>
      </c>
      <c r="CY33" s="172">
        <v>9</v>
      </c>
      <c r="CZ33" s="172">
        <v>8</v>
      </c>
      <c r="DA33" s="172">
        <v>2</v>
      </c>
      <c r="DB33" s="172">
        <v>0</v>
      </c>
      <c r="DC33" s="172">
        <v>0</v>
      </c>
      <c r="DD33" s="172">
        <v>0</v>
      </c>
      <c r="DE33" s="172">
        <v>9</v>
      </c>
      <c r="DF33" s="172">
        <v>8</v>
      </c>
      <c r="DG33" s="172">
        <v>2</v>
      </c>
      <c r="DH33" s="172">
        <v>0</v>
      </c>
      <c r="DI33" s="172">
        <v>0</v>
      </c>
      <c r="DJ33" s="173">
        <v>0</v>
      </c>
      <c r="DK33" s="173">
        <v>1</v>
      </c>
      <c r="DL33" s="173">
        <v>1</v>
      </c>
      <c r="DM33" s="173">
        <v>2</v>
      </c>
      <c r="DN33" s="173">
        <v>1</v>
      </c>
      <c r="DO33" s="173">
        <v>0</v>
      </c>
      <c r="DP33" s="173">
        <v>0</v>
      </c>
      <c r="DQ33" s="173">
        <v>1</v>
      </c>
      <c r="DR33" s="173">
        <v>1</v>
      </c>
      <c r="DS33" s="173">
        <v>2</v>
      </c>
      <c r="DT33" s="173">
        <v>1</v>
      </c>
      <c r="DU33" s="173">
        <v>0</v>
      </c>
      <c r="DV33" s="172">
        <v>0</v>
      </c>
      <c r="DW33" s="172">
        <v>1</v>
      </c>
      <c r="DX33" s="172">
        <v>0</v>
      </c>
      <c r="DY33" s="172">
        <v>1</v>
      </c>
      <c r="DZ33" s="172">
        <v>0</v>
      </c>
      <c r="EA33" s="172">
        <v>0</v>
      </c>
      <c r="EB33" s="172">
        <v>0</v>
      </c>
      <c r="EC33" s="172">
        <v>2</v>
      </c>
      <c r="ED33" s="172">
        <v>0</v>
      </c>
      <c r="EE33" s="172">
        <v>1</v>
      </c>
      <c r="EF33" s="172">
        <v>0</v>
      </c>
      <c r="EG33" s="172">
        <v>0</v>
      </c>
      <c r="EH33" s="173">
        <v>0</v>
      </c>
      <c r="EI33" s="173">
        <v>6</v>
      </c>
      <c r="EJ33" s="173">
        <v>13</v>
      </c>
      <c r="EK33" s="173">
        <v>3</v>
      </c>
      <c r="EL33" s="173">
        <v>0</v>
      </c>
      <c r="EM33" s="173">
        <v>0</v>
      </c>
      <c r="EN33" s="173">
        <v>0</v>
      </c>
      <c r="EO33" s="173">
        <v>5</v>
      </c>
      <c r="EP33" s="173">
        <v>13</v>
      </c>
      <c r="EQ33" s="173">
        <v>3</v>
      </c>
      <c r="ER33" s="173">
        <v>0</v>
      </c>
      <c r="ES33" s="173">
        <v>0</v>
      </c>
      <c r="ET33" s="21">
        <f>L33+M33+N33+O33+P33+Q33+R33+S33+T33+U33+V33+W33+AD33+AE33+AF33+AG33+AH33+AI33+AP33+AQ33+AR33+AS33+AT33+AU33+BB33+BC33+BD33+BE33+BF33+BG33+BN33+BO33+BP33+BQ33+BR33+BZ33+CA33+CB33+CC33+CD33+CE33+CL33+CM33+CN33+CO33+CP33+CQ33+CX33+CY33+CZ33+DA33+DB33+DC33+DJ33+DK33+DL33+DM33+DN33+DO33+DV33+DW33+DX33+DY33+DZ33+EA33+EH33+EI33+EJ33+EK33+EL33+EM33</f>
        <v>177</v>
      </c>
      <c r="EU33" s="294">
        <f>L33+M33+N33+O33+P33+Q33+X33+Y33+Z33+AA33+AB33+AC33+AJ33+AK33+AL33+AM33+AN33+AO33+AV33+AW33+AX33+AY33+AZ33+BA33+BH33+BI33+BJ33+BK33+BL33+BM33+BT33+BU33+BV33+BW33+BX33+BY33+CF33+CG33+CH33+CI33+CJ33+CK33+CR33+CS33+CT33+CU33+CV33+CW33+DD33+DE33+DF33+DG33+DH33+DI33+DP33+DR33+DQ33+DS33+DT33+DU33+EB33+EC33+ED33+EE33+EF33+EG33+EN33+EO33+EP33+EQ33+ER33+ES33</f>
        <v>182</v>
      </c>
      <c r="EV33" s="290">
        <f t="shared" si="6"/>
        <v>1.0282485875706215</v>
      </c>
    </row>
    <row r="34" spans="1:152">
      <c r="A34" t="s">
        <v>15</v>
      </c>
      <c r="B34" t="s">
        <v>455</v>
      </c>
      <c r="C34" t="s">
        <v>542</v>
      </c>
      <c r="D34" t="s">
        <v>653</v>
      </c>
      <c r="E34" s="115">
        <v>0</v>
      </c>
      <c r="F34" s="168">
        <v>0</v>
      </c>
      <c r="G34" s="168">
        <v>0</v>
      </c>
      <c r="H34" s="168">
        <v>0</v>
      </c>
      <c r="I34" s="168">
        <v>0</v>
      </c>
      <c r="J34" s="168">
        <v>0</v>
      </c>
      <c r="K34" s="168">
        <v>0</v>
      </c>
      <c r="L34" s="168">
        <v>0</v>
      </c>
      <c r="M34" s="168">
        <v>0</v>
      </c>
      <c r="N34" s="168">
        <v>0</v>
      </c>
      <c r="O34" s="168">
        <v>2</v>
      </c>
      <c r="P34" s="168">
        <v>0</v>
      </c>
      <c r="Q34" s="168">
        <v>0</v>
      </c>
      <c r="R34" s="174">
        <v>0</v>
      </c>
      <c r="S34" s="174">
        <v>1</v>
      </c>
      <c r="T34" s="174">
        <v>2</v>
      </c>
      <c r="U34" s="174">
        <v>2</v>
      </c>
      <c r="V34" s="174">
        <v>0</v>
      </c>
      <c r="W34" s="174">
        <v>0</v>
      </c>
      <c r="X34" s="174">
        <v>0</v>
      </c>
      <c r="Y34" s="174">
        <v>1</v>
      </c>
      <c r="Z34" s="353">
        <v>0</v>
      </c>
      <c r="AA34" s="353">
        <v>4</v>
      </c>
      <c r="AB34" s="174">
        <v>0</v>
      </c>
      <c r="AC34" s="174">
        <v>0</v>
      </c>
      <c r="AD34" s="168">
        <v>0</v>
      </c>
      <c r="AE34" s="168">
        <v>0</v>
      </c>
      <c r="AF34" s="168">
        <v>0</v>
      </c>
      <c r="AG34" s="168">
        <v>5</v>
      </c>
      <c r="AH34" s="168">
        <v>0</v>
      </c>
      <c r="AI34" s="168">
        <v>0</v>
      </c>
      <c r="AJ34" s="168">
        <v>0</v>
      </c>
      <c r="AK34" s="168">
        <v>0</v>
      </c>
      <c r="AL34" s="168">
        <v>0</v>
      </c>
      <c r="AM34" s="354">
        <v>9</v>
      </c>
      <c r="AN34" s="168">
        <v>0</v>
      </c>
      <c r="AO34" s="168">
        <v>0</v>
      </c>
      <c r="AP34" s="174">
        <v>0</v>
      </c>
      <c r="AQ34" s="174">
        <v>7</v>
      </c>
      <c r="AR34" s="174">
        <v>20</v>
      </c>
      <c r="AS34" s="174">
        <v>1</v>
      </c>
      <c r="AT34" s="174">
        <v>0</v>
      </c>
      <c r="AU34" s="174">
        <v>0</v>
      </c>
      <c r="AV34" s="174">
        <v>0</v>
      </c>
      <c r="AW34" s="174">
        <v>7</v>
      </c>
      <c r="AX34" s="353">
        <v>16</v>
      </c>
      <c r="AY34" s="174">
        <v>1</v>
      </c>
      <c r="AZ34" s="174">
        <v>0</v>
      </c>
      <c r="BA34" s="174">
        <v>0</v>
      </c>
      <c r="BB34" s="168">
        <v>0</v>
      </c>
      <c r="BC34" s="168">
        <v>10</v>
      </c>
      <c r="BD34" s="168">
        <v>5</v>
      </c>
      <c r="BE34" s="168">
        <v>2</v>
      </c>
      <c r="BF34" s="168">
        <v>0</v>
      </c>
      <c r="BG34" s="168">
        <v>0</v>
      </c>
      <c r="BH34" s="168">
        <v>0</v>
      </c>
      <c r="BI34" s="168">
        <v>10</v>
      </c>
      <c r="BJ34" s="168">
        <v>5</v>
      </c>
      <c r="BK34" s="354">
        <v>5</v>
      </c>
      <c r="BL34" s="168">
        <v>0</v>
      </c>
      <c r="BM34" s="168">
        <v>0</v>
      </c>
      <c r="BN34" s="174">
        <v>0</v>
      </c>
      <c r="BO34" s="174">
        <v>1</v>
      </c>
      <c r="BP34" s="174">
        <v>2</v>
      </c>
      <c r="BQ34" s="174">
        <v>2</v>
      </c>
      <c r="BR34" s="174">
        <v>0</v>
      </c>
      <c r="BS34" s="174">
        <v>0</v>
      </c>
      <c r="BT34" s="174">
        <v>0</v>
      </c>
      <c r="BU34" s="353">
        <v>1</v>
      </c>
      <c r="BV34" s="353">
        <v>1</v>
      </c>
      <c r="BW34" s="174">
        <v>9</v>
      </c>
      <c r="BX34" s="174">
        <v>0</v>
      </c>
      <c r="BY34" s="174">
        <v>0</v>
      </c>
      <c r="BZ34" s="168">
        <v>0</v>
      </c>
      <c r="CA34" s="168">
        <v>10</v>
      </c>
      <c r="CB34" s="168">
        <v>3</v>
      </c>
      <c r="CC34" s="168">
        <v>0</v>
      </c>
      <c r="CD34" s="168">
        <v>0</v>
      </c>
      <c r="CE34" s="168">
        <v>0</v>
      </c>
      <c r="CF34" s="168">
        <v>0</v>
      </c>
      <c r="CG34" s="168">
        <v>14</v>
      </c>
      <c r="CH34" s="168">
        <v>3</v>
      </c>
      <c r="CI34" s="354">
        <v>0</v>
      </c>
      <c r="CJ34" s="168">
        <v>0</v>
      </c>
      <c r="CK34" s="168">
        <v>0</v>
      </c>
      <c r="CL34" s="174">
        <v>0</v>
      </c>
      <c r="CM34" s="174">
        <v>5</v>
      </c>
      <c r="CN34" s="174">
        <v>0</v>
      </c>
      <c r="CO34" s="174">
        <v>5</v>
      </c>
      <c r="CP34" s="174">
        <v>0</v>
      </c>
      <c r="CQ34" s="174">
        <v>0</v>
      </c>
      <c r="CR34" s="174">
        <v>0</v>
      </c>
      <c r="CS34" s="174">
        <v>9</v>
      </c>
      <c r="CT34" s="174">
        <v>3</v>
      </c>
      <c r="CU34" s="174">
        <v>11</v>
      </c>
      <c r="CV34" s="174">
        <v>0</v>
      </c>
      <c r="CW34" s="174">
        <v>0</v>
      </c>
      <c r="CX34" s="168">
        <v>0</v>
      </c>
      <c r="CY34" s="168">
        <v>6</v>
      </c>
      <c r="CZ34" s="168">
        <v>4</v>
      </c>
      <c r="DA34" s="168">
        <v>1</v>
      </c>
      <c r="DB34" s="168">
        <v>0</v>
      </c>
      <c r="DC34" s="168">
        <v>0</v>
      </c>
      <c r="DD34" s="168">
        <v>0</v>
      </c>
      <c r="DE34" s="168">
        <v>10</v>
      </c>
      <c r="DF34" s="168">
        <v>6</v>
      </c>
      <c r="DG34" s="354">
        <v>4</v>
      </c>
      <c r="DH34" s="168">
        <v>1</v>
      </c>
      <c r="DI34" s="168">
        <v>1</v>
      </c>
      <c r="DJ34" s="174">
        <v>0</v>
      </c>
      <c r="DK34" s="174">
        <v>7</v>
      </c>
      <c r="DL34" s="174">
        <v>0</v>
      </c>
      <c r="DM34" s="174">
        <v>3</v>
      </c>
      <c r="DN34" s="174">
        <v>0</v>
      </c>
      <c r="DO34" s="174">
        <v>0</v>
      </c>
      <c r="DP34" s="174">
        <v>0</v>
      </c>
      <c r="DQ34" s="174">
        <v>4</v>
      </c>
      <c r="DR34" s="174">
        <v>0</v>
      </c>
      <c r="DS34" s="353">
        <v>5</v>
      </c>
      <c r="DT34" s="174">
        <v>0</v>
      </c>
      <c r="DU34" s="174">
        <v>0</v>
      </c>
      <c r="DV34" s="168">
        <v>0</v>
      </c>
      <c r="DW34" s="168">
        <v>6</v>
      </c>
      <c r="DX34" s="168">
        <v>4</v>
      </c>
      <c r="DY34" s="168">
        <v>4</v>
      </c>
      <c r="DZ34" s="168">
        <v>0</v>
      </c>
      <c r="EA34" s="168">
        <v>0</v>
      </c>
      <c r="EB34" s="168">
        <v>0</v>
      </c>
      <c r="EC34" s="168">
        <v>3</v>
      </c>
      <c r="ED34" s="168">
        <v>8</v>
      </c>
      <c r="EE34" s="354">
        <v>4</v>
      </c>
      <c r="EF34" s="168">
        <v>0</v>
      </c>
      <c r="EG34" s="168">
        <v>0</v>
      </c>
      <c r="EH34" s="174">
        <v>0</v>
      </c>
      <c r="EI34" s="174">
        <v>4</v>
      </c>
      <c r="EJ34" s="174">
        <v>4</v>
      </c>
      <c r="EK34" s="174">
        <v>3</v>
      </c>
      <c r="EL34" s="174">
        <v>0</v>
      </c>
      <c r="EM34" s="174">
        <v>0</v>
      </c>
      <c r="EN34" s="174">
        <v>0</v>
      </c>
      <c r="EO34" s="174">
        <v>3</v>
      </c>
      <c r="EP34" s="353">
        <v>3</v>
      </c>
      <c r="EQ34" s="174">
        <v>4</v>
      </c>
      <c r="ER34" s="174">
        <v>0</v>
      </c>
      <c r="ES34" s="174">
        <v>0</v>
      </c>
      <c r="ET34">
        <f>SUM(EH34:EM34)+SUM(DV34:EA34)+SUM(DJ34:DO34)+SUM(CX34:DC34)+SUM(CL34:CQ34)+SUM(BZ34:CE34)+SUM(BN34:BS34)+SUM(BB34:BG34)+SUM(AP34:AU34)+SUM(AD34:AI34)+SUM(R34:W34)+SUM(F34:K34)</f>
        <v>129</v>
      </c>
      <c r="EU34">
        <f>SUM(EN34:ES34)+SUM(EB34:EG34)+SUM(DP34:DU34)+SUM(DD34:DI34)+SUM(CR34:CW34)+SUM(CF34:CK34)+SUM(BT34:BY34)+SUM(BH34:BM34)+SUM(AV34:BA34)+SUM(AJ34:AO34)+SUM(X34:AC34)+SUM(L34:Q34)</f>
        <v>167</v>
      </c>
      <c r="EV34" s="297"/>
    </row>
    <row r="35" spans="1:152">
      <c r="A35" t="s">
        <v>15</v>
      </c>
      <c r="B35" t="s">
        <v>455</v>
      </c>
      <c r="C35" t="s">
        <v>456</v>
      </c>
      <c r="D35" t="s">
        <v>654</v>
      </c>
      <c r="E35" s="115">
        <v>1</v>
      </c>
      <c r="F35" s="168">
        <v>0</v>
      </c>
      <c r="G35" s="168">
        <v>3</v>
      </c>
      <c r="H35" s="168">
        <v>3</v>
      </c>
      <c r="I35" s="168">
        <v>2</v>
      </c>
      <c r="J35" s="168">
        <v>0</v>
      </c>
      <c r="K35" s="168">
        <v>0</v>
      </c>
      <c r="L35" s="168">
        <v>0</v>
      </c>
      <c r="M35" s="168">
        <v>3</v>
      </c>
      <c r="N35" s="168">
        <v>3</v>
      </c>
      <c r="O35" s="168">
        <v>2</v>
      </c>
      <c r="P35" s="168">
        <v>0</v>
      </c>
      <c r="Q35" s="168">
        <v>0</v>
      </c>
      <c r="R35" s="174">
        <v>0</v>
      </c>
      <c r="S35" s="174">
        <v>3</v>
      </c>
      <c r="T35" s="174">
        <v>2</v>
      </c>
      <c r="U35" s="174">
        <v>9</v>
      </c>
      <c r="V35" s="174">
        <v>0</v>
      </c>
      <c r="W35" s="174">
        <v>0</v>
      </c>
      <c r="X35" s="174">
        <v>0</v>
      </c>
      <c r="Y35" s="174">
        <v>3</v>
      </c>
      <c r="Z35" s="174">
        <v>2</v>
      </c>
      <c r="AA35" s="174">
        <v>9</v>
      </c>
      <c r="AB35" s="174">
        <v>0</v>
      </c>
      <c r="AC35" s="174">
        <v>0</v>
      </c>
      <c r="AD35" s="168">
        <v>0</v>
      </c>
      <c r="AE35" s="168">
        <v>3</v>
      </c>
      <c r="AF35" s="168">
        <v>4</v>
      </c>
      <c r="AG35" s="168">
        <v>7</v>
      </c>
      <c r="AH35" s="168">
        <v>1</v>
      </c>
      <c r="AI35" s="168">
        <v>1</v>
      </c>
      <c r="AJ35" s="168">
        <v>0</v>
      </c>
      <c r="AK35" s="168">
        <v>3</v>
      </c>
      <c r="AL35" s="168">
        <v>4</v>
      </c>
      <c r="AM35" s="168">
        <v>7</v>
      </c>
      <c r="AN35" s="168">
        <v>1</v>
      </c>
      <c r="AO35" s="168">
        <v>1</v>
      </c>
      <c r="AP35" s="174">
        <v>0</v>
      </c>
      <c r="AQ35" s="174">
        <v>4</v>
      </c>
      <c r="AR35" s="174">
        <v>2</v>
      </c>
      <c r="AS35" s="174">
        <v>3</v>
      </c>
      <c r="AT35" s="174">
        <v>0</v>
      </c>
      <c r="AU35" s="174">
        <v>0</v>
      </c>
      <c r="AV35" s="174">
        <v>0</v>
      </c>
      <c r="AW35" s="174">
        <v>4</v>
      </c>
      <c r="AX35" s="174">
        <v>2</v>
      </c>
      <c r="AY35" s="174">
        <v>3</v>
      </c>
      <c r="AZ35" s="174">
        <v>0</v>
      </c>
      <c r="BA35" s="174">
        <v>0</v>
      </c>
      <c r="BB35" s="168">
        <v>0</v>
      </c>
      <c r="BC35" s="168">
        <v>4</v>
      </c>
      <c r="BD35" s="168">
        <v>0</v>
      </c>
      <c r="BE35" s="168">
        <v>3</v>
      </c>
      <c r="BF35" s="168">
        <v>0</v>
      </c>
      <c r="BG35" s="168">
        <v>0</v>
      </c>
      <c r="BH35" s="168">
        <v>0</v>
      </c>
      <c r="BI35" s="168">
        <v>4</v>
      </c>
      <c r="BJ35" s="168">
        <v>0</v>
      </c>
      <c r="BK35" s="168">
        <v>3</v>
      </c>
      <c r="BL35" s="168">
        <v>0</v>
      </c>
      <c r="BM35" s="168">
        <v>0</v>
      </c>
      <c r="BN35" s="174">
        <v>0</v>
      </c>
      <c r="BO35" s="174">
        <v>5</v>
      </c>
      <c r="BP35" s="174">
        <v>2</v>
      </c>
      <c r="BQ35" s="174">
        <v>2</v>
      </c>
      <c r="BR35" s="174">
        <v>0</v>
      </c>
      <c r="BS35" s="174">
        <v>0</v>
      </c>
      <c r="BT35" s="174">
        <v>0</v>
      </c>
      <c r="BU35" s="174">
        <v>5</v>
      </c>
      <c r="BV35" s="174">
        <v>2</v>
      </c>
      <c r="BW35" s="174">
        <v>2</v>
      </c>
      <c r="BX35" s="174">
        <v>0</v>
      </c>
      <c r="BY35" s="174">
        <v>0</v>
      </c>
      <c r="BZ35" s="168">
        <v>0</v>
      </c>
      <c r="CA35" s="168">
        <v>8</v>
      </c>
      <c r="CB35" s="168">
        <v>2</v>
      </c>
      <c r="CC35" s="168">
        <v>5</v>
      </c>
      <c r="CD35" s="168">
        <v>1</v>
      </c>
      <c r="CE35" s="168">
        <v>1</v>
      </c>
      <c r="CF35" s="168">
        <v>0</v>
      </c>
      <c r="CG35" s="168">
        <v>8</v>
      </c>
      <c r="CH35" s="168">
        <v>2</v>
      </c>
      <c r="CI35" s="168">
        <v>5</v>
      </c>
      <c r="CJ35" s="168">
        <v>1</v>
      </c>
      <c r="CK35" s="168">
        <v>1</v>
      </c>
      <c r="CL35" s="174">
        <v>0</v>
      </c>
      <c r="CM35" s="174">
        <v>3</v>
      </c>
      <c r="CN35" s="174">
        <v>3</v>
      </c>
      <c r="CO35" s="174">
        <v>1</v>
      </c>
      <c r="CP35" s="174">
        <v>0</v>
      </c>
      <c r="CQ35" s="174">
        <v>0</v>
      </c>
      <c r="CR35" s="174">
        <v>0</v>
      </c>
      <c r="CS35" s="174">
        <v>3</v>
      </c>
      <c r="CT35" s="174">
        <v>3</v>
      </c>
      <c r="CU35" s="174">
        <v>1</v>
      </c>
      <c r="CV35" s="174">
        <v>0</v>
      </c>
      <c r="CW35" s="174">
        <v>0</v>
      </c>
      <c r="CX35" s="168">
        <v>0</v>
      </c>
      <c r="CY35" s="168">
        <v>0</v>
      </c>
      <c r="CZ35" s="168">
        <v>0</v>
      </c>
      <c r="DA35" s="168">
        <v>1</v>
      </c>
      <c r="DB35" s="168">
        <v>0</v>
      </c>
      <c r="DC35" s="168">
        <v>0</v>
      </c>
      <c r="DD35" s="168">
        <v>0</v>
      </c>
      <c r="DE35" s="168">
        <v>0</v>
      </c>
      <c r="DF35" s="168">
        <v>0</v>
      </c>
      <c r="DG35" s="168">
        <v>1</v>
      </c>
      <c r="DH35" s="168">
        <v>0</v>
      </c>
      <c r="DI35" s="168">
        <v>0</v>
      </c>
      <c r="DJ35" s="174">
        <v>0</v>
      </c>
      <c r="DK35" s="174">
        <v>0</v>
      </c>
      <c r="DL35" s="174">
        <v>5</v>
      </c>
      <c r="DM35" s="174">
        <v>3</v>
      </c>
      <c r="DN35" s="174">
        <v>1</v>
      </c>
      <c r="DO35" s="174">
        <v>1</v>
      </c>
      <c r="DP35" s="174">
        <v>0</v>
      </c>
      <c r="DQ35" s="174">
        <v>0</v>
      </c>
      <c r="DR35" s="174">
        <v>5</v>
      </c>
      <c r="DS35" s="174">
        <v>3</v>
      </c>
      <c r="DT35" s="174">
        <v>1</v>
      </c>
      <c r="DU35" s="174">
        <v>1</v>
      </c>
      <c r="DV35" s="168">
        <v>0</v>
      </c>
      <c r="DW35" s="168">
        <v>0</v>
      </c>
      <c r="DX35" s="168">
        <v>0</v>
      </c>
      <c r="DY35" s="168">
        <v>3</v>
      </c>
      <c r="DZ35" s="168">
        <v>0</v>
      </c>
      <c r="EA35" s="168">
        <v>0</v>
      </c>
      <c r="EB35" s="168">
        <v>0</v>
      </c>
      <c r="EC35" s="168">
        <v>0</v>
      </c>
      <c r="ED35" s="168">
        <v>0</v>
      </c>
      <c r="EE35" s="168">
        <v>3</v>
      </c>
      <c r="EF35" s="168">
        <v>0</v>
      </c>
      <c r="EG35" s="168">
        <v>0</v>
      </c>
      <c r="EH35" s="174">
        <v>0</v>
      </c>
      <c r="EI35" s="174">
        <v>2</v>
      </c>
      <c r="EJ35" s="174">
        <v>13</v>
      </c>
      <c r="EK35" s="174">
        <v>2</v>
      </c>
      <c r="EL35" s="174">
        <v>0</v>
      </c>
      <c r="EM35" s="174">
        <v>0</v>
      </c>
      <c r="EN35" s="174">
        <v>0</v>
      </c>
      <c r="EO35" s="174">
        <v>2</v>
      </c>
      <c r="EP35" s="174">
        <v>13</v>
      </c>
      <c r="EQ35" s="174">
        <v>2</v>
      </c>
      <c r="ER35" s="174">
        <v>0</v>
      </c>
      <c r="ES35" s="174">
        <v>0</v>
      </c>
      <c r="ET35">
        <f t="shared" ref="ET35:ET43" si="7">SUM(EH35:EM35)+SUM(DV35:EA35)+SUM(DJ35:DO35)+SUM(CX35:DC35)+SUM(CL35:CQ35)+SUM(BZ35:CE35)+SUM(BN35:BS35)+SUM(BB35:BG35)+SUM(AP35:AU35)+SUM(AD35:AI35)+SUM(R35:W35)+SUM(F35:K35)</f>
        <v>118</v>
      </c>
      <c r="EU35">
        <f t="shared" ref="EU35:EU43" si="8">SUM(EN35:ES35)+SUM(EB35:EG35)+SUM(DP35:DU35)+SUM(DD35:DI35)+SUM(CR35:CW35)+SUM(CF35:CK35)+SUM(BT35:BY35)+SUM(BH35:BM35)+SUM(AV35:BA35)+SUM(AJ35:AO35)+SUM(X35:AC35)+SUM(L35:Q35)</f>
        <v>118</v>
      </c>
    </row>
    <row r="36" spans="1:152">
      <c r="A36" t="s">
        <v>15</v>
      </c>
      <c r="B36" t="s">
        <v>455</v>
      </c>
      <c r="C36" t="s">
        <v>459</v>
      </c>
      <c r="D36" s="41" t="s">
        <v>655</v>
      </c>
      <c r="E36" s="115">
        <v>1</v>
      </c>
      <c r="F36" s="168">
        <v>0</v>
      </c>
      <c r="G36" s="168">
        <v>5</v>
      </c>
      <c r="H36" s="168">
        <v>12</v>
      </c>
      <c r="I36" s="168">
        <v>3</v>
      </c>
      <c r="J36" s="168">
        <v>0</v>
      </c>
      <c r="K36" s="168">
        <v>0</v>
      </c>
      <c r="L36" s="168">
        <v>0</v>
      </c>
      <c r="M36" s="168">
        <v>5</v>
      </c>
      <c r="N36" s="168">
        <v>12</v>
      </c>
      <c r="O36" s="168">
        <v>3</v>
      </c>
      <c r="P36" s="168">
        <v>0</v>
      </c>
      <c r="Q36" s="168">
        <v>0</v>
      </c>
      <c r="R36" s="174">
        <v>0</v>
      </c>
      <c r="S36" s="174">
        <v>18</v>
      </c>
      <c r="T36" s="174">
        <v>18</v>
      </c>
      <c r="U36" s="174">
        <v>3</v>
      </c>
      <c r="V36" s="174">
        <v>1</v>
      </c>
      <c r="W36" s="174">
        <v>1</v>
      </c>
      <c r="X36" s="174">
        <v>0</v>
      </c>
      <c r="Y36" s="174">
        <v>18</v>
      </c>
      <c r="Z36" s="174">
        <v>18</v>
      </c>
      <c r="AA36" s="174">
        <v>3</v>
      </c>
      <c r="AB36" s="174">
        <v>1</v>
      </c>
      <c r="AC36" s="174">
        <v>1</v>
      </c>
      <c r="AD36" s="168">
        <v>0</v>
      </c>
      <c r="AE36" s="168">
        <v>17</v>
      </c>
      <c r="AF36" s="168">
        <v>8</v>
      </c>
      <c r="AG36" s="168">
        <v>6</v>
      </c>
      <c r="AH36" s="168">
        <v>0</v>
      </c>
      <c r="AI36" s="168">
        <v>0</v>
      </c>
      <c r="AJ36" s="168">
        <v>0</v>
      </c>
      <c r="AK36" s="168">
        <v>4</v>
      </c>
      <c r="AL36" s="168">
        <v>8</v>
      </c>
      <c r="AM36" s="168">
        <v>6</v>
      </c>
      <c r="AN36" s="168">
        <v>0</v>
      </c>
      <c r="AO36" s="168">
        <v>0</v>
      </c>
      <c r="AP36" s="174">
        <v>0</v>
      </c>
      <c r="AQ36" s="174">
        <v>9</v>
      </c>
      <c r="AR36" s="174">
        <v>9</v>
      </c>
      <c r="AS36" s="174">
        <v>6</v>
      </c>
      <c r="AT36" s="174">
        <v>1</v>
      </c>
      <c r="AU36" s="174">
        <v>1</v>
      </c>
      <c r="AV36" s="174">
        <v>0</v>
      </c>
      <c r="AW36" s="174">
        <v>9</v>
      </c>
      <c r="AX36" s="174">
        <v>9</v>
      </c>
      <c r="AY36" s="174">
        <v>6</v>
      </c>
      <c r="AZ36" s="174">
        <v>1</v>
      </c>
      <c r="BA36" s="174">
        <v>1</v>
      </c>
      <c r="BB36" s="168">
        <v>0</v>
      </c>
      <c r="BC36" s="168">
        <v>10</v>
      </c>
      <c r="BD36" s="168">
        <v>7</v>
      </c>
      <c r="BE36" s="168">
        <v>4</v>
      </c>
      <c r="BF36" s="168">
        <v>1</v>
      </c>
      <c r="BG36" s="168">
        <v>1</v>
      </c>
      <c r="BH36" s="168">
        <v>0</v>
      </c>
      <c r="BI36" s="168">
        <v>10</v>
      </c>
      <c r="BJ36" s="168">
        <v>7</v>
      </c>
      <c r="BK36" s="168">
        <v>4</v>
      </c>
      <c r="BL36" s="168">
        <v>1</v>
      </c>
      <c r="BM36" s="168">
        <v>1</v>
      </c>
      <c r="BN36" s="174">
        <v>0</v>
      </c>
      <c r="BO36" s="174">
        <v>7</v>
      </c>
      <c r="BP36" s="174">
        <v>6</v>
      </c>
      <c r="BQ36" s="174">
        <v>3</v>
      </c>
      <c r="BR36" s="174">
        <v>0</v>
      </c>
      <c r="BS36" s="174">
        <v>0</v>
      </c>
      <c r="BT36" s="174">
        <v>0</v>
      </c>
      <c r="BU36" s="174">
        <v>7</v>
      </c>
      <c r="BV36" s="174">
        <v>6</v>
      </c>
      <c r="BW36" s="174">
        <v>3</v>
      </c>
      <c r="BX36" s="174">
        <v>0</v>
      </c>
      <c r="BY36" s="174">
        <v>0</v>
      </c>
      <c r="BZ36" s="355">
        <v>0</v>
      </c>
      <c r="CA36" s="356">
        <v>2</v>
      </c>
      <c r="CB36" s="356">
        <v>11</v>
      </c>
      <c r="CC36" s="356">
        <v>11</v>
      </c>
      <c r="CD36" s="356">
        <v>0</v>
      </c>
      <c r="CE36" s="356">
        <v>0</v>
      </c>
      <c r="CF36" s="356">
        <v>0</v>
      </c>
      <c r="CG36" s="356">
        <v>12</v>
      </c>
      <c r="CH36" s="356">
        <v>11</v>
      </c>
      <c r="CI36" s="356">
        <v>11</v>
      </c>
      <c r="CJ36" s="356">
        <v>0</v>
      </c>
      <c r="CK36" s="356">
        <v>0</v>
      </c>
      <c r="CL36" s="174">
        <v>0</v>
      </c>
      <c r="CM36" s="174">
        <v>5</v>
      </c>
      <c r="CN36" s="174">
        <v>5</v>
      </c>
      <c r="CO36" s="174">
        <v>0</v>
      </c>
      <c r="CP36" s="174">
        <v>0</v>
      </c>
      <c r="CQ36" s="174">
        <v>0</v>
      </c>
      <c r="CR36" s="174">
        <v>0</v>
      </c>
      <c r="CS36" s="174">
        <v>5</v>
      </c>
      <c r="CT36" s="174">
        <v>5</v>
      </c>
      <c r="CU36" s="174">
        <v>0</v>
      </c>
      <c r="CV36" s="174">
        <v>0</v>
      </c>
      <c r="CW36" s="174">
        <v>0</v>
      </c>
      <c r="CX36" s="355">
        <v>0</v>
      </c>
      <c r="CY36" s="356">
        <v>3</v>
      </c>
      <c r="CZ36" s="356">
        <v>7</v>
      </c>
      <c r="DA36" s="356">
        <v>2</v>
      </c>
      <c r="DB36" s="356">
        <v>0</v>
      </c>
      <c r="DC36" s="356">
        <v>0</v>
      </c>
      <c r="DD36" s="356">
        <v>0</v>
      </c>
      <c r="DE36" s="356">
        <v>3</v>
      </c>
      <c r="DF36" s="356">
        <v>7</v>
      </c>
      <c r="DG36" s="356">
        <v>2</v>
      </c>
      <c r="DH36" s="356">
        <v>0</v>
      </c>
      <c r="DI36" s="356">
        <v>0</v>
      </c>
      <c r="DJ36" s="174">
        <v>0</v>
      </c>
      <c r="DK36" s="174">
        <v>2</v>
      </c>
      <c r="DL36" s="174">
        <v>5</v>
      </c>
      <c r="DM36" s="174">
        <v>5</v>
      </c>
      <c r="DN36" s="174">
        <v>0</v>
      </c>
      <c r="DO36" s="174">
        <v>0</v>
      </c>
      <c r="DP36" s="174">
        <v>0</v>
      </c>
      <c r="DQ36" s="174">
        <v>2</v>
      </c>
      <c r="DR36" s="174">
        <v>8</v>
      </c>
      <c r="DS36" s="174">
        <v>5</v>
      </c>
      <c r="DT36" s="174">
        <v>0</v>
      </c>
      <c r="DU36" s="174">
        <v>0</v>
      </c>
      <c r="DV36" s="355">
        <v>0</v>
      </c>
      <c r="DW36" s="356">
        <v>4</v>
      </c>
      <c r="DX36" s="356">
        <v>1</v>
      </c>
      <c r="DY36" s="356">
        <v>2</v>
      </c>
      <c r="DZ36" s="356">
        <v>0</v>
      </c>
      <c r="EA36" s="356">
        <v>0</v>
      </c>
      <c r="EB36" s="356">
        <v>0</v>
      </c>
      <c r="EC36" s="356">
        <v>4</v>
      </c>
      <c r="ED36" s="356">
        <v>1</v>
      </c>
      <c r="EE36" s="356">
        <v>2</v>
      </c>
      <c r="EF36" s="356">
        <v>0</v>
      </c>
      <c r="EG36" s="356">
        <v>0</v>
      </c>
      <c r="EH36" s="174">
        <v>0</v>
      </c>
      <c r="EI36" s="174">
        <v>6</v>
      </c>
      <c r="EJ36" s="174">
        <v>15</v>
      </c>
      <c r="EK36" s="174">
        <v>0</v>
      </c>
      <c r="EL36" s="174">
        <v>0</v>
      </c>
      <c r="EM36" s="174">
        <v>0</v>
      </c>
      <c r="EN36" s="174">
        <v>0</v>
      </c>
      <c r="EO36" s="174">
        <v>6</v>
      </c>
      <c r="EP36" s="174">
        <v>15</v>
      </c>
      <c r="EQ36" s="174">
        <v>0</v>
      </c>
      <c r="ER36" s="174">
        <v>0</v>
      </c>
      <c r="ES36" s="174">
        <v>0</v>
      </c>
      <c r="ET36">
        <f t="shared" si="7"/>
        <v>243</v>
      </c>
      <c r="EU36">
        <f t="shared" si="8"/>
        <v>243</v>
      </c>
    </row>
    <row r="37" spans="1:152">
      <c r="A37" t="s">
        <v>15</v>
      </c>
      <c r="B37" t="s">
        <v>455</v>
      </c>
      <c r="C37" t="s">
        <v>549</v>
      </c>
      <c r="D37" t="s">
        <v>656</v>
      </c>
      <c r="E37" s="115">
        <v>1</v>
      </c>
      <c r="F37" s="168">
        <v>0</v>
      </c>
      <c r="G37" s="168">
        <v>6</v>
      </c>
      <c r="H37" s="168">
        <v>1</v>
      </c>
      <c r="I37" s="168">
        <v>2</v>
      </c>
      <c r="J37" s="168">
        <v>0</v>
      </c>
      <c r="K37" s="168">
        <v>0</v>
      </c>
      <c r="L37" s="168">
        <v>0</v>
      </c>
      <c r="M37" s="168">
        <v>0</v>
      </c>
      <c r="N37" s="168">
        <v>1</v>
      </c>
      <c r="O37" s="168">
        <v>2</v>
      </c>
      <c r="P37" s="168">
        <v>0</v>
      </c>
      <c r="Q37" s="168">
        <v>0</v>
      </c>
      <c r="R37" s="174">
        <v>0</v>
      </c>
      <c r="S37" s="174">
        <v>8</v>
      </c>
      <c r="T37" s="174">
        <v>1</v>
      </c>
      <c r="U37" s="174">
        <v>4</v>
      </c>
      <c r="V37" s="174">
        <v>0</v>
      </c>
      <c r="W37" s="174">
        <v>0</v>
      </c>
      <c r="X37" s="174">
        <v>0</v>
      </c>
      <c r="Y37" s="174">
        <v>8</v>
      </c>
      <c r="Z37" s="174">
        <v>11</v>
      </c>
      <c r="AA37" s="174">
        <v>4</v>
      </c>
      <c r="AB37" s="174">
        <v>0</v>
      </c>
      <c r="AC37" s="174">
        <v>0</v>
      </c>
      <c r="AD37" s="168">
        <v>0</v>
      </c>
      <c r="AE37" s="168">
        <v>3</v>
      </c>
      <c r="AF37" s="168">
        <v>4</v>
      </c>
      <c r="AG37" s="168">
        <v>0</v>
      </c>
      <c r="AH37" s="168">
        <v>0</v>
      </c>
      <c r="AI37" s="168">
        <v>0</v>
      </c>
      <c r="AJ37" s="168">
        <v>0</v>
      </c>
      <c r="AK37" s="168">
        <v>7</v>
      </c>
      <c r="AL37" s="168">
        <v>10</v>
      </c>
      <c r="AM37" s="168">
        <v>0</v>
      </c>
      <c r="AN37" s="168">
        <v>0</v>
      </c>
      <c r="AO37" s="168">
        <v>0</v>
      </c>
      <c r="AP37" s="174">
        <v>0</v>
      </c>
      <c r="AQ37" s="174">
        <v>8</v>
      </c>
      <c r="AR37" s="174">
        <v>0</v>
      </c>
      <c r="AS37" s="174">
        <v>2</v>
      </c>
      <c r="AT37" s="174">
        <v>0</v>
      </c>
      <c r="AU37" s="174">
        <v>0</v>
      </c>
      <c r="AV37" s="174">
        <v>0</v>
      </c>
      <c r="AW37" s="174">
        <v>9</v>
      </c>
      <c r="AX37" s="174">
        <v>4</v>
      </c>
      <c r="AY37" s="174">
        <v>2</v>
      </c>
      <c r="AZ37" s="174">
        <v>0</v>
      </c>
      <c r="BA37" s="174">
        <v>0</v>
      </c>
      <c r="BB37" s="168">
        <v>0</v>
      </c>
      <c r="BC37" s="168">
        <v>1</v>
      </c>
      <c r="BD37" s="168">
        <v>0</v>
      </c>
      <c r="BE37" s="168">
        <v>9</v>
      </c>
      <c r="BF37" s="168">
        <v>0</v>
      </c>
      <c r="BG37" s="168">
        <v>0</v>
      </c>
      <c r="BH37" s="168">
        <v>0</v>
      </c>
      <c r="BI37" s="168">
        <v>3</v>
      </c>
      <c r="BJ37" s="168">
        <v>3</v>
      </c>
      <c r="BK37" s="168">
        <v>9</v>
      </c>
      <c r="BL37" s="168">
        <v>0</v>
      </c>
      <c r="BM37" s="168">
        <v>0</v>
      </c>
      <c r="BN37" s="174">
        <v>0</v>
      </c>
      <c r="BO37" s="174">
        <v>5</v>
      </c>
      <c r="BP37" s="174">
        <v>5</v>
      </c>
      <c r="BQ37" s="174">
        <v>4</v>
      </c>
      <c r="BR37" s="174">
        <v>0</v>
      </c>
      <c r="BS37" s="174">
        <v>0</v>
      </c>
      <c r="BT37" s="174">
        <v>0</v>
      </c>
      <c r="BU37" s="174">
        <v>9</v>
      </c>
      <c r="BV37" s="174">
        <v>9</v>
      </c>
      <c r="BW37" s="174">
        <v>4</v>
      </c>
      <c r="BX37" s="174">
        <v>0</v>
      </c>
      <c r="BY37" s="174">
        <v>0</v>
      </c>
      <c r="BZ37" s="168">
        <v>0</v>
      </c>
      <c r="CA37" s="168">
        <v>5</v>
      </c>
      <c r="CB37" s="168">
        <v>1</v>
      </c>
      <c r="CC37" s="168">
        <v>4</v>
      </c>
      <c r="CD37" s="168">
        <v>0</v>
      </c>
      <c r="CE37" s="168">
        <v>0</v>
      </c>
      <c r="CF37" s="168">
        <v>0</v>
      </c>
      <c r="CG37" s="168">
        <v>8</v>
      </c>
      <c r="CH37" s="168">
        <v>5</v>
      </c>
      <c r="CI37" s="168">
        <v>4</v>
      </c>
      <c r="CJ37" s="168">
        <v>0</v>
      </c>
      <c r="CK37" s="168">
        <v>0</v>
      </c>
      <c r="CL37" s="174">
        <v>0</v>
      </c>
      <c r="CM37" s="174">
        <v>5</v>
      </c>
      <c r="CN37" s="174">
        <v>2</v>
      </c>
      <c r="CO37" s="174">
        <v>0</v>
      </c>
      <c r="CP37" s="174">
        <v>0</v>
      </c>
      <c r="CQ37" s="174">
        <v>0</v>
      </c>
      <c r="CR37" s="174">
        <v>0</v>
      </c>
      <c r="CS37" s="174">
        <v>6</v>
      </c>
      <c r="CT37" s="174">
        <v>3</v>
      </c>
      <c r="CU37" s="174">
        <v>0</v>
      </c>
      <c r="CV37" s="174">
        <v>0</v>
      </c>
      <c r="CW37" s="174">
        <v>0</v>
      </c>
      <c r="CX37" s="168">
        <v>0</v>
      </c>
      <c r="CY37" s="168">
        <v>1</v>
      </c>
      <c r="CZ37" s="168">
        <v>3</v>
      </c>
      <c r="DA37" s="168">
        <v>4</v>
      </c>
      <c r="DB37" s="168">
        <v>0</v>
      </c>
      <c r="DC37" s="168">
        <v>0</v>
      </c>
      <c r="DD37" s="168">
        <v>0</v>
      </c>
      <c r="DE37" s="168">
        <v>1</v>
      </c>
      <c r="DF37" s="168">
        <v>3</v>
      </c>
      <c r="DG37" s="168">
        <v>4</v>
      </c>
      <c r="DH37" s="168">
        <v>0</v>
      </c>
      <c r="DI37" s="168">
        <v>0</v>
      </c>
      <c r="DJ37" s="174">
        <v>0</v>
      </c>
      <c r="DK37" s="174">
        <v>13</v>
      </c>
      <c r="DL37" s="174">
        <v>7</v>
      </c>
      <c r="DM37" s="174">
        <v>4</v>
      </c>
      <c r="DN37" s="174">
        <v>1</v>
      </c>
      <c r="DO37" s="174">
        <v>1</v>
      </c>
      <c r="DP37" s="174">
        <v>0</v>
      </c>
      <c r="DQ37" s="174">
        <v>12</v>
      </c>
      <c r="DR37" s="174">
        <v>10</v>
      </c>
      <c r="DS37" s="174">
        <v>4</v>
      </c>
      <c r="DT37" s="174">
        <v>1</v>
      </c>
      <c r="DU37" s="174">
        <v>1</v>
      </c>
      <c r="DV37" s="168">
        <v>0</v>
      </c>
      <c r="DW37" s="168">
        <v>5</v>
      </c>
      <c r="DX37" s="168">
        <v>2</v>
      </c>
      <c r="DY37" s="168">
        <v>4</v>
      </c>
      <c r="DZ37" s="168">
        <v>0</v>
      </c>
      <c r="EA37" s="168">
        <v>0</v>
      </c>
      <c r="EB37" s="168">
        <v>0</v>
      </c>
      <c r="EC37" s="168">
        <v>5</v>
      </c>
      <c r="ED37" s="168">
        <v>0</v>
      </c>
      <c r="EE37" s="168">
        <v>4</v>
      </c>
      <c r="EF37" s="168">
        <v>0</v>
      </c>
      <c r="EG37" s="168">
        <v>0</v>
      </c>
      <c r="EH37" s="174">
        <v>0</v>
      </c>
      <c r="EI37" s="174">
        <v>1</v>
      </c>
      <c r="EJ37" s="174">
        <v>0</v>
      </c>
      <c r="EK37" s="174">
        <v>4</v>
      </c>
      <c r="EL37" s="174">
        <v>0</v>
      </c>
      <c r="EM37" s="174">
        <v>0</v>
      </c>
      <c r="EN37" s="174">
        <v>0</v>
      </c>
      <c r="EO37" s="174">
        <v>2</v>
      </c>
      <c r="EP37" s="174">
        <v>1</v>
      </c>
      <c r="EQ37" s="174">
        <v>4</v>
      </c>
      <c r="ER37" s="174">
        <v>0</v>
      </c>
      <c r="ES37" s="174">
        <v>0</v>
      </c>
      <c r="ET37">
        <f t="shared" si="7"/>
        <v>130</v>
      </c>
      <c r="EU37">
        <f t="shared" si="8"/>
        <v>173</v>
      </c>
    </row>
    <row r="38" spans="1:152">
      <c r="A38" t="s">
        <v>15</v>
      </c>
      <c r="B38" t="s">
        <v>455</v>
      </c>
      <c r="C38" t="s">
        <v>549</v>
      </c>
      <c r="D38" t="s">
        <v>657</v>
      </c>
      <c r="E38" s="115">
        <v>1</v>
      </c>
      <c r="F38" s="168">
        <v>0</v>
      </c>
      <c r="G38" s="168">
        <v>7</v>
      </c>
      <c r="H38" s="168">
        <v>3</v>
      </c>
      <c r="I38" s="168">
        <v>5</v>
      </c>
      <c r="J38" s="168">
        <v>0</v>
      </c>
      <c r="K38" s="168">
        <v>0</v>
      </c>
      <c r="L38" s="168">
        <v>0</v>
      </c>
      <c r="M38" s="168">
        <v>4</v>
      </c>
      <c r="N38" s="168">
        <v>12</v>
      </c>
      <c r="O38" s="168">
        <v>5</v>
      </c>
      <c r="P38" s="168">
        <v>0</v>
      </c>
      <c r="Q38" s="168">
        <v>0</v>
      </c>
      <c r="R38" s="174">
        <v>0</v>
      </c>
      <c r="S38" s="174">
        <v>6</v>
      </c>
      <c r="T38" s="174">
        <v>1</v>
      </c>
      <c r="U38" s="174">
        <v>3</v>
      </c>
      <c r="V38" s="174">
        <v>0</v>
      </c>
      <c r="W38" s="174">
        <v>0</v>
      </c>
      <c r="X38" s="174">
        <v>0</v>
      </c>
      <c r="Y38" s="174">
        <v>2</v>
      </c>
      <c r="Z38" s="174">
        <v>2</v>
      </c>
      <c r="AA38" s="174">
        <v>3</v>
      </c>
      <c r="AB38" s="174">
        <v>0</v>
      </c>
      <c r="AC38" s="174">
        <v>0</v>
      </c>
      <c r="AD38" s="168">
        <v>0</v>
      </c>
      <c r="AE38" s="168">
        <v>4</v>
      </c>
      <c r="AF38" s="168">
        <v>4</v>
      </c>
      <c r="AG38" s="168">
        <v>2</v>
      </c>
      <c r="AH38" s="168">
        <v>0</v>
      </c>
      <c r="AI38" s="168">
        <v>0</v>
      </c>
      <c r="AJ38" s="168">
        <v>0</v>
      </c>
      <c r="AK38" s="168">
        <v>4</v>
      </c>
      <c r="AL38" s="168">
        <v>2</v>
      </c>
      <c r="AM38" s="168">
        <v>2</v>
      </c>
      <c r="AN38" s="168">
        <v>0</v>
      </c>
      <c r="AO38" s="168">
        <v>0</v>
      </c>
      <c r="AP38" s="174">
        <v>0</v>
      </c>
      <c r="AQ38" s="174">
        <v>19</v>
      </c>
      <c r="AR38" s="174">
        <v>10</v>
      </c>
      <c r="AS38" s="174">
        <v>5</v>
      </c>
      <c r="AT38" s="174">
        <v>0</v>
      </c>
      <c r="AU38" s="174">
        <v>0</v>
      </c>
      <c r="AV38" s="174">
        <v>0</v>
      </c>
      <c r="AW38" s="174">
        <v>3</v>
      </c>
      <c r="AX38" s="174">
        <v>0</v>
      </c>
      <c r="AY38" s="174">
        <v>5</v>
      </c>
      <c r="AZ38" s="174">
        <v>0</v>
      </c>
      <c r="BA38" s="174">
        <v>0</v>
      </c>
      <c r="BB38" s="168">
        <v>0</v>
      </c>
      <c r="BC38" s="168">
        <v>20</v>
      </c>
      <c r="BD38" s="168">
        <v>17</v>
      </c>
      <c r="BE38" s="168">
        <v>7</v>
      </c>
      <c r="BF38" s="168">
        <v>0</v>
      </c>
      <c r="BG38" s="168">
        <v>0</v>
      </c>
      <c r="BH38" s="168">
        <v>0</v>
      </c>
      <c r="BI38" s="168">
        <v>13</v>
      </c>
      <c r="BJ38" s="168">
        <v>1</v>
      </c>
      <c r="BK38" s="168">
        <v>7</v>
      </c>
      <c r="BL38" s="168">
        <v>0</v>
      </c>
      <c r="BM38" s="168">
        <v>0</v>
      </c>
      <c r="BN38" s="174">
        <v>0</v>
      </c>
      <c r="BO38" s="174">
        <v>40</v>
      </c>
      <c r="BP38" s="174">
        <v>27</v>
      </c>
      <c r="BQ38" s="174">
        <v>6</v>
      </c>
      <c r="BR38" s="174">
        <v>0</v>
      </c>
      <c r="BS38" s="174">
        <v>0</v>
      </c>
      <c r="BT38" s="174">
        <v>0</v>
      </c>
      <c r="BU38" s="174">
        <v>11</v>
      </c>
      <c r="BV38" s="174">
        <v>7</v>
      </c>
      <c r="BW38" s="174">
        <v>6</v>
      </c>
      <c r="BX38" s="174">
        <v>0</v>
      </c>
      <c r="BY38" s="174">
        <v>0</v>
      </c>
      <c r="BZ38" s="168">
        <v>0</v>
      </c>
      <c r="CA38" s="168">
        <v>16</v>
      </c>
      <c r="CB38" s="168">
        <v>35</v>
      </c>
      <c r="CC38" s="168">
        <v>3</v>
      </c>
      <c r="CD38" s="168">
        <v>0</v>
      </c>
      <c r="CE38" s="168">
        <v>0</v>
      </c>
      <c r="CF38" s="168">
        <v>0</v>
      </c>
      <c r="CG38" s="168">
        <v>13</v>
      </c>
      <c r="CH38" s="168">
        <v>9</v>
      </c>
      <c r="CI38" s="168">
        <v>3</v>
      </c>
      <c r="CJ38" s="168">
        <v>0</v>
      </c>
      <c r="CK38" s="168">
        <v>0</v>
      </c>
      <c r="CL38" s="174">
        <v>0</v>
      </c>
      <c r="CM38" s="174">
        <v>25</v>
      </c>
      <c r="CN38" s="174">
        <v>16</v>
      </c>
      <c r="CO38" s="174">
        <v>3</v>
      </c>
      <c r="CP38" s="174">
        <v>0</v>
      </c>
      <c r="CQ38" s="174">
        <v>0</v>
      </c>
      <c r="CR38" s="174">
        <v>0</v>
      </c>
      <c r="CS38" s="174">
        <v>8</v>
      </c>
      <c r="CT38" s="174">
        <v>2</v>
      </c>
      <c r="CU38" s="174">
        <v>3</v>
      </c>
      <c r="CV38" s="174">
        <v>0</v>
      </c>
      <c r="CW38" s="174">
        <v>0</v>
      </c>
      <c r="CX38" s="168">
        <v>0</v>
      </c>
      <c r="CY38" s="168">
        <v>20</v>
      </c>
      <c r="CZ38" s="168">
        <v>14</v>
      </c>
      <c r="DA38" s="168">
        <v>4</v>
      </c>
      <c r="DB38" s="168">
        <v>0</v>
      </c>
      <c r="DC38" s="168">
        <v>0</v>
      </c>
      <c r="DD38" s="168">
        <v>0</v>
      </c>
      <c r="DE38" s="168">
        <v>8</v>
      </c>
      <c r="DF38" s="168">
        <v>4</v>
      </c>
      <c r="DG38" s="168">
        <v>4</v>
      </c>
      <c r="DH38" s="168">
        <v>0</v>
      </c>
      <c r="DI38" s="168">
        <v>0</v>
      </c>
      <c r="DJ38" s="174">
        <v>0</v>
      </c>
      <c r="DK38" s="174">
        <v>23</v>
      </c>
      <c r="DL38" s="174">
        <v>13</v>
      </c>
      <c r="DM38" s="174">
        <v>2</v>
      </c>
      <c r="DN38" s="174">
        <v>0</v>
      </c>
      <c r="DO38" s="174">
        <v>0</v>
      </c>
      <c r="DP38" s="174">
        <v>0</v>
      </c>
      <c r="DQ38" s="174">
        <v>17</v>
      </c>
      <c r="DR38" s="174">
        <v>15</v>
      </c>
      <c r="DS38" s="174">
        <v>2</v>
      </c>
      <c r="DT38" s="174">
        <v>0</v>
      </c>
      <c r="DU38" s="174">
        <v>0</v>
      </c>
      <c r="DV38" s="168">
        <v>0</v>
      </c>
      <c r="DW38" s="168">
        <v>13</v>
      </c>
      <c r="DX38" s="168">
        <v>0</v>
      </c>
      <c r="DY38" s="168">
        <v>7</v>
      </c>
      <c r="DZ38" s="168">
        <v>0</v>
      </c>
      <c r="EA38" s="168">
        <v>0</v>
      </c>
      <c r="EB38" s="168">
        <v>0</v>
      </c>
      <c r="EC38" s="168">
        <v>4</v>
      </c>
      <c r="ED38" s="168">
        <v>3</v>
      </c>
      <c r="EE38" s="168">
        <v>7</v>
      </c>
      <c r="EF38" s="168">
        <v>0</v>
      </c>
      <c r="EG38" s="168">
        <v>0</v>
      </c>
      <c r="EH38" s="174">
        <v>0</v>
      </c>
      <c r="EI38" s="174">
        <v>14</v>
      </c>
      <c r="EJ38" s="174">
        <v>0</v>
      </c>
      <c r="EK38" s="174">
        <v>1</v>
      </c>
      <c r="EL38" s="174">
        <v>0</v>
      </c>
      <c r="EM38" s="174">
        <v>0</v>
      </c>
      <c r="EN38" s="174">
        <v>0</v>
      </c>
      <c r="EO38" s="174">
        <v>13</v>
      </c>
      <c r="EP38" s="174">
        <v>2</v>
      </c>
      <c r="EQ38" s="174">
        <v>1</v>
      </c>
      <c r="ER38" s="174">
        <v>0</v>
      </c>
      <c r="ES38" s="174">
        <v>0</v>
      </c>
      <c r="ET38">
        <f t="shared" si="7"/>
        <v>395</v>
      </c>
      <c r="EU38">
        <f t="shared" si="8"/>
        <v>207</v>
      </c>
    </row>
    <row r="39" spans="1:152">
      <c r="A39" t="s">
        <v>15</v>
      </c>
      <c r="B39" t="s">
        <v>455</v>
      </c>
      <c r="C39" t="s">
        <v>556</v>
      </c>
      <c r="D39" t="s">
        <v>658</v>
      </c>
      <c r="E39" s="115">
        <v>1</v>
      </c>
      <c r="F39" s="168">
        <v>0</v>
      </c>
      <c r="G39" s="168">
        <v>17</v>
      </c>
      <c r="H39" s="168">
        <v>9</v>
      </c>
      <c r="I39" s="168">
        <v>22</v>
      </c>
      <c r="J39" s="168">
        <v>0</v>
      </c>
      <c r="K39" s="168">
        <v>0</v>
      </c>
      <c r="L39" s="168">
        <v>0</v>
      </c>
      <c r="M39" s="168">
        <v>27</v>
      </c>
      <c r="N39" s="168">
        <v>8</v>
      </c>
      <c r="O39" s="168">
        <v>21</v>
      </c>
      <c r="P39" s="168">
        <v>0</v>
      </c>
      <c r="Q39" s="168">
        <v>0</v>
      </c>
      <c r="R39" s="174">
        <v>0</v>
      </c>
      <c r="S39" s="174">
        <v>13</v>
      </c>
      <c r="T39" s="174">
        <v>23</v>
      </c>
      <c r="U39" s="174">
        <v>29</v>
      </c>
      <c r="V39" s="174">
        <v>0</v>
      </c>
      <c r="W39" s="174">
        <v>0</v>
      </c>
      <c r="X39" s="174">
        <v>0</v>
      </c>
      <c r="Y39" s="174">
        <v>12</v>
      </c>
      <c r="Z39" s="174">
        <v>23</v>
      </c>
      <c r="AA39" s="174">
        <v>30</v>
      </c>
      <c r="AB39" s="174">
        <v>0</v>
      </c>
      <c r="AC39" s="174">
        <v>0</v>
      </c>
      <c r="AD39" s="168">
        <v>0</v>
      </c>
      <c r="AE39" s="168">
        <v>15</v>
      </c>
      <c r="AF39" s="168">
        <v>38</v>
      </c>
      <c r="AG39" s="168">
        <v>29</v>
      </c>
      <c r="AH39" s="168">
        <v>0</v>
      </c>
      <c r="AI39" s="168">
        <v>0</v>
      </c>
      <c r="AJ39" s="168">
        <v>0</v>
      </c>
      <c r="AK39" s="168">
        <v>25</v>
      </c>
      <c r="AL39" s="168">
        <v>38</v>
      </c>
      <c r="AM39" s="168">
        <v>29</v>
      </c>
      <c r="AN39" s="168">
        <v>0</v>
      </c>
      <c r="AO39" s="168">
        <v>0</v>
      </c>
      <c r="AP39" s="174">
        <v>0</v>
      </c>
      <c r="AQ39" s="174">
        <v>21</v>
      </c>
      <c r="AR39" s="174">
        <v>17</v>
      </c>
      <c r="AS39" s="174">
        <v>21</v>
      </c>
      <c r="AT39" s="174">
        <v>0</v>
      </c>
      <c r="AU39" s="174">
        <v>0</v>
      </c>
      <c r="AV39" s="174">
        <v>0</v>
      </c>
      <c r="AW39" s="174">
        <v>19</v>
      </c>
      <c r="AX39" s="174">
        <v>11</v>
      </c>
      <c r="AY39" s="174">
        <v>32</v>
      </c>
      <c r="AZ39" s="174">
        <v>0</v>
      </c>
      <c r="BA39" s="174">
        <v>0</v>
      </c>
      <c r="BB39" s="168">
        <v>0</v>
      </c>
      <c r="BC39" s="168">
        <v>20</v>
      </c>
      <c r="BD39" s="168">
        <v>22</v>
      </c>
      <c r="BE39" s="168">
        <v>32</v>
      </c>
      <c r="BF39" s="168">
        <v>0</v>
      </c>
      <c r="BG39" s="168">
        <v>0</v>
      </c>
      <c r="BH39" s="168">
        <v>0</v>
      </c>
      <c r="BI39" s="168">
        <v>36</v>
      </c>
      <c r="BJ39" s="168">
        <v>38</v>
      </c>
      <c r="BK39" s="168">
        <v>29</v>
      </c>
      <c r="BL39" s="168">
        <v>0</v>
      </c>
      <c r="BM39" s="168">
        <v>0</v>
      </c>
      <c r="BN39" s="174">
        <v>0</v>
      </c>
      <c r="BO39" s="174">
        <v>29</v>
      </c>
      <c r="BP39" s="174">
        <v>23</v>
      </c>
      <c r="BQ39" s="174">
        <v>43</v>
      </c>
      <c r="BR39" s="174">
        <v>0</v>
      </c>
      <c r="BS39" s="174">
        <v>0</v>
      </c>
      <c r="BT39" s="174">
        <v>0</v>
      </c>
      <c r="BU39" s="174">
        <v>39</v>
      </c>
      <c r="BV39" s="174">
        <v>46</v>
      </c>
      <c r="BW39" s="174">
        <v>45</v>
      </c>
      <c r="BX39" s="174">
        <v>0</v>
      </c>
      <c r="BY39" s="174">
        <v>0</v>
      </c>
      <c r="BZ39" s="168">
        <v>0</v>
      </c>
      <c r="CA39" s="168">
        <v>21</v>
      </c>
      <c r="CB39" s="168">
        <v>24</v>
      </c>
      <c r="CC39" s="168">
        <v>21</v>
      </c>
      <c r="CD39" s="168">
        <v>0</v>
      </c>
      <c r="CE39" s="168">
        <v>0</v>
      </c>
      <c r="CF39" s="168">
        <v>0</v>
      </c>
      <c r="CG39" s="168">
        <v>27</v>
      </c>
      <c r="CH39" s="168">
        <v>31</v>
      </c>
      <c r="CI39" s="168">
        <v>24</v>
      </c>
      <c r="CJ39" s="168">
        <v>0</v>
      </c>
      <c r="CK39" s="168">
        <v>0</v>
      </c>
      <c r="CL39" s="174">
        <v>0</v>
      </c>
      <c r="CM39" s="174">
        <v>12</v>
      </c>
      <c r="CN39" s="174">
        <v>6</v>
      </c>
      <c r="CO39" s="174">
        <v>25</v>
      </c>
      <c r="CP39" s="174">
        <v>0</v>
      </c>
      <c r="CQ39" s="174">
        <v>0</v>
      </c>
      <c r="CR39" s="174">
        <v>0</v>
      </c>
      <c r="CS39" s="174">
        <v>13</v>
      </c>
      <c r="CT39" s="174">
        <v>12</v>
      </c>
      <c r="CU39" s="174">
        <v>26</v>
      </c>
      <c r="CV39" s="174">
        <v>0</v>
      </c>
      <c r="CW39" s="174">
        <v>0</v>
      </c>
      <c r="CX39" s="168">
        <v>0</v>
      </c>
      <c r="CY39" s="168">
        <v>15</v>
      </c>
      <c r="CZ39" s="168">
        <v>12</v>
      </c>
      <c r="DA39" s="168">
        <v>32</v>
      </c>
      <c r="DB39" s="168">
        <v>0</v>
      </c>
      <c r="DC39" s="168">
        <v>0</v>
      </c>
      <c r="DD39" s="168">
        <v>0</v>
      </c>
      <c r="DE39" s="168">
        <v>22</v>
      </c>
      <c r="DF39" s="168">
        <v>26</v>
      </c>
      <c r="DG39" s="168">
        <v>34</v>
      </c>
      <c r="DH39" s="168">
        <v>0</v>
      </c>
      <c r="DI39" s="168">
        <v>0</v>
      </c>
      <c r="DJ39" s="174">
        <v>0</v>
      </c>
      <c r="DK39" s="174">
        <v>30</v>
      </c>
      <c r="DL39" s="174">
        <v>15</v>
      </c>
      <c r="DM39" s="174">
        <v>33</v>
      </c>
      <c r="DN39" s="174">
        <v>1</v>
      </c>
      <c r="DO39" s="174">
        <v>1</v>
      </c>
      <c r="DP39" s="174">
        <v>0</v>
      </c>
      <c r="DQ39" s="174">
        <v>47</v>
      </c>
      <c r="DR39" s="174">
        <v>30</v>
      </c>
      <c r="DS39" s="174">
        <v>35</v>
      </c>
      <c r="DT39" s="174">
        <v>1</v>
      </c>
      <c r="DU39" s="174">
        <v>1</v>
      </c>
      <c r="DV39" s="168">
        <v>0</v>
      </c>
      <c r="DW39" s="168">
        <v>28</v>
      </c>
      <c r="DX39" s="168">
        <v>5</v>
      </c>
      <c r="DY39" s="168">
        <v>29</v>
      </c>
      <c r="DZ39" s="168">
        <v>0</v>
      </c>
      <c r="EA39" s="168">
        <v>0</v>
      </c>
      <c r="EB39" s="168">
        <v>0</v>
      </c>
      <c r="EC39" s="168">
        <v>39</v>
      </c>
      <c r="ED39" s="168">
        <v>12</v>
      </c>
      <c r="EE39" s="168">
        <v>30</v>
      </c>
      <c r="EF39" s="168">
        <v>0</v>
      </c>
      <c r="EG39" s="168">
        <v>0</v>
      </c>
      <c r="EH39" s="174">
        <v>0</v>
      </c>
      <c r="EI39" s="174">
        <v>28</v>
      </c>
      <c r="EJ39" s="174">
        <v>21</v>
      </c>
      <c r="EK39" s="174">
        <v>19</v>
      </c>
      <c r="EL39" s="174">
        <v>0</v>
      </c>
      <c r="EM39" s="174">
        <v>0</v>
      </c>
      <c r="EN39" s="174">
        <v>0</v>
      </c>
      <c r="EO39" s="174">
        <v>34</v>
      </c>
      <c r="EP39" s="174">
        <v>25</v>
      </c>
      <c r="EQ39" s="174">
        <v>19</v>
      </c>
      <c r="ER39" s="174">
        <v>0</v>
      </c>
      <c r="ES39" s="174">
        <v>0</v>
      </c>
      <c r="ET39">
        <f t="shared" si="7"/>
        <v>801</v>
      </c>
      <c r="EU39">
        <f t="shared" si="8"/>
        <v>996</v>
      </c>
    </row>
    <row r="40" spans="1:152">
      <c r="A40" t="s">
        <v>15</v>
      </c>
      <c r="B40" t="s">
        <v>455</v>
      </c>
      <c r="C40" t="s">
        <v>559</v>
      </c>
      <c r="D40" t="s">
        <v>659</v>
      </c>
      <c r="E40" s="115">
        <v>1</v>
      </c>
      <c r="F40" s="357">
        <v>0</v>
      </c>
      <c r="G40" s="357">
        <v>3</v>
      </c>
      <c r="H40" s="357">
        <v>1</v>
      </c>
      <c r="I40" s="357">
        <v>10</v>
      </c>
      <c r="J40" s="357">
        <v>0</v>
      </c>
      <c r="K40" s="357">
        <v>0</v>
      </c>
      <c r="L40" s="357">
        <v>0</v>
      </c>
      <c r="M40" s="357">
        <v>2</v>
      </c>
      <c r="N40" s="357">
        <v>1</v>
      </c>
      <c r="O40" s="357">
        <v>12</v>
      </c>
      <c r="P40" s="357">
        <v>0</v>
      </c>
      <c r="Q40" s="357">
        <v>0</v>
      </c>
      <c r="R40" s="358">
        <v>0</v>
      </c>
      <c r="S40" s="358">
        <v>7</v>
      </c>
      <c r="T40" s="358">
        <v>6</v>
      </c>
      <c r="U40" s="358">
        <v>6</v>
      </c>
      <c r="V40" s="358">
        <v>0</v>
      </c>
      <c r="W40" s="358">
        <v>0</v>
      </c>
      <c r="X40" s="358">
        <v>0</v>
      </c>
      <c r="Y40" s="358">
        <v>5</v>
      </c>
      <c r="Z40" s="358">
        <v>6</v>
      </c>
      <c r="AA40" s="358">
        <v>5</v>
      </c>
      <c r="AB40" s="358">
        <v>0</v>
      </c>
      <c r="AC40" s="358">
        <v>0</v>
      </c>
      <c r="AD40" s="357">
        <v>0</v>
      </c>
      <c r="AE40" s="357">
        <v>20</v>
      </c>
      <c r="AF40" s="357">
        <v>16</v>
      </c>
      <c r="AG40" s="357">
        <v>13</v>
      </c>
      <c r="AH40" s="357">
        <v>0</v>
      </c>
      <c r="AI40" s="357">
        <v>0</v>
      </c>
      <c r="AJ40" s="357">
        <v>0</v>
      </c>
      <c r="AK40" s="357">
        <v>20</v>
      </c>
      <c r="AL40" s="357">
        <v>14</v>
      </c>
      <c r="AM40" s="357">
        <v>13</v>
      </c>
      <c r="AN40" s="357">
        <v>0</v>
      </c>
      <c r="AO40" s="357">
        <v>0</v>
      </c>
      <c r="AP40" s="358">
        <v>0</v>
      </c>
      <c r="AQ40" s="358">
        <v>1</v>
      </c>
      <c r="AR40" s="358">
        <v>1</v>
      </c>
      <c r="AS40" s="358">
        <v>4</v>
      </c>
      <c r="AT40" s="358">
        <v>0</v>
      </c>
      <c r="AU40" s="358">
        <v>0</v>
      </c>
      <c r="AV40" s="359">
        <v>0</v>
      </c>
      <c r="AW40" s="359">
        <v>0</v>
      </c>
      <c r="AX40" s="359">
        <v>5</v>
      </c>
      <c r="AY40" s="359">
        <v>0</v>
      </c>
      <c r="AZ40" s="359">
        <v>0</v>
      </c>
      <c r="BA40" s="359">
        <v>0</v>
      </c>
      <c r="BB40" s="357">
        <v>0</v>
      </c>
      <c r="BC40" s="357">
        <v>1</v>
      </c>
      <c r="BD40" s="357">
        <v>1</v>
      </c>
      <c r="BE40" s="357">
        <v>4</v>
      </c>
      <c r="BF40" s="357">
        <v>0</v>
      </c>
      <c r="BG40" s="357">
        <v>0</v>
      </c>
      <c r="BH40" s="357">
        <v>0</v>
      </c>
      <c r="BI40" s="357">
        <v>0</v>
      </c>
      <c r="BJ40" s="357">
        <v>2</v>
      </c>
      <c r="BK40" s="357">
        <v>12</v>
      </c>
      <c r="BL40" s="357">
        <v>0</v>
      </c>
      <c r="BM40" s="357">
        <v>0</v>
      </c>
      <c r="BN40" s="358">
        <v>0</v>
      </c>
      <c r="BO40" s="358">
        <v>0</v>
      </c>
      <c r="BP40" s="358">
        <v>3</v>
      </c>
      <c r="BQ40" s="358">
        <v>37</v>
      </c>
      <c r="BR40" s="358">
        <v>0</v>
      </c>
      <c r="BS40" s="358">
        <v>0</v>
      </c>
      <c r="BT40" s="358">
        <v>0</v>
      </c>
      <c r="BU40" s="358">
        <v>13</v>
      </c>
      <c r="BV40" s="358">
        <v>22</v>
      </c>
      <c r="BW40" s="358">
        <v>9</v>
      </c>
      <c r="BX40" s="358">
        <v>0</v>
      </c>
      <c r="BY40" s="358">
        <v>0</v>
      </c>
      <c r="BZ40" s="357">
        <v>0</v>
      </c>
      <c r="CA40" s="357">
        <v>0</v>
      </c>
      <c r="CB40" s="357">
        <v>1</v>
      </c>
      <c r="CC40" s="357">
        <v>4</v>
      </c>
      <c r="CD40" s="357">
        <v>0</v>
      </c>
      <c r="CE40" s="357">
        <v>0</v>
      </c>
      <c r="CF40" s="357">
        <v>0</v>
      </c>
      <c r="CG40" s="357">
        <v>1</v>
      </c>
      <c r="CH40" s="357">
        <v>0</v>
      </c>
      <c r="CI40" s="357">
        <v>10</v>
      </c>
      <c r="CJ40" s="357">
        <v>0</v>
      </c>
      <c r="CK40" s="357">
        <v>0</v>
      </c>
      <c r="CL40" s="358">
        <v>0</v>
      </c>
      <c r="CM40" s="358">
        <v>0</v>
      </c>
      <c r="CN40" s="358">
        <v>5</v>
      </c>
      <c r="CO40" s="358">
        <v>3</v>
      </c>
      <c r="CP40" s="358">
        <v>0</v>
      </c>
      <c r="CQ40" s="358">
        <v>0</v>
      </c>
      <c r="CR40" s="358">
        <v>0</v>
      </c>
      <c r="CS40" s="358">
        <v>4</v>
      </c>
      <c r="CT40" s="358">
        <v>1</v>
      </c>
      <c r="CU40" s="358">
        <v>8</v>
      </c>
      <c r="CV40" s="358">
        <v>0</v>
      </c>
      <c r="CW40" s="358">
        <v>0</v>
      </c>
      <c r="CX40" s="357">
        <v>0</v>
      </c>
      <c r="CY40" s="357">
        <v>0</v>
      </c>
      <c r="CZ40" s="357">
        <v>2</v>
      </c>
      <c r="DA40" s="357">
        <v>3</v>
      </c>
      <c r="DB40" s="357">
        <v>0</v>
      </c>
      <c r="DC40" s="357">
        <v>0</v>
      </c>
      <c r="DD40" s="357">
        <v>0</v>
      </c>
      <c r="DE40" s="357">
        <v>2</v>
      </c>
      <c r="DF40" s="357">
        <v>0</v>
      </c>
      <c r="DG40" s="357">
        <v>6</v>
      </c>
      <c r="DH40" s="357">
        <v>0</v>
      </c>
      <c r="DI40" s="357">
        <v>0</v>
      </c>
      <c r="DJ40" s="358">
        <v>0</v>
      </c>
      <c r="DK40" s="358">
        <v>0</v>
      </c>
      <c r="DL40" s="358">
        <v>32</v>
      </c>
      <c r="DM40" s="358">
        <v>9</v>
      </c>
      <c r="DN40" s="358">
        <v>0</v>
      </c>
      <c r="DO40" s="358">
        <v>0</v>
      </c>
      <c r="DP40" s="358">
        <v>0</v>
      </c>
      <c r="DQ40" s="358">
        <v>31</v>
      </c>
      <c r="DR40" s="358">
        <v>14</v>
      </c>
      <c r="DS40" s="358">
        <v>7</v>
      </c>
      <c r="DT40" s="358">
        <v>0</v>
      </c>
      <c r="DU40" s="358">
        <v>0</v>
      </c>
      <c r="DV40" s="357">
        <v>0</v>
      </c>
      <c r="DW40" s="357">
        <v>0</v>
      </c>
      <c r="DX40" s="357">
        <v>27</v>
      </c>
      <c r="DY40" s="357">
        <v>14</v>
      </c>
      <c r="DZ40" s="357">
        <v>0</v>
      </c>
      <c r="EA40" s="357">
        <v>0</v>
      </c>
      <c r="EB40" s="357">
        <v>0</v>
      </c>
      <c r="EC40" s="357">
        <v>24</v>
      </c>
      <c r="ED40" s="357">
        <v>14</v>
      </c>
      <c r="EE40" s="357">
        <v>9</v>
      </c>
      <c r="EF40" s="357">
        <v>1</v>
      </c>
      <c r="EG40" s="357">
        <v>0</v>
      </c>
      <c r="EH40" s="358">
        <v>0</v>
      </c>
      <c r="EI40" s="358">
        <v>0</v>
      </c>
      <c r="EJ40" s="358">
        <v>30</v>
      </c>
      <c r="EK40" s="358">
        <v>20</v>
      </c>
      <c r="EL40" s="358">
        <v>0</v>
      </c>
      <c r="EM40" s="358">
        <v>0</v>
      </c>
      <c r="EN40" s="358">
        <v>0</v>
      </c>
      <c r="EO40" s="358">
        <v>30</v>
      </c>
      <c r="EP40" s="358">
        <v>36</v>
      </c>
      <c r="EQ40" s="358">
        <v>9</v>
      </c>
      <c r="ER40" s="358">
        <v>0</v>
      </c>
      <c r="ES40" s="358">
        <v>0</v>
      </c>
      <c r="ET40">
        <f t="shared" si="7"/>
        <v>284</v>
      </c>
      <c r="EU40">
        <f t="shared" si="8"/>
        <v>348</v>
      </c>
    </row>
    <row r="41" spans="1:152">
      <c r="A41" t="s">
        <v>15</v>
      </c>
      <c r="B41" t="s">
        <v>455</v>
      </c>
      <c r="C41" t="s">
        <v>559</v>
      </c>
      <c r="D41" t="s">
        <v>660</v>
      </c>
      <c r="E41" s="115">
        <v>1</v>
      </c>
      <c r="F41" s="168">
        <v>0</v>
      </c>
      <c r="G41" s="168">
        <v>0</v>
      </c>
      <c r="H41" s="168">
        <v>0</v>
      </c>
      <c r="I41" s="168">
        <v>7</v>
      </c>
      <c r="J41" s="168">
        <v>0</v>
      </c>
      <c r="K41" s="168">
        <v>0</v>
      </c>
      <c r="L41" s="168">
        <v>1</v>
      </c>
      <c r="M41" s="168">
        <v>0</v>
      </c>
      <c r="N41" s="168">
        <v>0</v>
      </c>
      <c r="O41" s="168">
        <v>7</v>
      </c>
      <c r="P41" s="168">
        <v>0</v>
      </c>
      <c r="Q41" s="168">
        <v>1</v>
      </c>
      <c r="R41" s="174">
        <v>0</v>
      </c>
      <c r="S41" s="174">
        <v>0</v>
      </c>
      <c r="T41" s="174">
        <v>0</v>
      </c>
      <c r="U41" s="174">
        <v>2</v>
      </c>
      <c r="V41" s="174">
        <v>0</v>
      </c>
      <c r="W41" s="174">
        <v>0</v>
      </c>
      <c r="X41" s="174">
        <v>0</v>
      </c>
      <c r="Y41" s="174">
        <v>0</v>
      </c>
      <c r="Z41" s="174">
        <v>0</v>
      </c>
      <c r="AA41" s="174">
        <v>2</v>
      </c>
      <c r="AB41" s="174">
        <v>0</v>
      </c>
      <c r="AC41" s="174">
        <v>0</v>
      </c>
      <c r="AD41" s="168">
        <v>0</v>
      </c>
      <c r="AE41" s="168">
        <v>19</v>
      </c>
      <c r="AF41" s="168">
        <v>11</v>
      </c>
      <c r="AG41" s="168">
        <v>2</v>
      </c>
      <c r="AH41" s="168">
        <v>0</v>
      </c>
      <c r="AI41" s="168">
        <v>0</v>
      </c>
      <c r="AJ41" s="168">
        <v>0</v>
      </c>
      <c r="AK41" s="168">
        <v>19</v>
      </c>
      <c r="AL41" s="168">
        <v>11</v>
      </c>
      <c r="AM41" s="168">
        <v>2</v>
      </c>
      <c r="AN41" s="168">
        <v>0</v>
      </c>
      <c r="AO41" s="168">
        <v>0</v>
      </c>
      <c r="AP41" s="174">
        <v>0</v>
      </c>
      <c r="AQ41" s="174">
        <v>1</v>
      </c>
      <c r="AR41" s="174">
        <v>1</v>
      </c>
      <c r="AS41" s="174">
        <v>2</v>
      </c>
      <c r="AT41" s="174">
        <v>0</v>
      </c>
      <c r="AU41" s="174">
        <v>0</v>
      </c>
      <c r="AV41" s="174">
        <v>0</v>
      </c>
      <c r="AW41" s="174">
        <v>1</v>
      </c>
      <c r="AX41" s="174">
        <v>1</v>
      </c>
      <c r="AY41" s="174">
        <v>2</v>
      </c>
      <c r="AZ41" s="174">
        <v>0</v>
      </c>
      <c r="BA41" s="174">
        <v>0</v>
      </c>
      <c r="BB41" s="168">
        <v>0</v>
      </c>
      <c r="BC41" s="168">
        <v>4</v>
      </c>
      <c r="BD41" s="168">
        <v>1</v>
      </c>
      <c r="BE41" s="168">
        <v>7</v>
      </c>
      <c r="BF41" s="168">
        <v>0</v>
      </c>
      <c r="BG41" s="168">
        <v>0</v>
      </c>
      <c r="BH41" s="168">
        <v>0</v>
      </c>
      <c r="BI41" s="168">
        <v>4</v>
      </c>
      <c r="BJ41" s="168">
        <v>1</v>
      </c>
      <c r="BK41" s="168">
        <v>7</v>
      </c>
      <c r="BL41" s="168">
        <v>0</v>
      </c>
      <c r="BM41" s="168">
        <v>0</v>
      </c>
      <c r="BN41" s="174">
        <v>0</v>
      </c>
      <c r="BO41" s="174">
        <v>5</v>
      </c>
      <c r="BP41" s="174">
        <v>3</v>
      </c>
      <c r="BQ41" s="174">
        <v>3</v>
      </c>
      <c r="BR41" s="174">
        <v>0</v>
      </c>
      <c r="BS41" s="174">
        <v>0</v>
      </c>
      <c r="BT41" s="174">
        <v>0</v>
      </c>
      <c r="BU41" s="174">
        <v>5</v>
      </c>
      <c r="BV41" s="174">
        <v>3</v>
      </c>
      <c r="BW41" s="174">
        <v>3</v>
      </c>
      <c r="BX41" s="174">
        <v>0</v>
      </c>
      <c r="BY41" s="174">
        <v>0</v>
      </c>
      <c r="BZ41" s="168">
        <v>0</v>
      </c>
      <c r="CA41" s="168">
        <v>0</v>
      </c>
      <c r="CB41" s="168">
        <v>0</v>
      </c>
      <c r="CC41" s="168">
        <v>5</v>
      </c>
      <c r="CD41" s="168">
        <v>0</v>
      </c>
      <c r="CE41" s="168">
        <v>0</v>
      </c>
      <c r="CF41" s="168">
        <v>0</v>
      </c>
      <c r="CG41" s="168">
        <v>0</v>
      </c>
      <c r="CH41" s="168">
        <v>0</v>
      </c>
      <c r="CI41" s="168">
        <v>5</v>
      </c>
      <c r="CJ41" s="168">
        <v>2</v>
      </c>
      <c r="CK41" s="168">
        <v>2</v>
      </c>
      <c r="CL41" s="174">
        <v>0</v>
      </c>
      <c r="CM41" s="174">
        <v>6</v>
      </c>
      <c r="CN41" s="174">
        <v>1</v>
      </c>
      <c r="CO41" s="174">
        <v>4</v>
      </c>
      <c r="CP41" s="174">
        <v>0</v>
      </c>
      <c r="CQ41" s="174">
        <v>0</v>
      </c>
      <c r="CR41" s="174">
        <v>0</v>
      </c>
      <c r="CS41" s="174">
        <v>6</v>
      </c>
      <c r="CT41" s="174">
        <v>1</v>
      </c>
      <c r="CU41" s="174">
        <v>4</v>
      </c>
      <c r="CV41" s="174">
        <v>0</v>
      </c>
      <c r="CW41" s="174">
        <v>0</v>
      </c>
      <c r="CX41" s="168">
        <v>0</v>
      </c>
      <c r="CY41" s="168">
        <v>5</v>
      </c>
      <c r="CZ41" s="168">
        <v>3</v>
      </c>
      <c r="DA41" s="168">
        <v>3</v>
      </c>
      <c r="DB41" s="168">
        <v>0</v>
      </c>
      <c r="DC41" s="168">
        <v>0</v>
      </c>
      <c r="DD41" s="168">
        <v>0</v>
      </c>
      <c r="DE41" s="168">
        <v>5</v>
      </c>
      <c r="DF41" s="168">
        <v>3</v>
      </c>
      <c r="DG41" s="168">
        <v>3</v>
      </c>
      <c r="DH41" s="168">
        <v>0</v>
      </c>
      <c r="DI41" s="168">
        <v>0</v>
      </c>
      <c r="DJ41" s="174">
        <v>0</v>
      </c>
      <c r="DK41" s="174">
        <v>7</v>
      </c>
      <c r="DL41" s="174">
        <v>0</v>
      </c>
      <c r="DM41" s="174">
        <v>4</v>
      </c>
      <c r="DN41" s="174">
        <v>0</v>
      </c>
      <c r="DO41" s="174">
        <v>0</v>
      </c>
      <c r="DP41" s="174">
        <v>0</v>
      </c>
      <c r="DQ41" s="174">
        <v>7</v>
      </c>
      <c r="DR41" s="174">
        <v>0</v>
      </c>
      <c r="DS41" s="174">
        <v>4</v>
      </c>
      <c r="DT41" s="174">
        <v>0</v>
      </c>
      <c r="DU41" s="174">
        <v>0</v>
      </c>
      <c r="DV41" s="168">
        <v>0</v>
      </c>
      <c r="DW41" s="168">
        <v>0</v>
      </c>
      <c r="DX41" s="168">
        <v>0</v>
      </c>
      <c r="DY41" s="168">
        <v>3</v>
      </c>
      <c r="DZ41" s="168">
        <v>0</v>
      </c>
      <c r="EA41" s="168">
        <v>0</v>
      </c>
      <c r="EB41" s="168">
        <v>0</v>
      </c>
      <c r="EC41" s="168">
        <v>0</v>
      </c>
      <c r="ED41" s="168">
        <v>0</v>
      </c>
      <c r="EE41" s="168">
        <v>3</v>
      </c>
      <c r="EF41" s="168">
        <v>0</v>
      </c>
      <c r="EG41" s="168">
        <v>0</v>
      </c>
      <c r="EH41" s="174">
        <v>0</v>
      </c>
      <c r="EI41" s="174">
        <v>15</v>
      </c>
      <c r="EJ41" s="174">
        <v>0</v>
      </c>
      <c r="EK41" s="174">
        <v>6</v>
      </c>
      <c r="EL41" s="174">
        <v>0</v>
      </c>
      <c r="EM41" s="174">
        <v>0</v>
      </c>
      <c r="EN41" s="174">
        <v>0</v>
      </c>
      <c r="EO41" s="174">
        <v>15</v>
      </c>
      <c r="EP41" s="174">
        <v>0</v>
      </c>
      <c r="EQ41" s="174">
        <v>6</v>
      </c>
      <c r="ER41" s="174">
        <v>0</v>
      </c>
      <c r="ES41" s="174">
        <v>0</v>
      </c>
      <c r="ET41">
        <f t="shared" si="7"/>
        <v>130</v>
      </c>
      <c r="EU41">
        <f t="shared" si="8"/>
        <v>136</v>
      </c>
    </row>
    <row r="42" spans="1:152">
      <c r="A42" t="s">
        <v>15</v>
      </c>
      <c r="B42" t="s">
        <v>455</v>
      </c>
      <c r="C42" t="s">
        <v>559</v>
      </c>
      <c r="D42" s="297" t="s">
        <v>661</v>
      </c>
      <c r="E42" s="115">
        <v>1</v>
      </c>
      <c r="F42" s="168">
        <v>0</v>
      </c>
      <c r="G42" s="168">
        <v>10</v>
      </c>
      <c r="H42" s="168">
        <v>0</v>
      </c>
      <c r="I42" s="168">
        <v>5</v>
      </c>
      <c r="J42" s="168">
        <v>2</v>
      </c>
      <c r="K42" s="168">
        <v>2</v>
      </c>
      <c r="L42" s="168">
        <v>0</v>
      </c>
      <c r="M42" s="168">
        <v>9</v>
      </c>
      <c r="N42" s="168">
        <v>1</v>
      </c>
      <c r="O42" s="168">
        <v>5</v>
      </c>
      <c r="P42" s="168">
        <v>2</v>
      </c>
      <c r="Q42" s="168">
        <v>2</v>
      </c>
      <c r="R42" s="174">
        <v>0</v>
      </c>
      <c r="S42" s="174">
        <v>3</v>
      </c>
      <c r="T42" s="174">
        <v>3</v>
      </c>
      <c r="U42" s="174">
        <v>5</v>
      </c>
      <c r="V42" s="174">
        <v>0</v>
      </c>
      <c r="W42" s="174">
        <v>1</v>
      </c>
      <c r="X42" s="174">
        <v>1</v>
      </c>
      <c r="Y42" s="174">
        <v>8</v>
      </c>
      <c r="Z42" s="174">
        <v>2</v>
      </c>
      <c r="AA42" s="174">
        <v>5</v>
      </c>
      <c r="AB42" s="174">
        <v>1</v>
      </c>
      <c r="AC42" s="174">
        <v>1</v>
      </c>
      <c r="AD42" s="168">
        <v>0</v>
      </c>
      <c r="AE42" s="168">
        <v>2</v>
      </c>
      <c r="AF42" s="168">
        <v>1</v>
      </c>
      <c r="AG42" s="168">
        <v>8</v>
      </c>
      <c r="AH42" s="168">
        <v>0</v>
      </c>
      <c r="AI42" s="168">
        <v>0</v>
      </c>
      <c r="AJ42" s="168">
        <v>0</v>
      </c>
      <c r="AK42" s="168">
        <v>11</v>
      </c>
      <c r="AL42" s="168">
        <v>6</v>
      </c>
      <c r="AM42" s="168">
        <v>5</v>
      </c>
      <c r="AN42" s="168">
        <v>0</v>
      </c>
      <c r="AO42" s="168">
        <v>0</v>
      </c>
      <c r="AP42" s="174">
        <v>0</v>
      </c>
      <c r="AQ42" s="174">
        <v>3</v>
      </c>
      <c r="AR42" s="174">
        <v>0</v>
      </c>
      <c r="AS42" s="174">
        <v>7</v>
      </c>
      <c r="AT42" s="174">
        <v>0</v>
      </c>
      <c r="AU42" s="174">
        <v>0</v>
      </c>
      <c r="AV42" s="174">
        <v>0</v>
      </c>
      <c r="AW42" s="174">
        <v>6</v>
      </c>
      <c r="AX42" s="174">
        <v>2</v>
      </c>
      <c r="AY42" s="174">
        <v>7</v>
      </c>
      <c r="AZ42" s="174">
        <v>0</v>
      </c>
      <c r="BA42" s="174">
        <v>0</v>
      </c>
      <c r="BB42" s="168">
        <v>0</v>
      </c>
      <c r="BC42" s="168">
        <v>2</v>
      </c>
      <c r="BD42" s="168">
        <v>2</v>
      </c>
      <c r="BE42" s="168">
        <v>5</v>
      </c>
      <c r="BF42" s="168">
        <v>0</v>
      </c>
      <c r="BG42" s="168">
        <v>0</v>
      </c>
      <c r="BH42" s="168">
        <v>0</v>
      </c>
      <c r="BI42" s="168">
        <v>2</v>
      </c>
      <c r="BJ42" s="168">
        <v>2</v>
      </c>
      <c r="BK42" s="168">
        <v>5</v>
      </c>
      <c r="BL42" s="168">
        <v>0</v>
      </c>
      <c r="BM42" s="168">
        <v>0</v>
      </c>
      <c r="BN42" s="174">
        <v>0</v>
      </c>
      <c r="BO42" s="174">
        <v>15</v>
      </c>
      <c r="BP42" s="174">
        <v>9</v>
      </c>
      <c r="BQ42" s="174">
        <v>12</v>
      </c>
      <c r="BR42" s="174">
        <v>0</v>
      </c>
      <c r="BS42" s="174">
        <v>0</v>
      </c>
      <c r="BT42" s="174">
        <v>0</v>
      </c>
      <c r="BU42" s="174">
        <v>14</v>
      </c>
      <c r="BV42" s="174">
        <v>7</v>
      </c>
      <c r="BW42" s="174">
        <v>12</v>
      </c>
      <c r="BX42" s="174">
        <v>0</v>
      </c>
      <c r="BY42" s="174">
        <v>0</v>
      </c>
      <c r="BZ42" s="168">
        <v>0</v>
      </c>
      <c r="CA42" s="168">
        <v>2</v>
      </c>
      <c r="CB42" s="168">
        <v>3</v>
      </c>
      <c r="CC42" s="168">
        <v>7</v>
      </c>
      <c r="CD42" s="168">
        <v>0</v>
      </c>
      <c r="CE42" s="168">
        <v>0</v>
      </c>
      <c r="CF42" s="168">
        <v>0</v>
      </c>
      <c r="CG42" s="168">
        <v>2</v>
      </c>
      <c r="CH42" s="168">
        <v>1</v>
      </c>
      <c r="CI42" s="168">
        <v>5</v>
      </c>
      <c r="CJ42" s="168">
        <v>0</v>
      </c>
      <c r="CK42" s="168">
        <v>0</v>
      </c>
      <c r="CL42" s="174">
        <v>0</v>
      </c>
      <c r="CM42" s="174">
        <v>0</v>
      </c>
      <c r="CN42" s="174">
        <v>1</v>
      </c>
      <c r="CO42" s="174">
        <v>12</v>
      </c>
      <c r="CP42" s="174">
        <v>2</v>
      </c>
      <c r="CQ42" s="174">
        <v>2</v>
      </c>
      <c r="CR42" s="174">
        <v>0</v>
      </c>
      <c r="CS42" s="174">
        <v>2</v>
      </c>
      <c r="CT42" s="174">
        <v>1</v>
      </c>
      <c r="CU42" s="174">
        <v>12</v>
      </c>
      <c r="CV42" s="174">
        <v>2</v>
      </c>
      <c r="CW42" s="174">
        <v>2</v>
      </c>
      <c r="CX42" s="168">
        <v>0</v>
      </c>
      <c r="CY42" s="168">
        <v>0</v>
      </c>
      <c r="CZ42" s="168">
        <v>0</v>
      </c>
      <c r="DA42" s="168">
        <v>7</v>
      </c>
      <c r="DB42" s="168">
        <v>0</v>
      </c>
      <c r="DC42" s="168">
        <v>0</v>
      </c>
      <c r="DD42" s="168">
        <v>0</v>
      </c>
      <c r="DE42" s="168">
        <v>2</v>
      </c>
      <c r="DF42" s="168">
        <v>0</v>
      </c>
      <c r="DG42" s="168">
        <v>7</v>
      </c>
      <c r="DH42" s="168">
        <v>0</v>
      </c>
      <c r="DI42" s="168">
        <v>0</v>
      </c>
      <c r="DJ42" s="174">
        <v>0</v>
      </c>
      <c r="DK42" s="174">
        <v>3</v>
      </c>
      <c r="DL42" s="174">
        <v>2</v>
      </c>
      <c r="DM42" s="174">
        <v>9</v>
      </c>
      <c r="DN42" s="174">
        <v>0</v>
      </c>
      <c r="DO42" s="174">
        <v>0</v>
      </c>
      <c r="DP42" s="174">
        <v>0</v>
      </c>
      <c r="DQ42" s="174">
        <v>5</v>
      </c>
      <c r="DR42" s="174">
        <v>6</v>
      </c>
      <c r="DS42" s="174">
        <v>9</v>
      </c>
      <c r="DT42" s="174">
        <v>0</v>
      </c>
      <c r="DU42" s="174">
        <v>0</v>
      </c>
      <c r="DV42" s="168">
        <v>0</v>
      </c>
      <c r="DW42" s="168">
        <v>4</v>
      </c>
      <c r="DX42" s="168">
        <v>9</v>
      </c>
      <c r="DY42" s="168">
        <v>6</v>
      </c>
      <c r="DZ42" s="168">
        <v>0</v>
      </c>
      <c r="EA42" s="168">
        <v>0</v>
      </c>
      <c r="EB42" s="168">
        <v>0</v>
      </c>
      <c r="EC42" s="168">
        <v>12</v>
      </c>
      <c r="ED42" s="168">
        <v>4</v>
      </c>
      <c r="EE42" s="168">
        <v>6</v>
      </c>
      <c r="EF42" s="168">
        <v>0</v>
      </c>
      <c r="EG42" s="168">
        <v>0</v>
      </c>
      <c r="EH42" s="174">
        <v>0</v>
      </c>
      <c r="EI42" s="174">
        <v>0</v>
      </c>
      <c r="EJ42" s="174">
        <v>16</v>
      </c>
      <c r="EK42" s="174">
        <v>7</v>
      </c>
      <c r="EL42" s="174">
        <v>0</v>
      </c>
      <c r="EM42" s="174">
        <v>0</v>
      </c>
      <c r="EN42" s="174">
        <v>0</v>
      </c>
      <c r="EO42" s="174">
        <v>10</v>
      </c>
      <c r="EP42" s="174">
        <v>8</v>
      </c>
      <c r="EQ42" s="174">
        <v>7</v>
      </c>
      <c r="ER42" s="174">
        <v>0</v>
      </c>
      <c r="ES42" s="174">
        <v>0</v>
      </c>
      <c r="ET42">
        <f t="shared" si="7"/>
        <v>189</v>
      </c>
      <c r="EU42">
        <f t="shared" si="8"/>
        <v>219</v>
      </c>
    </row>
    <row r="43" spans="1:152">
      <c r="A43" t="s">
        <v>15</v>
      </c>
      <c r="B43" t="s">
        <v>455</v>
      </c>
      <c r="C43" t="s">
        <v>662</v>
      </c>
      <c r="D43" t="s">
        <v>663</v>
      </c>
      <c r="E43" s="115">
        <v>1</v>
      </c>
      <c r="F43" s="168">
        <v>0</v>
      </c>
      <c r="G43" s="168">
        <v>4</v>
      </c>
      <c r="H43" s="168">
        <v>1</v>
      </c>
      <c r="I43" s="168">
        <v>11</v>
      </c>
      <c r="J43" s="168">
        <v>0</v>
      </c>
      <c r="K43" s="168">
        <v>0</v>
      </c>
      <c r="L43" s="168">
        <v>0</v>
      </c>
      <c r="M43" s="168">
        <v>0</v>
      </c>
      <c r="N43" s="168">
        <v>0</v>
      </c>
      <c r="O43" s="168">
        <v>11</v>
      </c>
      <c r="P43" s="168">
        <v>0</v>
      </c>
      <c r="Q43" s="168">
        <v>0</v>
      </c>
      <c r="R43" s="174">
        <v>0</v>
      </c>
      <c r="S43" s="174">
        <v>21</v>
      </c>
      <c r="T43" s="174">
        <v>38</v>
      </c>
      <c r="U43" s="174">
        <v>16</v>
      </c>
      <c r="V43" s="174">
        <v>0</v>
      </c>
      <c r="W43" s="174">
        <v>0</v>
      </c>
      <c r="X43" s="174">
        <v>0</v>
      </c>
      <c r="Y43" s="174">
        <v>19</v>
      </c>
      <c r="Z43" s="174">
        <v>40</v>
      </c>
      <c r="AA43" s="174">
        <v>16</v>
      </c>
      <c r="AB43" s="174">
        <v>0</v>
      </c>
      <c r="AC43" s="174">
        <v>0</v>
      </c>
      <c r="AD43" s="168">
        <v>0</v>
      </c>
      <c r="AE43" s="168">
        <v>3</v>
      </c>
      <c r="AF43" s="168">
        <v>0</v>
      </c>
      <c r="AG43" s="168">
        <v>14</v>
      </c>
      <c r="AH43" s="168">
        <v>0</v>
      </c>
      <c r="AI43" s="168">
        <v>0</v>
      </c>
      <c r="AJ43" s="168">
        <v>0</v>
      </c>
      <c r="AK43" s="168">
        <v>0</v>
      </c>
      <c r="AL43" s="168">
        <v>0</v>
      </c>
      <c r="AM43" s="168">
        <v>14</v>
      </c>
      <c r="AN43" s="168">
        <v>0</v>
      </c>
      <c r="AO43" s="168">
        <v>0</v>
      </c>
      <c r="AP43" s="174">
        <v>0</v>
      </c>
      <c r="AQ43" s="174">
        <v>19</v>
      </c>
      <c r="AR43" s="174">
        <v>26</v>
      </c>
      <c r="AS43" s="174">
        <v>16</v>
      </c>
      <c r="AT43" s="174">
        <v>0</v>
      </c>
      <c r="AU43" s="174">
        <v>0</v>
      </c>
      <c r="AV43" s="174">
        <v>0</v>
      </c>
      <c r="AW43" s="174">
        <v>25</v>
      </c>
      <c r="AX43" s="174">
        <v>32</v>
      </c>
      <c r="AY43" s="174">
        <v>16</v>
      </c>
      <c r="AZ43" s="174">
        <v>0</v>
      </c>
      <c r="BA43" s="174">
        <v>0</v>
      </c>
      <c r="BB43" s="168">
        <v>0</v>
      </c>
      <c r="BC43" s="168">
        <v>30</v>
      </c>
      <c r="BD43" s="168">
        <v>17</v>
      </c>
      <c r="BE43" s="168">
        <v>14</v>
      </c>
      <c r="BF43" s="168">
        <v>0</v>
      </c>
      <c r="BG43" s="168">
        <v>0</v>
      </c>
      <c r="BH43" s="168">
        <v>0</v>
      </c>
      <c r="BI43" s="168">
        <v>30</v>
      </c>
      <c r="BJ43" s="168">
        <v>21</v>
      </c>
      <c r="BK43" s="168">
        <v>14</v>
      </c>
      <c r="BL43" s="168">
        <v>0</v>
      </c>
      <c r="BM43" s="168">
        <v>0</v>
      </c>
      <c r="BN43" s="174">
        <v>0</v>
      </c>
      <c r="BO43" s="174">
        <v>32</v>
      </c>
      <c r="BP43" s="174">
        <v>19</v>
      </c>
      <c r="BQ43" s="174">
        <v>10</v>
      </c>
      <c r="BR43" s="174">
        <v>0</v>
      </c>
      <c r="BS43" s="174">
        <v>0</v>
      </c>
      <c r="BT43" s="174">
        <v>0</v>
      </c>
      <c r="BU43" s="174">
        <v>13</v>
      </c>
      <c r="BV43" s="174">
        <v>17</v>
      </c>
      <c r="BW43" s="174">
        <v>10</v>
      </c>
      <c r="BX43" s="174">
        <v>0</v>
      </c>
      <c r="BY43" s="174">
        <v>0</v>
      </c>
      <c r="BZ43" s="168">
        <v>0</v>
      </c>
      <c r="CA43" s="168">
        <v>41</v>
      </c>
      <c r="CB43" s="168">
        <v>18</v>
      </c>
      <c r="CC43" s="168">
        <v>28</v>
      </c>
      <c r="CD43" s="168">
        <v>0</v>
      </c>
      <c r="CE43" s="168">
        <v>0</v>
      </c>
      <c r="CF43" s="168">
        <v>0</v>
      </c>
      <c r="CG43" s="168">
        <v>33</v>
      </c>
      <c r="CH43" s="168">
        <v>23</v>
      </c>
      <c r="CI43" s="168">
        <v>28</v>
      </c>
      <c r="CJ43" s="168">
        <v>0</v>
      </c>
      <c r="CK43" s="168">
        <v>0</v>
      </c>
      <c r="CL43" s="174">
        <v>0</v>
      </c>
      <c r="CM43" s="174">
        <v>20</v>
      </c>
      <c r="CN43" s="174">
        <v>17</v>
      </c>
      <c r="CO43" s="174">
        <v>11</v>
      </c>
      <c r="CP43" s="174">
        <v>0</v>
      </c>
      <c r="CQ43" s="174">
        <v>0</v>
      </c>
      <c r="CR43" s="174">
        <v>0</v>
      </c>
      <c r="CS43" s="174">
        <v>13</v>
      </c>
      <c r="CT43" s="174">
        <v>17</v>
      </c>
      <c r="CU43" s="174">
        <v>11</v>
      </c>
      <c r="CV43" s="174">
        <v>0</v>
      </c>
      <c r="CW43" s="174">
        <v>0</v>
      </c>
      <c r="CX43" s="168">
        <v>0</v>
      </c>
      <c r="CY43" s="168">
        <v>12</v>
      </c>
      <c r="CZ43" s="168">
        <v>5</v>
      </c>
      <c r="DA43" s="168">
        <v>14</v>
      </c>
      <c r="DB43" s="168">
        <v>0</v>
      </c>
      <c r="DC43" s="168">
        <v>0</v>
      </c>
      <c r="DD43" s="168">
        <v>0</v>
      </c>
      <c r="DE43" s="168">
        <v>0</v>
      </c>
      <c r="DF43" s="168">
        <v>0</v>
      </c>
      <c r="DG43" s="168">
        <v>14</v>
      </c>
      <c r="DH43" s="168">
        <v>0</v>
      </c>
      <c r="DI43" s="168">
        <v>0</v>
      </c>
      <c r="DJ43" s="174">
        <v>0</v>
      </c>
      <c r="DK43" s="174">
        <v>12</v>
      </c>
      <c r="DL43" s="174">
        <v>9</v>
      </c>
      <c r="DM43" s="174">
        <v>12</v>
      </c>
      <c r="DN43" s="174">
        <v>0</v>
      </c>
      <c r="DO43" s="174">
        <v>0</v>
      </c>
      <c r="DP43" s="174">
        <v>0</v>
      </c>
      <c r="DQ43" s="174">
        <v>2</v>
      </c>
      <c r="DR43" s="174">
        <v>1</v>
      </c>
      <c r="DS43" s="174">
        <v>12</v>
      </c>
      <c r="DT43" s="174">
        <v>0</v>
      </c>
      <c r="DU43" s="174">
        <v>0</v>
      </c>
      <c r="DV43" s="168">
        <v>0</v>
      </c>
      <c r="DW43" s="168">
        <v>20</v>
      </c>
      <c r="DX43" s="168">
        <v>3</v>
      </c>
      <c r="DY43" s="168">
        <v>18</v>
      </c>
      <c r="DZ43" s="168">
        <v>0</v>
      </c>
      <c r="EA43" s="168">
        <v>0</v>
      </c>
      <c r="EB43" s="168">
        <v>0</v>
      </c>
      <c r="EC43" s="168">
        <v>20</v>
      </c>
      <c r="ED43" s="168">
        <v>14</v>
      </c>
      <c r="EE43" s="168">
        <v>18</v>
      </c>
      <c r="EF43" s="168">
        <v>0</v>
      </c>
      <c r="EG43" s="168">
        <v>0</v>
      </c>
      <c r="EH43" s="174">
        <v>0</v>
      </c>
      <c r="EI43" s="174">
        <v>21</v>
      </c>
      <c r="EJ43" s="174">
        <v>29</v>
      </c>
      <c r="EK43" s="174">
        <v>10</v>
      </c>
      <c r="EL43" s="174">
        <v>0</v>
      </c>
      <c r="EM43" s="174">
        <v>0</v>
      </c>
      <c r="EN43" s="174">
        <v>0</v>
      </c>
      <c r="EO43" s="174">
        <v>14</v>
      </c>
      <c r="EP43" s="174">
        <v>24</v>
      </c>
      <c r="EQ43" s="174">
        <v>10</v>
      </c>
      <c r="ER43" s="174">
        <v>0</v>
      </c>
      <c r="ES43" s="174">
        <v>0</v>
      </c>
      <c r="ET43">
        <f t="shared" si="7"/>
        <v>591</v>
      </c>
      <c r="EU43">
        <f t="shared" si="8"/>
        <v>532</v>
      </c>
    </row>
    <row r="45" spans="1:152">
      <c r="ET45">
        <f>SUM(ET34:ET43)</f>
        <v>3010</v>
      </c>
      <c r="EU45">
        <f>SUM(EU34:EU43)</f>
        <v>3139</v>
      </c>
      <c r="EV45">
        <f>EU45/ET45-1</f>
        <v>4.2857142857142927E-2</v>
      </c>
    </row>
    <row r="46" spans="1:152">
      <c r="A46" s="420" t="s">
        <v>15</v>
      </c>
      <c r="B46" s="420" t="s">
        <v>470</v>
      </c>
      <c r="C46" s="420" t="s">
        <v>471</v>
      </c>
      <c r="D46" s="420" t="s">
        <v>760</v>
      </c>
      <c r="E46" s="437">
        <v>1</v>
      </c>
      <c r="F46" s="421">
        <v>0</v>
      </c>
      <c r="G46" s="421">
        <v>9</v>
      </c>
      <c r="H46" s="421">
        <v>17</v>
      </c>
      <c r="I46" s="421">
        <v>0</v>
      </c>
      <c r="J46" s="421">
        <v>0</v>
      </c>
      <c r="K46" s="421">
        <v>0</v>
      </c>
      <c r="L46" s="421">
        <v>0</v>
      </c>
      <c r="M46" s="421">
        <v>9</v>
      </c>
      <c r="N46" s="421">
        <v>17</v>
      </c>
      <c r="O46" s="421">
        <v>0</v>
      </c>
      <c r="P46" s="421">
        <v>0</v>
      </c>
      <c r="Q46" s="421">
        <v>0</v>
      </c>
      <c r="R46" s="421">
        <v>0</v>
      </c>
      <c r="S46" s="421">
        <v>2</v>
      </c>
      <c r="T46" s="421">
        <v>0</v>
      </c>
      <c r="U46" s="421">
        <v>1</v>
      </c>
      <c r="V46" s="421">
        <v>0</v>
      </c>
      <c r="W46" s="421">
        <v>0</v>
      </c>
      <c r="X46" s="421">
        <v>0</v>
      </c>
      <c r="Y46" s="421">
        <v>2</v>
      </c>
      <c r="Z46" s="421">
        <v>0</v>
      </c>
      <c r="AA46" s="421">
        <v>1</v>
      </c>
      <c r="AB46" s="421">
        <v>0</v>
      </c>
      <c r="AC46" s="421">
        <v>0</v>
      </c>
      <c r="AD46" s="421">
        <v>0</v>
      </c>
      <c r="AE46" s="421">
        <v>16</v>
      </c>
      <c r="AF46" s="421">
        <v>10</v>
      </c>
      <c r="AG46" s="421">
        <v>8</v>
      </c>
      <c r="AH46" s="421">
        <v>0</v>
      </c>
      <c r="AI46" s="421">
        <v>0</v>
      </c>
      <c r="AJ46" s="421">
        <v>16</v>
      </c>
      <c r="AK46" s="421">
        <v>10</v>
      </c>
      <c r="AL46" s="421">
        <v>8</v>
      </c>
      <c r="AM46" s="421">
        <v>0</v>
      </c>
      <c r="AN46" s="421">
        <v>0</v>
      </c>
      <c r="AO46" s="421">
        <v>0</v>
      </c>
      <c r="AP46" s="421">
        <v>0</v>
      </c>
      <c r="AQ46" s="421">
        <v>11</v>
      </c>
      <c r="AR46" s="421">
        <v>7</v>
      </c>
      <c r="AS46" s="421">
        <v>2</v>
      </c>
      <c r="AT46" s="421">
        <v>0</v>
      </c>
      <c r="AU46" s="421">
        <v>0</v>
      </c>
      <c r="AV46" s="421">
        <v>0</v>
      </c>
      <c r="AW46" s="421">
        <v>11</v>
      </c>
      <c r="AX46" s="421">
        <v>7</v>
      </c>
      <c r="AY46" s="421">
        <v>2</v>
      </c>
      <c r="AZ46" s="421">
        <v>0</v>
      </c>
      <c r="BA46" s="421">
        <v>0</v>
      </c>
      <c r="BB46" s="421">
        <v>0</v>
      </c>
      <c r="BC46" s="421">
        <v>8</v>
      </c>
      <c r="BD46" s="421">
        <v>18</v>
      </c>
      <c r="BE46" s="421">
        <v>1</v>
      </c>
      <c r="BF46" s="421">
        <v>0</v>
      </c>
      <c r="BG46" s="421">
        <v>0</v>
      </c>
      <c r="BH46" s="421">
        <v>0</v>
      </c>
      <c r="BI46" s="421">
        <v>8</v>
      </c>
      <c r="BJ46" s="421">
        <v>18</v>
      </c>
      <c r="BK46" s="421">
        <v>1</v>
      </c>
      <c r="BL46" s="421">
        <v>0</v>
      </c>
      <c r="BM46" s="421">
        <v>0</v>
      </c>
      <c r="BN46" s="421">
        <v>0</v>
      </c>
      <c r="BO46" s="421">
        <v>6</v>
      </c>
      <c r="BP46" s="421">
        <v>6</v>
      </c>
      <c r="BQ46" s="421">
        <v>3</v>
      </c>
      <c r="BR46" s="421">
        <v>0</v>
      </c>
      <c r="BS46" s="421">
        <v>0</v>
      </c>
      <c r="BT46" s="421">
        <v>0</v>
      </c>
      <c r="BU46" s="421">
        <v>6</v>
      </c>
      <c r="BV46" s="421">
        <v>6</v>
      </c>
      <c r="BW46" s="421">
        <v>3</v>
      </c>
      <c r="BX46" s="421">
        <v>0</v>
      </c>
      <c r="BY46" s="421">
        <v>0</v>
      </c>
      <c r="BZ46" s="421">
        <v>0</v>
      </c>
      <c r="CA46" s="421">
        <v>6</v>
      </c>
      <c r="CB46" s="421">
        <v>3</v>
      </c>
      <c r="CC46" s="421">
        <v>0</v>
      </c>
      <c r="CD46" s="421">
        <v>0</v>
      </c>
      <c r="CE46" s="421">
        <v>0</v>
      </c>
      <c r="CF46" s="421">
        <v>0</v>
      </c>
      <c r="CG46" s="421">
        <v>6</v>
      </c>
      <c r="CH46" s="421">
        <v>3</v>
      </c>
      <c r="CI46" s="421">
        <v>0</v>
      </c>
      <c r="CJ46" s="421">
        <v>0</v>
      </c>
      <c r="CK46" s="421">
        <v>0</v>
      </c>
      <c r="CL46" s="421">
        <v>0</v>
      </c>
      <c r="CM46" s="421">
        <v>10</v>
      </c>
      <c r="CN46" s="421">
        <v>11</v>
      </c>
      <c r="CO46" s="421">
        <v>0</v>
      </c>
      <c r="CP46" s="421">
        <v>0</v>
      </c>
      <c r="CQ46" s="421">
        <v>0</v>
      </c>
      <c r="CR46" s="421">
        <v>0</v>
      </c>
      <c r="CS46" s="421">
        <v>10</v>
      </c>
      <c r="CT46" s="421">
        <v>11</v>
      </c>
      <c r="CU46" s="421">
        <v>0</v>
      </c>
      <c r="CV46" s="421">
        <v>0</v>
      </c>
      <c r="CW46" s="421">
        <v>0</v>
      </c>
      <c r="CX46" s="421">
        <v>0</v>
      </c>
      <c r="CY46" s="421">
        <v>7</v>
      </c>
      <c r="CZ46" s="421">
        <v>7</v>
      </c>
      <c r="DA46" s="421">
        <v>0</v>
      </c>
      <c r="DB46" s="421">
        <v>0</v>
      </c>
      <c r="DC46" s="421">
        <v>0</v>
      </c>
      <c r="DD46" s="421">
        <v>0</v>
      </c>
      <c r="DE46" s="421">
        <v>8</v>
      </c>
      <c r="DF46" s="421">
        <v>7</v>
      </c>
      <c r="DG46" s="421">
        <v>0</v>
      </c>
      <c r="DH46" s="421">
        <v>0</v>
      </c>
      <c r="DI46" s="421">
        <v>0</v>
      </c>
      <c r="DJ46" s="421">
        <v>0</v>
      </c>
      <c r="DK46" s="421">
        <v>10</v>
      </c>
      <c r="DL46" s="421">
        <v>6</v>
      </c>
      <c r="DM46" s="421">
        <v>2</v>
      </c>
      <c r="DN46" s="421">
        <v>0</v>
      </c>
      <c r="DO46" s="421">
        <v>0</v>
      </c>
      <c r="DP46" s="421">
        <v>0</v>
      </c>
      <c r="DQ46" s="421">
        <v>10</v>
      </c>
      <c r="DR46" s="421">
        <v>6</v>
      </c>
      <c r="DS46" s="421">
        <v>2</v>
      </c>
      <c r="DT46" s="421">
        <v>0</v>
      </c>
      <c r="DU46" s="421">
        <v>0</v>
      </c>
      <c r="DV46" s="421">
        <v>0</v>
      </c>
      <c r="DW46" s="421">
        <v>3</v>
      </c>
      <c r="DX46" s="421">
        <v>0</v>
      </c>
      <c r="DY46" s="421">
        <v>0</v>
      </c>
      <c r="DZ46" s="421">
        <v>0</v>
      </c>
      <c r="EA46" s="421">
        <v>0</v>
      </c>
      <c r="EB46" s="421">
        <v>0</v>
      </c>
      <c r="EC46" s="421">
        <v>3</v>
      </c>
      <c r="ED46" s="421">
        <v>0</v>
      </c>
      <c r="EE46" s="421">
        <v>0</v>
      </c>
      <c r="EF46" s="421">
        <v>0</v>
      </c>
      <c r="EG46" s="421">
        <v>0</v>
      </c>
      <c r="EH46" s="421">
        <v>0</v>
      </c>
      <c r="EI46" s="421">
        <v>12</v>
      </c>
      <c r="EJ46" s="421">
        <v>14</v>
      </c>
      <c r="EK46" s="421">
        <v>1</v>
      </c>
      <c r="EL46" s="421">
        <v>0</v>
      </c>
      <c r="EM46" s="421">
        <v>0</v>
      </c>
      <c r="EN46" s="421">
        <v>0</v>
      </c>
      <c r="EO46" s="421">
        <v>12</v>
      </c>
      <c r="EP46" s="421">
        <v>14</v>
      </c>
      <c r="EQ46" s="421">
        <v>1</v>
      </c>
      <c r="ER46" s="421">
        <v>0</v>
      </c>
      <c r="ES46" s="421">
        <v>0</v>
      </c>
      <c r="ET46" s="21">
        <f>SUM(EH46:EM46)+SUM(DV46:EA46)+SUM(DJ46:DO46)+SUM(CX46:DC46)+SUM(CL46:CQ46)+SUM(BZ46:CE46)+SUM(BN46:BS46)+SUM(BB46:BG46)+SUM(AP46:AU46)+SUM(AD46:AI46)+SUM(R46:W46)+SUM(G46:K46)</f>
        <v>217</v>
      </c>
      <c r="EU46">
        <f>SUM(EO46:ES46)+SUM(EB46:EG46)+SUM(DP46:DU46)+SUM(DD46:DI46)+SUM(CR46:CW46)+SUM(CF46:CK46)+SUM(BT46:BY46)+SUM(BH46:BM46)+SUM(AV46:BA46)+SUM(AJ46:AO46)+SUM(X46:AC46)+SUM(L46:Q46)</f>
        <v>218</v>
      </c>
    </row>
    <row r="47" spans="1:152">
      <c r="A47" s="420" t="s">
        <v>15</v>
      </c>
      <c r="B47" s="420" t="s">
        <v>470</v>
      </c>
      <c r="C47" s="420" t="s">
        <v>471</v>
      </c>
      <c r="D47" s="420" t="s">
        <v>761</v>
      </c>
      <c r="E47" s="437">
        <v>1</v>
      </c>
      <c r="F47" s="421">
        <v>0</v>
      </c>
      <c r="G47" s="421">
        <v>9</v>
      </c>
      <c r="H47" s="421">
        <v>19</v>
      </c>
      <c r="I47" s="421">
        <v>2</v>
      </c>
      <c r="J47" s="421">
        <v>0</v>
      </c>
      <c r="K47" s="421">
        <v>0</v>
      </c>
      <c r="L47" s="421">
        <v>0</v>
      </c>
      <c r="M47" s="421">
        <v>9</v>
      </c>
      <c r="N47" s="421">
        <v>19</v>
      </c>
      <c r="O47" s="421">
        <v>2</v>
      </c>
      <c r="P47" s="421">
        <v>0</v>
      </c>
      <c r="Q47" s="421">
        <v>0</v>
      </c>
      <c r="R47" s="421">
        <v>0</v>
      </c>
      <c r="S47" s="421">
        <v>1</v>
      </c>
      <c r="T47" s="421">
        <v>0</v>
      </c>
      <c r="U47" s="421">
        <v>2</v>
      </c>
      <c r="V47" s="421">
        <v>0</v>
      </c>
      <c r="W47" s="421">
        <v>0</v>
      </c>
      <c r="X47" s="421">
        <v>0</v>
      </c>
      <c r="Y47" s="421">
        <v>1</v>
      </c>
      <c r="Z47" s="421">
        <v>0</v>
      </c>
      <c r="AA47" s="421">
        <v>2</v>
      </c>
      <c r="AB47" s="421">
        <v>0</v>
      </c>
      <c r="AC47" s="421">
        <v>0</v>
      </c>
      <c r="AD47" s="421">
        <v>0</v>
      </c>
      <c r="AE47" s="421">
        <v>13</v>
      </c>
      <c r="AF47" s="421">
        <v>14</v>
      </c>
      <c r="AG47" s="421">
        <v>2</v>
      </c>
      <c r="AH47" s="421">
        <v>0</v>
      </c>
      <c r="AI47" s="421">
        <v>0</v>
      </c>
      <c r="AJ47" s="421">
        <v>0</v>
      </c>
      <c r="AK47" s="421">
        <v>13</v>
      </c>
      <c r="AL47" s="421">
        <v>14</v>
      </c>
      <c r="AM47" s="421">
        <v>2</v>
      </c>
      <c r="AN47" s="421">
        <v>0</v>
      </c>
      <c r="AO47" s="421">
        <v>0</v>
      </c>
      <c r="AP47" s="421">
        <v>0</v>
      </c>
      <c r="AQ47" s="421">
        <v>6</v>
      </c>
      <c r="AR47" s="421">
        <v>5</v>
      </c>
      <c r="AS47" s="421">
        <v>1</v>
      </c>
      <c r="AT47" s="421">
        <v>0</v>
      </c>
      <c r="AU47" s="421">
        <v>0</v>
      </c>
      <c r="AV47" s="421">
        <v>0</v>
      </c>
      <c r="AW47" s="421">
        <v>6</v>
      </c>
      <c r="AX47" s="421">
        <v>5</v>
      </c>
      <c r="AY47" s="421">
        <v>1</v>
      </c>
      <c r="AZ47" s="421">
        <v>0</v>
      </c>
      <c r="BA47" s="421">
        <v>0</v>
      </c>
      <c r="BB47" s="421">
        <v>0</v>
      </c>
      <c r="BC47" s="421">
        <v>3</v>
      </c>
      <c r="BD47" s="421">
        <v>3</v>
      </c>
      <c r="BE47" s="421">
        <v>0</v>
      </c>
      <c r="BF47" s="421">
        <v>0</v>
      </c>
      <c r="BG47" s="421">
        <v>0</v>
      </c>
      <c r="BH47" s="421">
        <v>0</v>
      </c>
      <c r="BI47" s="421">
        <v>3</v>
      </c>
      <c r="BJ47" s="421">
        <v>3</v>
      </c>
      <c r="BK47" s="421">
        <v>0</v>
      </c>
      <c r="BL47" s="421">
        <v>0</v>
      </c>
      <c r="BM47" s="421">
        <v>0</v>
      </c>
      <c r="BN47" s="421">
        <v>0</v>
      </c>
      <c r="BO47" s="421">
        <v>9</v>
      </c>
      <c r="BP47" s="421">
        <v>11</v>
      </c>
      <c r="BQ47" s="421">
        <v>2</v>
      </c>
      <c r="BR47" s="421">
        <v>1</v>
      </c>
      <c r="BS47" s="421">
        <v>0</v>
      </c>
      <c r="BT47" s="421">
        <v>0</v>
      </c>
      <c r="BU47" s="421">
        <v>9</v>
      </c>
      <c r="BV47" s="421">
        <v>11</v>
      </c>
      <c r="BW47" s="421">
        <v>2</v>
      </c>
      <c r="BX47" s="421">
        <v>1</v>
      </c>
      <c r="BY47" s="421">
        <v>0</v>
      </c>
      <c r="BZ47" s="421">
        <v>0</v>
      </c>
      <c r="CA47" s="421">
        <v>12</v>
      </c>
      <c r="CB47" s="421">
        <v>7</v>
      </c>
      <c r="CC47" s="421">
        <v>0</v>
      </c>
      <c r="CD47" s="421">
        <v>0</v>
      </c>
      <c r="CE47" s="421">
        <v>0</v>
      </c>
      <c r="CF47" s="421">
        <v>0</v>
      </c>
      <c r="CG47" s="421">
        <v>12</v>
      </c>
      <c r="CH47" s="421">
        <v>7</v>
      </c>
      <c r="CI47" s="421">
        <v>0</v>
      </c>
      <c r="CJ47" s="421">
        <v>0</v>
      </c>
      <c r="CK47" s="421">
        <v>0</v>
      </c>
      <c r="CL47" s="421">
        <v>0</v>
      </c>
      <c r="CM47" s="421">
        <v>11</v>
      </c>
      <c r="CN47" s="421">
        <v>9</v>
      </c>
      <c r="CO47" s="421">
        <v>0</v>
      </c>
      <c r="CP47" s="421">
        <v>0</v>
      </c>
      <c r="CQ47" s="421">
        <v>0</v>
      </c>
      <c r="CR47" s="421">
        <v>0</v>
      </c>
      <c r="CS47" s="421">
        <v>11</v>
      </c>
      <c r="CT47" s="421">
        <v>9</v>
      </c>
      <c r="CU47" s="421">
        <v>0</v>
      </c>
      <c r="CV47" s="421">
        <v>1</v>
      </c>
      <c r="CW47" s="421">
        <v>0</v>
      </c>
      <c r="CX47" s="421">
        <v>0</v>
      </c>
      <c r="CY47" s="421">
        <v>1</v>
      </c>
      <c r="CZ47" s="421">
        <v>1</v>
      </c>
      <c r="DA47" s="421">
        <v>3</v>
      </c>
      <c r="DB47" s="421">
        <v>0</v>
      </c>
      <c r="DC47" s="421">
        <v>0</v>
      </c>
      <c r="DD47" s="421">
        <v>0</v>
      </c>
      <c r="DE47" s="421">
        <v>1</v>
      </c>
      <c r="DF47" s="421">
        <v>1</v>
      </c>
      <c r="DG47" s="421">
        <v>3</v>
      </c>
      <c r="DH47" s="421">
        <v>0</v>
      </c>
      <c r="DI47" s="421">
        <v>0</v>
      </c>
      <c r="DJ47" s="421">
        <v>0</v>
      </c>
      <c r="DK47" s="421">
        <v>5</v>
      </c>
      <c r="DL47" s="421">
        <v>1</v>
      </c>
      <c r="DM47" s="421">
        <v>0</v>
      </c>
      <c r="DN47" s="421">
        <v>0</v>
      </c>
      <c r="DO47" s="421">
        <v>0</v>
      </c>
      <c r="DP47" s="421">
        <v>0</v>
      </c>
      <c r="DQ47" s="421">
        <v>5</v>
      </c>
      <c r="DR47" s="421">
        <v>1</v>
      </c>
      <c r="DS47" s="421">
        <v>0</v>
      </c>
      <c r="DT47" s="421">
        <v>0</v>
      </c>
      <c r="DU47" s="421">
        <v>0</v>
      </c>
      <c r="DV47" s="421">
        <v>0</v>
      </c>
      <c r="DW47" s="421">
        <v>12</v>
      </c>
      <c r="DX47" s="421">
        <v>3</v>
      </c>
      <c r="DY47" s="421">
        <v>0</v>
      </c>
      <c r="DZ47" s="421">
        <v>0</v>
      </c>
      <c r="EA47" s="421">
        <v>0</v>
      </c>
      <c r="EB47" s="421">
        <v>0</v>
      </c>
      <c r="EC47" s="421">
        <v>12</v>
      </c>
      <c r="ED47" s="421">
        <v>3</v>
      </c>
      <c r="EE47" s="421">
        <v>0</v>
      </c>
      <c r="EF47" s="421">
        <v>0</v>
      </c>
      <c r="EG47" s="421">
        <v>0</v>
      </c>
      <c r="EH47" s="421">
        <v>0</v>
      </c>
      <c r="EI47" s="421">
        <v>9</v>
      </c>
      <c r="EJ47" s="421">
        <v>8</v>
      </c>
      <c r="EK47" s="421">
        <v>1</v>
      </c>
      <c r="EL47" s="421">
        <v>0</v>
      </c>
      <c r="EM47" s="421">
        <v>0</v>
      </c>
      <c r="EN47" s="421">
        <v>0</v>
      </c>
      <c r="EO47" s="421">
        <v>9</v>
      </c>
      <c r="EP47" s="421">
        <v>8</v>
      </c>
      <c r="EQ47" s="421">
        <v>1</v>
      </c>
      <c r="ER47" s="421">
        <v>0</v>
      </c>
      <c r="ES47" s="421">
        <v>0</v>
      </c>
      <c r="ET47" s="21">
        <f t="shared" ref="ET47:ET60" si="9">SUM(EH47:EM47)+SUM(DV47:EA47)+SUM(DJ47:DO47)+SUM(CX47:DC47)+SUM(CL47:CQ47)+SUM(BZ47:CE47)+SUM(BN47:BS47)+SUM(BB47:BG47)+SUM(AP47:AU47)+SUM(AD47:AI47)+SUM(R47:W47)+SUM(G47:K47)</f>
        <v>186</v>
      </c>
      <c r="EU47">
        <f t="shared" ref="EU47:EU60" si="10">SUM(EO47:ES47)+SUM(EB47:EG47)+SUM(DP47:DU47)+SUM(DD47:DI47)+SUM(CR47:CW47)+SUM(CF47:CK47)+SUM(BT47:BY47)+SUM(BH47:BM47)+SUM(AV47:BA47)+SUM(AJ47:AO47)+SUM(X47:AC47)+SUM(L47:Q47)</f>
        <v>187</v>
      </c>
    </row>
    <row r="48" spans="1:152">
      <c r="A48" s="420" t="s">
        <v>15</v>
      </c>
      <c r="B48" s="420" t="s">
        <v>470</v>
      </c>
      <c r="C48" s="420" t="s">
        <v>479</v>
      </c>
      <c r="D48" s="420" t="s">
        <v>688</v>
      </c>
      <c r="E48" s="437">
        <v>1</v>
      </c>
      <c r="F48" s="421">
        <v>0</v>
      </c>
      <c r="G48" s="421">
        <v>10</v>
      </c>
      <c r="H48" s="421">
        <v>7</v>
      </c>
      <c r="I48" s="421">
        <v>4</v>
      </c>
      <c r="J48" s="421">
        <v>0</v>
      </c>
      <c r="K48" s="421">
        <v>0</v>
      </c>
      <c r="L48" s="421">
        <v>0</v>
      </c>
      <c r="M48" s="421">
        <v>11</v>
      </c>
      <c r="N48" s="421">
        <v>9</v>
      </c>
      <c r="O48" s="421">
        <v>4</v>
      </c>
      <c r="P48" s="421">
        <v>0</v>
      </c>
      <c r="Q48" s="421">
        <v>0</v>
      </c>
      <c r="R48" s="421">
        <v>0</v>
      </c>
      <c r="S48" s="421">
        <v>13</v>
      </c>
      <c r="T48" s="421">
        <v>10</v>
      </c>
      <c r="U48" s="421">
        <v>5</v>
      </c>
      <c r="V48" s="421">
        <v>0</v>
      </c>
      <c r="W48" s="421">
        <v>0</v>
      </c>
      <c r="X48" s="421">
        <v>0</v>
      </c>
      <c r="Y48" s="421">
        <v>15</v>
      </c>
      <c r="Z48" s="421">
        <v>11</v>
      </c>
      <c r="AA48" s="421">
        <v>5</v>
      </c>
      <c r="AB48" s="421">
        <v>0</v>
      </c>
      <c r="AC48" s="421">
        <v>0</v>
      </c>
      <c r="AD48" s="421">
        <v>0</v>
      </c>
      <c r="AE48" s="421">
        <v>12</v>
      </c>
      <c r="AF48" s="421">
        <v>9</v>
      </c>
      <c r="AG48" s="421">
        <v>2</v>
      </c>
      <c r="AH48" s="421">
        <v>1</v>
      </c>
      <c r="AI48" s="421">
        <v>0</v>
      </c>
      <c r="AJ48" s="421">
        <v>0</v>
      </c>
      <c r="AK48" s="421">
        <v>9</v>
      </c>
      <c r="AL48" s="421">
        <v>5</v>
      </c>
      <c r="AM48" s="421">
        <v>2</v>
      </c>
      <c r="AN48" s="421">
        <v>1</v>
      </c>
      <c r="AO48" s="421">
        <v>0</v>
      </c>
      <c r="AP48" s="421">
        <v>0</v>
      </c>
      <c r="AQ48" s="421">
        <v>11</v>
      </c>
      <c r="AR48" s="421">
        <v>8</v>
      </c>
      <c r="AS48" s="421">
        <v>5</v>
      </c>
      <c r="AT48" s="421">
        <v>0</v>
      </c>
      <c r="AU48" s="421">
        <v>0</v>
      </c>
      <c r="AV48" s="421">
        <v>0</v>
      </c>
      <c r="AW48" s="421">
        <v>10</v>
      </c>
      <c r="AX48" s="421">
        <v>11</v>
      </c>
      <c r="AY48" s="421">
        <v>5</v>
      </c>
      <c r="AZ48" s="421">
        <v>0</v>
      </c>
      <c r="BA48" s="421">
        <v>0</v>
      </c>
      <c r="BB48" s="421">
        <v>0</v>
      </c>
      <c r="BC48" s="421">
        <v>4</v>
      </c>
      <c r="BD48" s="421">
        <v>11</v>
      </c>
      <c r="BE48" s="421">
        <v>2</v>
      </c>
      <c r="BF48" s="421">
        <v>0</v>
      </c>
      <c r="BG48" s="421">
        <v>0</v>
      </c>
      <c r="BH48" s="421">
        <v>0</v>
      </c>
      <c r="BI48" s="421">
        <v>3</v>
      </c>
      <c r="BJ48" s="421">
        <v>9</v>
      </c>
      <c r="BK48" s="421">
        <v>2</v>
      </c>
      <c r="BL48" s="421">
        <v>0</v>
      </c>
      <c r="BM48" s="421">
        <v>0</v>
      </c>
      <c r="BN48" s="421">
        <v>0</v>
      </c>
      <c r="BO48" s="421">
        <v>7</v>
      </c>
      <c r="BP48" s="421">
        <v>3</v>
      </c>
      <c r="BQ48" s="421">
        <v>5</v>
      </c>
      <c r="BR48" s="421">
        <v>0</v>
      </c>
      <c r="BS48" s="421">
        <v>0</v>
      </c>
      <c r="BT48" s="421">
        <v>0</v>
      </c>
      <c r="BU48" s="421">
        <v>7</v>
      </c>
      <c r="BV48" s="421">
        <v>3</v>
      </c>
      <c r="BW48" s="421">
        <v>5</v>
      </c>
      <c r="BX48" s="421">
        <v>0</v>
      </c>
      <c r="BY48" s="421">
        <v>0</v>
      </c>
      <c r="BZ48" s="421">
        <v>0</v>
      </c>
      <c r="CA48" s="421">
        <v>0</v>
      </c>
      <c r="CB48" s="421">
        <v>1</v>
      </c>
      <c r="CC48" s="421">
        <v>7</v>
      </c>
      <c r="CD48" s="421">
        <v>0</v>
      </c>
      <c r="CE48" s="421">
        <v>0</v>
      </c>
      <c r="CF48" s="421">
        <v>0</v>
      </c>
      <c r="CG48" s="421">
        <v>0</v>
      </c>
      <c r="CH48" s="421">
        <v>1</v>
      </c>
      <c r="CI48" s="421">
        <v>7</v>
      </c>
      <c r="CJ48" s="421">
        <v>0</v>
      </c>
      <c r="CK48" s="421">
        <v>0</v>
      </c>
      <c r="CL48" s="421">
        <v>0</v>
      </c>
      <c r="CM48" s="421">
        <v>3</v>
      </c>
      <c r="CN48" s="421">
        <v>8</v>
      </c>
      <c r="CO48" s="421">
        <v>0</v>
      </c>
      <c r="CP48" s="421">
        <v>0</v>
      </c>
      <c r="CQ48" s="421">
        <v>0</v>
      </c>
      <c r="CR48" s="421">
        <v>0</v>
      </c>
      <c r="CS48" s="421">
        <v>3</v>
      </c>
      <c r="CT48" s="421">
        <v>5</v>
      </c>
      <c r="CU48" s="421">
        <v>0</v>
      </c>
      <c r="CV48" s="421">
        <v>0</v>
      </c>
      <c r="CW48" s="421">
        <v>0</v>
      </c>
      <c r="CX48" s="421">
        <v>0</v>
      </c>
      <c r="CY48" s="421">
        <v>2</v>
      </c>
      <c r="CZ48" s="421">
        <v>1</v>
      </c>
      <c r="DA48" s="421">
        <v>3</v>
      </c>
      <c r="DB48" s="421">
        <v>0</v>
      </c>
      <c r="DC48" s="421">
        <v>0</v>
      </c>
      <c r="DD48" s="421">
        <v>0</v>
      </c>
      <c r="DE48" s="421">
        <v>3</v>
      </c>
      <c r="DF48" s="421">
        <v>0</v>
      </c>
      <c r="DG48" s="421">
        <v>3</v>
      </c>
      <c r="DH48" s="421">
        <v>0</v>
      </c>
      <c r="DI48" s="421">
        <v>0</v>
      </c>
      <c r="DJ48" s="421">
        <v>0</v>
      </c>
      <c r="DK48" s="421">
        <v>5</v>
      </c>
      <c r="DL48" s="421">
        <v>5</v>
      </c>
      <c r="DM48" s="421">
        <v>3</v>
      </c>
      <c r="DN48" s="421">
        <v>0</v>
      </c>
      <c r="DO48" s="421">
        <v>0</v>
      </c>
      <c r="DP48" s="421">
        <v>0</v>
      </c>
      <c r="DQ48" s="421">
        <v>4</v>
      </c>
      <c r="DR48" s="421">
        <v>4</v>
      </c>
      <c r="DS48" s="421">
        <v>3</v>
      </c>
      <c r="DT48" s="421">
        <v>0</v>
      </c>
      <c r="DU48" s="421">
        <v>0</v>
      </c>
      <c r="DV48" s="421">
        <v>0</v>
      </c>
      <c r="DW48" s="421">
        <v>3</v>
      </c>
      <c r="DX48" s="421">
        <v>4</v>
      </c>
      <c r="DY48" s="421">
        <v>3</v>
      </c>
      <c r="DZ48" s="421">
        <v>0</v>
      </c>
      <c r="EA48" s="421">
        <v>0</v>
      </c>
      <c r="EB48" s="421">
        <v>0</v>
      </c>
      <c r="EC48" s="421">
        <v>2</v>
      </c>
      <c r="ED48" s="421">
        <v>2</v>
      </c>
      <c r="EE48" s="421">
        <v>3</v>
      </c>
      <c r="EF48" s="421">
        <v>0</v>
      </c>
      <c r="EG48" s="421">
        <v>0</v>
      </c>
      <c r="EH48" s="421">
        <v>0</v>
      </c>
      <c r="EI48" s="421">
        <v>1</v>
      </c>
      <c r="EJ48" s="421">
        <v>7</v>
      </c>
      <c r="EK48" s="421">
        <v>2</v>
      </c>
      <c r="EL48" s="421">
        <v>0</v>
      </c>
      <c r="EM48" s="421">
        <v>0</v>
      </c>
      <c r="EN48" s="421">
        <v>0</v>
      </c>
      <c r="EO48" s="421">
        <v>0</v>
      </c>
      <c r="EP48" s="421">
        <v>5</v>
      </c>
      <c r="EQ48" s="421">
        <v>2</v>
      </c>
      <c r="ER48" s="421">
        <v>0</v>
      </c>
      <c r="ES48" s="421">
        <v>0</v>
      </c>
      <c r="ET48" s="21">
        <f t="shared" si="9"/>
        <v>187</v>
      </c>
      <c r="EU48">
        <f t="shared" si="10"/>
        <v>174</v>
      </c>
    </row>
    <row r="49" spans="1:151">
      <c r="A49" s="420" t="s">
        <v>15</v>
      </c>
      <c r="B49" s="420" t="s">
        <v>470</v>
      </c>
      <c r="C49" s="420" t="s">
        <v>479</v>
      </c>
      <c r="D49" s="420" t="s">
        <v>762</v>
      </c>
      <c r="E49" s="437">
        <v>1</v>
      </c>
      <c r="F49" s="421">
        <v>0</v>
      </c>
      <c r="G49" s="421">
        <v>9</v>
      </c>
      <c r="H49" s="421">
        <v>5</v>
      </c>
      <c r="I49" s="421">
        <v>7</v>
      </c>
      <c r="J49" s="421">
        <v>0</v>
      </c>
      <c r="K49" s="421">
        <v>0</v>
      </c>
      <c r="L49" s="421">
        <v>0</v>
      </c>
      <c r="M49" s="421">
        <v>6</v>
      </c>
      <c r="N49" s="421">
        <v>5</v>
      </c>
      <c r="O49" s="421">
        <v>1</v>
      </c>
      <c r="P49" s="421">
        <v>0</v>
      </c>
      <c r="Q49" s="421">
        <v>0</v>
      </c>
      <c r="R49" s="421">
        <v>0</v>
      </c>
      <c r="S49" s="421">
        <v>3</v>
      </c>
      <c r="T49" s="421">
        <v>0</v>
      </c>
      <c r="U49" s="421">
        <v>1</v>
      </c>
      <c r="V49" s="421">
        <v>0</v>
      </c>
      <c r="W49" s="421">
        <v>0</v>
      </c>
      <c r="X49" s="421">
        <v>0</v>
      </c>
      <c r="Y49" s="421">
        <v>3</v>
      </c>
      <c r="Z49" s="421">
        <v>0</v>
      </c>
      <c r="AA49" s="421">
        <v>1</v>
      </c>
      <c r="AB49" s="421">
        <v>0</v>
      </c>
      <c r="AC49" s="421">
        <v>0</v>
      </c>
      <c r="AD49" s="421">
        <v>0</v>
      </c>
      <c r="AE49" s="421">
        <v>3</v>
      </c>
      <c r="AF49" s="421">
        <v>0</v>
      </c>
      <c r="AG49" s="421">
        <v>4</v>
      </c>
      <c r="AH49" s="421">
        <v>1</v>
      </c>
      <c r="AI49" s="421">
        <v>0</v>
      </c>
      <c r="AJ49" s="421">
        <v>0</v>
      </c>
      <c r="AK49" s="421">
        <v>5</v>
      </c>
      <c r="AL49" s="421">
        <v>0</v>
      </c>
      <c r="AM49" s="421">
        <v>0</v>
      </c>
      <c r="AN49" s="421">
        <v>0</v>
      </c>
      <c r="AO49" s="421">
        <v>0</v>
      </c>
      <c r="AP49" s="421">
        <v>0</v>
      </c>
      <c r="AQ49" s="421">
        <v>6</v>
      </c>
      <c r="AR49" s="421">
        <v>7</v>
      </c>
      <c r="AS49" s="421">
        <v>8</v>
      </c>
      <c r="AT49" s="421">
        <v>0</v>
      </c>
      <c r="AU49" s="421">
        <v>0</v>
      </c>
      <c r="AV49" s="421">
        <v>0</v>
      </c>
      <c r="AW49" s="421">
        <v>6</v>
      </c>
      <c r="AX49" s="421">
        <v>10</v>
      </c>
      <c r="AY49" s="421">
        <v>1</v>
      </c>
      <c r="AZ49" s="421">
        <v>0</v>
      </c>
      <c r="BA49" s="421">
        <v>0</v>
      </c>
      <c r="BB49" s="421">
        <v>0</v>
      </c>
      <c r="BC49" s="421">
        <v>8</v>
      </c>
      <c r="BD49" s="421">
        <v>3</v>
      </c>
      <c r="BE49" s="421">
        <v>0</v>
      </c>
      <c r="BF49" s="421">
        <v>0</v>
      </c>
      <c r="BG49" s="421">
        <v>0</v>
      </c>
      <c r="BH49" s="421">
        <v>0</v>
      </c>
      <c r="BI49" s="421">
        <v>8</v>
      </c>
      <c r="BJ49" s="421">
        <v>5</v>
      </c>
      <c r="BK49" s="421">
        <v>2</v>
      </c>
      <c r="BL49" s="421">
        <v>0</v>
      </c>
      <c r="BM49" s="421">
        <v>0</v>
      </c>
      <c r="BN49" s="421">
        <v>0</v>
      </c>
      <c r="BO49" s="421">
        <v>0</v>
      </c>
      <c r="BP49" s="421">
        <v>3</v>
      </c>
      <c r="BQ49" s="421">
        <v>3</v>
      </c>
      <c r="BR49" s="421">
        <v>0</v>
      </c>
      <c r="BS49" s="421">
        <v>0</v>
      </c>
      <c r="BT49" s="421">
        <v>0</v>
      </c>
      <c r="BU49" s="421">
        <v>2</v>
      </c>
      <c r="BV49" s="421">
        <v>4</v>
      </c>
      <c r="BW49" s="421">
        <v>1</v>
      </c>
      <c r="BX49" s="421">
        <v>0</v>
      </c>
      <c r="BY49" s="421">
        <v>0</v>
      </c>
      <c r="BZ49" s="421">
        <v>0</v>
      </c>
      <c r="CA49" s="421">
        <v>6</v>
      </c>
      <c r="CB49" s="421">
        <v>4</v>
      </c>
      <c r="CC49" s="421">
        <v>0</v>
      </c>
      <c r="CD49" s="421">
        <v>0</v>
      </c>
      <c r="CE49" s="421">
        <v>0</v>
      </c>
      <c r="CF49" s="421">
        <v>0</v>
      </c>
      <c r="CG49" s="421">
        <v>6</v>
      </c>
      <c r="CH49" s="421">
        <v>4</v>
      </c>
      <c r="CI49" s="421">
        <v>0</v>
      </c>
      <c r="CJ49" s="421">
        <v>0</v>
      </c>
      <c r="CK49" s="421">
        <v>0</v>
      </c>
      <c r="CL49" s="421">
        <v>0</v>
      </c>
      <c r="CM49" s="421">
        <v>3</v>
      </c>
      <c r="CN49" s="421">
        <v>1</v>
      </c>
      <c r="CO49" s="421">
        <v>2</v>
      </c>
      <c r="CP49" s="421">
        <v>0</v>
      </c>
      <c r="CQ49" s="421">
        <v>0</v>
      </c>
      <c r="CR49" s="421">
        <v>0</v>
      </c>
      <c r="CS49" s="421">
        <v>3</v>
      </c>
      <c r="CT49" s="421">
        <v>3</v>
      </c>
      <c r="CU49" s="421">
        <v>2</v>
      </c>
      <c r="CV49" s="421">
        <v>0</v>
      </c>
      <c r="CW49" s="421">
        <v>0</v>
      </c>
      <c r="CX49" s="421">
        <v>0</v>
      </c>
      <c r="CY49" s="421">
        <v>0</v>
      </c>
      <c r="CZ49" s="421">
        <v>0</v>
      </c>
      <c r="DA49" s="421">
        <v>1</v>
      </c>
      <c r="DB49" s="421">
        <v>0</v>
      </c>
      <c r="DC49" s="421">
        <v>0</v>
      </c>
      <c r="DD49" s="421">
        <v>0</v>
      </c>
      <c r="DE49" s="421">
        <v>1</v>
      </c>
      <c r="DF49" s="421">
        <v>1</v>
      </c>
      <c r="DG49" s="421">
        <v>1</v>
      </c>
      <c r="DH49" s="421">
        <v>0</v>
      </c>
      <c r="DI49" s="421">
        <v>0</v>
      </c>
      <c r="DJ49" s="421">
        <v>0</v>
      </c>
      <c r="DK49" s="421">
        <v>9</v>
      </c>
      <c r="DL49" s="421">
        <v>12</v>
      </c>
      <c r="DM49" s="421">
        <v>0</v>
      </c>
      <c r="DN49" s="421">
        <v>0</v>
      </c>
      <c r="DO49" s="421">
        <v>0</v>
      </c>
      <c r="DP49" s="421">
        <v>0</v>
      </c>
      <c r="DQ49" s="421">
        <v>9</v>
      </c>
      <c r="DR49" s="421">
        <v>12</v>
      </c>
      <c r="DS49" s="421">
        <v>0</v>
      </c>
      <c r="DT49" s="421">
        <v>0</v>
      </c>
      <c r="DU49" s="421">
        <v>0</v>
      </c>
      <c r="DV49" s="421">
        <v>0</v>
      </c>
      <c r="DW49" s="421">
        <v>1</v>
      </c>
      <c r="DX49" s="421">
        <v>0</v>
      </c>
      <c r="DY49" s="421">
        <v>0</v>
      </c>
      <c r="DZ49" s="421">
        <v>0</v>
      </c>
      <c r="EA49" s="421">
        <v>0</v>
      </c>
      <c r="EB49" s="421">
        <v>0</v>
      </c>
      <c r="EC49" s="421">
        <v>1</v>
      </c>
      <c r="ED49" s="421">
        <v>0</v>
      </c>
      <c r="EE49" s="421">
        <v>0</v>
      </c>
      <c r="EF49" s="421">
        <v>0</v>
      </c>
      <c r="EG49" s="421">
        <v>0</v>
      </c>
      <c r="EH49" s="421">
        <v>0</v>
      </c>
      <c r="EI49" s="421">
        <v>6</v>
      </c>
      <c r="EJ49" s="421">
        <v>2</v>
      </c>
      <c r="EK49" s="421">
        <v>0</v>
      </c>
      <c r="EL49" s="421">
        <v>0</v>
      </c>
      <c r="EM49" s="421">
        <v>0</v>
      </c>
      <c r="EN49" s="421">
        <v>0</v>
      </c>
      <c r="EO49" s="421">
        <v>4</v>
      </c>
      <c r="EP49" s="421">
        <v>2</v>
      </c>
      <c r="EQ49" s="421">
        <v>0</v>
      </c>
      <c r="ER49" s="421">
        <v>0</v>
      </c>
      <c r="ES49" s="421">
        <v>0</v>
      </c>
      <c r="ET49" s="21">
        <f t="shared" si="9"/>
        <v>118</v>
      </c>
      <c r="EU49">
        <f t="shared" si="10"/>
        <v>109</v>
      </c>
    </row>
    <row r="50" spans="1:151">
      <c r="A50" s="420" t="s">
        <v>15</v>
      </c>
      <c r="B50" s="420" t="s">
        <v>470</v>
      </c>
      <c r="C50" s="420" t="s">
        <v>479</v>
      </c>
      <c r="D50" s="420" t="s">
        <v>486</v>
      </c>
      <c r="E50" s="437">
        <v>1</v>
      </c>
      <c r="F50" s="421">
        <v>0</v>
      </c>
      <c r="G50" s="421">
        <v>1</v>
      </c>
      <c r="H50" s="421">
        <v>6</v>
      </c>
      <c r="I50" s="421">
        <v>1</v>
      </c>
      <c r="J50" s="421">
        <v>0</v>
      </c>
      <c r="K50" s="421">
        <v>0</v>
      </c>
      <c r="L50" s="421">
        <v>0</v>
      </c>
      <c r="M50" s="421">
        <v>1</v>
      </c>
      <c r="N50" s="421">
        <v>5</v>
      </c>
      <c r="O50" s="421">
        <v>1</v>
      </c>
      <c r="P50" s="421">
        <v>0</v>
      </c>
      <c r="Q50" s="421">
        <v>0</v>
      </c>
      <c r="R50" s="421">
        <v>0</v>
      </c>
      <c r="S50" s="421">
        <v>6</v>
      </c>
      <c r="T50" s="421">
        <v>11</v>
      </c>
      <c r="U50" s="421">
        <v>1</v>
      </c>
      <c r="V50" s="421">
        <v>0</v>
      </c>
      <c r="W50" s="421">
        <v>1</v>
      </c>
      <c r="X50" s="421">
        <v>0</v>
      </c>
      <c r="Y50" s="421">
        <v>5</v>
      </c>
      <c r="Z50" s="421">
        <v>8</v>
      </c>
      <c r="AA50" s="421">
        <v>1</v>
      </c>
      <c r="AB50" s="421">
        <v>0</v>
      </c>
      <c r="AC50" s="421">
        <v>1</v>
      </c>
      <c r="AD50" s="421">
        <v>0</v>
      </c>
      <c r="AE50" s="421">
        <v>7</v>
      </c>
      <c r="AF50" s="421">
        <v>10</v>
      </c>
      <c r="AG50" s="421">
        <v>3</v>
      </c>
      <c r="AH50" s="421">
        <v>0</v>
      </c>
      <c r="AI50" s="421">
        <v>1</v>
      </c>
      <c r="AJ50" s="421">
        <v>0</v>
      </c>
      <c r="AK50" s="421">
        <v>8</v>
      </c>
      <c r="AL50" s="421">
        <v>7</v>
      </c>
      <c r="AM50" s="421">
        <v>3</v>
      </c>
      <c r="AN50" s="421">
        <v>0</v>
      </c>
      <c r="AO50" s="421">
        <v>1</v>
      </c>
      <c r="AP50" s="421">
        <v>0</v>
      </c>
      <c r="AQ50" s="421">
        <v>11</v>
      </c>
      <c r="AR50" s="421">
        <v>7</v>
      </c>
      <c r="AS50" s="421">
        <v>5</v>
      </c>
      <c r="AT50" s="421">
        <v>0</v>
      </c>
      <c r="AU50" s="421">
        <v>0</v>
      </c>
      <c r="AV50" s="421">
        <v>0</v>
      </c>
      <c r="AW50" s="421">
        <v>11</v>
      </c>
      <c r="AX50" s="421">
        <v>6</v>
      </c>
      <c r="AY50" s="421">
        <v>5</v>
      </c>
      <c r="AZ50" s="421">
        <v>0</v>
      </c>
      <c r="BA50" s="421">
        <v>0</v>
      </c>
      <c r="BB50" s="421">
        <v>0</v>
      </c>
      <c r="BC50" s="421">
        <v>4</v>
      </c>
      <c r="BD50" s="421">
        <v>4</v>
      </c>
      <c r="BE50" s="421">
        <v>3</v>
      </c>
      <c r="BF50" s="421">
        <v>0</v>
      </c>
      <c r="BG50" s="421">
        <v>0</v>
      </c>
      <c r="BH50" s="421">
        <v>0</v>
      </c>
      <c r="BI50" s="421"/>
      <c r="BJ50" s="421"/>
      <c r="BK50" s="421">
        <v>3</v>
      </c>
      <c r="BL50" s="421">
        <v>0</v>
      </c>
      <c r="BM50" s="421">
        <v>0</v>
      </c>
      <c r="BN50" s="421">
        <v>0</v>
      </c>
      <c r="BO50" s="421">
        <v>3</v>
      </c>
      <c r="BP50" s="421">
        <v>2</v>
      </c>
      <c r="BQ50" s="421">
        <v>5</v>
      </c>
      <c r="BR50" s="421">
        <v>0</v>
      </c>
      <c r="BS50" s="421">
        <v>0</v>
      </c>
      <c r="BT50" s="421">
        <v>0</v>
      </c>
      <c r="BU50" s="421"/>
      <c r="BV50" s="421"/>
      <c r="BW50" s="421">
        <v>5</v>
      </c>
      <c r="BX50" s="421">
        <v>0</v>
      </c>
      <c r="BY50" s="421">
        <v>0</v>
      </c>
      <c r="BZ50" s="421">
        <v>0</v>
      </c>
      <c r="CA50" s="421">
        <v>7</v>
      </c>
      <c r="CB50" s="421">
        <v>9</v>
      </c>
      <c r="CC50" s="421">
        <v>4</v>
      </c>
      <c r="CD50" s="421">
        <v>0</v>
      </c>
      <c r="CE50" s="421">
        <v>0</v>
      </c>
      <c r="CF50" s="421">
        <v>0</v>
      </c>
      <c r="CG50" s="421">
        <v>4</v>
      </c>
      <c r="CH50" s="421">
        <v>9</v>
      </c>
      <c r="CI50" s="421">
        <v>4</v>
      </c>
      <c r="CJ50" s="421">
        <v>0</v>
      </c>
      <c r="CK50" s="421">
        <v>0</v>
      </c>
      <c r="CL50" s="421">
        <v>0</v>
      </c>
      <c r="CM50" s="421">
        <v>5</v>
      </c>
      <c r="CN50" s="421">
        <v>3</v>
      </c>
      <c r="CO50" s="421">
        <v>2</v>
      </c>
      <c r="CP50" s="421">
        <v>0</v>
      </c>
      <c r="CQ50" s="421">
        <v>0</v>
      </c>
      <c r="CR50" s="421">
        <v>0</v>
      </c>
      <c r="CS50" s="421">
        <v>2</v>
      </c>
      <c r="CT50" s="421">
        <v>4</v>
      </c>
      <c r="CU50" s="421">
        <v>2</v>
      </c>
      <c r="CV50" s="421">
        <v>0</v>
      </c>
      <c r="CW50" s="421">
        <v>0</v>
      </c>
      <c r="CX50" s="421">
        <v>0</v>
      </c>
      <c r="CY50" s="421">
        <v>0</v>
      </c>
      <c r="CZ50" s="421">
        <v>0</v>
      </c>
      <c r="DA50" s="421">
        <v>3</v>
      </c>
      <c r="DB50" s="421">
        <v>0</v>
      </c>
      <c r="DC50" s="421">
        <v>0</v>
      </c>
      <c r="DD50" s="421">
        <v>0</v>
      </c>
      <c r="DE50" s="421">
        <v>0</v>
      </c>
      <c r="DF50" s="421">
        <v>0</v>
      </c>
      <c r="DG50" s="421">
        <v>3</v>
      </c>
      <c r="DH50" s="421">
        <v>0</v>
      </c>
      <c r="DI50" s="421">
        <v>0</v>
      </c>
      <c r="DJ50" s="421">
        <v>0</v>
      </c>
      <c r="DK50" s="421">
        <v>7</v>
      </c>
      <c r="DL50" s="421">
        <v>6</v>
      </c>
      <c r="DM50" s="421">
        <v>5</v>
      </c>
      <c r="DN50" s="421">
        <v>0</v>
      </c>
      <c r="DO50" s="421">
        <v>0</v>
      </c>
      <c r="DP50" s="421">
        <v>0</v>
      </c>
      <c r="DQ50" s="421">
        <v>8</v>
      </c>
      <c r="DR50" s="421">
        <v>6</v>
      </c>
      <c r="DS50" s="421">
        <v>5</v>
      </c>
      <c r="DT50" s="421">
        <v>0</v>
      </c>
      <c r="DU50" s="421">
        <v>0</v>
      </c>
      <c r="DV50" s="421">
        <v>0</v>
      </c>
      <c r="DW50" s="421">
        <v>2</v>
      </c>
      <c r="DX50" s="421">
        <v>0</v>
      </c>
      <c r="DY50" s="421">
        <v>1</v>
      </c>
      <c r="DZ50" s="421">
        <v>0</v>
      </c>
      <c r="EA50" s="421">
        <v>0</v>
      </c>
      <c r="EB50" s="421">
        <v>0</v>
      </c>
      <c r="EC50" s="421">
        <v>2</v>
      </c>
      <c r="ED50" s="421">
        <v>0</v>
      </c>
      <c r="EE50" s="421">
        <v>1</v>
      </c>
      <c r="EF50" s="421">
        <v>0</v>
      </c>
      <c r="EG50" s="421">
        <v>0</v>
      </c>
      <c r="EH50" s="421">
        <v>0</v>
      </c>
      <c r="EI50" s="421">
        <v>5</v>
      </c>
      <c r="EJ50" s="421">
        <v>11</v>
      </c>
      <c r="EK50" s="421">
        <v>1</v>
      </c>
      <c r="EL50" s="421">
        <v>0</v>
      </c>
      <c r="EM50" s="421">
        <v>0</v>
      </c>
      <c r="EN50" s="421">
        <v>0</v>
      </c>
      <c r="EO50" s="421">
        <v>4</v>
      </c>
      <c r="EP50" s="421">
        <v>8</v>
      </c>
      <c r="EQ50" s="421">
        <v>1</v>
      </c>
      <c r="ER50" s="421">
        <v>0</v>
      </c>
      <c r="ES50" s="421">
        <v>0</v>
      </c>
      <c r="ET50" s="21">
        <f t="shared" si="9"/>
        <v>163</v>
      </c>
      <c r="EU50">
        <f t="shared" si="10"/>
        <v>134</v>
      </c>
    </row>
    <row r="51" spans="1:151">
      <c r="A51" s="420" t="s">
        <v>15</v>
      </c>
      <c r="B51" s="420" t="s">
        <v>470</v>
      </c>
      <c r="C51" s="420" t="s">
        <v>479</v>
      </c>
      <c r="D51" s="420" t="s">
        <v>488</v>
      </c>
      <c r="E51" s="437">
        <v>1</v>
      </c>
      <c r="F51" s="421">
        <v>0</v>
      </c>
      <c r="G51" s="421">
        <v>0</v>
      </c>
      <c r="H51" s="421">
        <v>2</v>
      </c>
      <c r="I51" s="421">
        <v>2</v>
      </c>
      <c r="J51" s="421">
        <v>0</v>
      </c>
      <c r="K51" s="421">
        <v>0</v>
      </c>
      <c r="L51" s="421">
        <v>0</v>
      </c>
      <c r="M51" s="421">
        <v>0</v>
      </c>
      <c r="N51" s="421">
        <v>2</v>
      </c>
      <c r="O51" s="421">
        <v>2</v>
      </c>
      <c r="P51" s="421">
        <v>0</v>
      </c>
      <c r="Q51" s="421">
        <v>0</v>
      </c>
      <c r="R51" s="421">
        <v>0</v>
      </c>
      <c r="S51" s="421">
        <v>5</v>
      </c>
      <c r="T51" s="421">
        <v>3</v>
      </c>
      <c r="U51" s="421">
        <v>1</v>
      </c>
      <c r="V51" s="421">
        <v>1</v>
      </c>
      <c r="W51" s="421">
        <v>0</v>
      </c>
      <c r="X51" s="421">
        <v>0</v>
      </c>
      <c r="Y51" s="421">
        <v>7</v>
      </c>
      <c r="Z51" s="421">
        <v>4</v>
      </c>
      <c r="AA51" s="421">
        <v>1</v>
      </c>
      <c r="AB51" s="421">
        <v>1</v>
      </c>
      <c r="AC51" s="421">
        <v>0</v>
      </c>
      <c r="AD51" s="421">
        <v>0</v>
      </c>
      <c r="AE51" s="421">
        <v>11</v>
      </c>
      <c r="AF51" s="421">
        <v>5</v>
      </c>
      <c r="AG51" s="421">
        <v>2</v>
      </c>
      <c r="AH51" s="421">
        <v>0</v>
      </c>
      <c r="AI51" s="421">
        <v>0</v>
      </c>
      <c r="AJ51" s="421">
        <v>0</v>
      </c>
      <c r="AK51" s="421">
        <v>16</v>
      </c>
      <c r="AL51" s="421">
        <v>6</v>
      </c>
      <c r="AM51" s="421">
        <v>3</v>
      </c>
      <c r="AN51" s="421">
        <v>0</v>
      </c>
      <c r="AO51" s="421">
        <v>0</v>
      </c>
      <c r="AP51" s="421">
        <v>0</v>
      </c>
      <c r="AQ51" s="421">
        <v>9</v>
      </c>
      <c r="AR51" s="421">
        <v>4</v>
      </c>
      <c r="AS51" s="421">
        <v>3</v>
      </c>
      <c r="AT51" s="421">
        <v>0</v>
      </c>
      <c r="AU51" s="421">
        <v>0</v>
      </c>
      <c r="AV51" s="421">
        <v>0</v>
      </c>
      <c r="AW51" s="421">
        <v>9</v>
      </c>
      <c r="AX51" s="421">
        <v>5</v>
      </c>
      <c r="AY51" s="421">
        <v>2</v>
      </c>
      <c r="AZ51" s="421">
        <v>0</v>
      </c>
      <c r="BA51" s="421">
        <v>0</v>
      </c>
      <c r="BB51" s="421">
        <v>0</v>
      </c>
      <c r="BC51" s="421">
        <v>5</v>
      </c>
      <c r="BD51" s="421">
        <v>7</v>
      </c>
      <c r="BE51" s="421">
        <v>2</v>
      </c>
      <c r="BF51" s="421">
        <v>0</v>
      </c>
      <c r="BG51" s="421">
        <v>0</v>
      </c>
      <c r="BH51" s="421">
        <v>0</v>
      </c>
      <c r="BI51" s="421">
        <v>9</v>
      </c>
      <c r="BJ51" s="421">
        <v>6</v>
      </c>
      <c r="BK51" s="421">
        <v>2</v>
      </c>
      <c r="BL51" s="421">
        <v>0</v>
      </c>
      <c r="BM51" s="421">
        <v>0</v>
      </c>
      <c r="BN51" s="421">
        <v>0</v>
      </c>
      <c r="BO51" s="421">
        <v>8</v>
      </c>
      <c r="BP51" s="421">
        <v>9</v>
      </c>
      <c r="BQ51" s="421">
        <v>1</v>
      </c>
      <c r="BR51" s="421">
        <v>0</v>
      </c>
      <c r="BS51" s="421">
        <v>0</v>
      </c>
      <c r="BT51" s="421">
        <v>0</v>
      </c>
      <c r="BU51" s="421">
        <v>14</v>
      </c>
      <c r="BV51" s="421">
        <v>9</v>
      </c>
      <c r="BW51" s="421">
        <v>1</v>
      </c>
      <c r="BX51" s="421">
        <v>0</v>
      </c>
      <c r="BY51" s="421">
        <v>0</v>
      </c>
      <c r="BZ51" s="421">
        <v>0</v>
      </c>
      <c r="CA51" s="421">
        <v>7</v>
      </c>
      <c r="CB51" s="421">
        <v>4</v>
      </c>
      <c r="CC51" s="421">
        <v>1</v>
      </c>
      <c r="CD51" s="421">
        <v>0</v>
      </c>
      <c r="CE51" s="421">
        <v>0</v>
      </c>
      <c r="CF51" s="421">
        <v>0</v>
      </c>
      <c r="CG51" s="421">
        <v>8</v>
      </c>
      <c r="CH51" s="421">
        <v>3</v>
      </c>
      <c r="CI51" s="421">
        <v>1</v>
      </c>
      <c r="CJ51" s="421">
        <v>0</v>
      </c>
      <c r="CK51" s="421">
        <v>0</v>
      </c>
      <c r="CL51" s="421">
        <v>0</v>
      </c>
      <c r="CM51" s="421">
        <v>7</v>
      </c>
      <c r="CN51" s="421">
        <v>1</v>
      </c>
      <c r="CO51" s="421">
        <v>3</v>
      </c>
      <c r="CP51" s="421">
        <v>0</v>
      </c>
      <c r="CQ51" s="421">
        <v>0</v>
      </c>
      <c r="CR51" s="421">
        <v>0</v>
      </c>
      <c r="CS51" s="421">
        <v>8</v>
      </c>
      <c r="CT51" s="421">
        <v>1</v>
      </c>
      <c r="CU51" s="421">
        <v>5</v>
      </c>
      <c r="CV51" s="421">
        <v>0</v>
      </c>
      <c r="CW51" s="421">
        <v>1</v>
      </c>
      <c r="CX51" s="421">
        <v>0</v>
      </c>
      <c r="CY51" s="421">
        <v>7</v>
      </c>
      <c r="CZ51" s="421">
        <v>4</v>
      </c>
      <c r="DA51" s="421">
        <v>0</v>
      </c>
      <c r="DB51" s="421">
        <v>0</v>
      </c>
      <c r="DC51" s="421">
        <v>0</v>
      </c>
      <c r="DD51" s="421">
        <v>0</v>
      </c>
      <c r="DE51" s="421">
        <v>6</v>
      </c>
      <c r="DF51" s="421">
        <v>3</v>
      </c>
      <c r="DG51" s="421">
        <v>0</v>
      </c>
      <c r="DH51" s="421">
        <v>0</v>
      </c>
      <c r="DI51" s="421">
        <v>0</v>
      </c>
      <c r="DJ51" s="421">
        <v>0</v>
      </c>
      <c r="DK51" s="421">
        <v>6</v>
      </c>
      <c r="DL51" s="421">
        <v>14</v>
      </c>
      <c r="DM51" s="421">
        <v>2</v>
      </c>
      <c r="DN51" s="421">
        <v>0</v>
      </c>
      <c r="DO51" s="421">
        <v>0</v>
      </c>
      <c r="DP51" s="421">
        <v>0</v>
      </c>
      <c r="DQ51" s="421">
        <v>6</v>
      </c>
      <c r="DR51" s="421">
        <v>21</v>
      </c>
      <c r="DS51" s="421">
        <v>2</v>
      </c>
      <c r="DT51" s="421">
        <v>0</v>
      </c>
      <c r="DU51" s="421">
        <v>0</v>
      </c>
      <c r="DV51" s="421">
        <v>0</v>
      </c>
      <c r="DW51" s="421">
        <v>1</v>
      </c>
      <c r="DX51" s="421">
        <v>0</v>
      </c>
      <c r="DY51" s="421">
        <v>1</v>
      </c>
      <c r="DZ51" s="421">
        <v>0</v>
      </c>
      <c r="EA51" s="421">
        <v>0</v>
      </c>
      <c r="EB51" s="421">
        <v>0</v>
      </c>
      <c r="EC51" s="421">
        <v>5</v>
      </c>
      <c r="ED51" s="421">
        <v>0</v>
      </c>
      <c r="EE51" s="421">
        <v>2</v>
      </c>
      <c r="EF51" s="421">
        <v>0</v>
      </c>
      <c r="EG51" s="421">
        <v>0</v>
      </c>
      <c r="EH51" s="421">
        <v>0</v>
      </c>
      <c r="EI51" s="421">
        <v>5</v>
      </c>
      <c r="EJ51" s="421">
        <v>15</v>
      </c>
      <c r="EK51" s="421">
        <v>4</v>
      </c>
      <c r="EL51" s="421">
        <v>0</v>
      </c>
      <c r="EM51" s="421">
        <v>0</v>
      </c>
      <c r="EN51" s="421">
        <v>0</v>
      </c>
      <c r="EO51" s="421">
        <v>5</v>
      </c>
      <c r="EP51" s="421">
        <v>14</v>
      </c>
      <c r="EQ51" s="421">
        <v>4</v>
      </c>
      <c r="ER51" s="421">
        <v>0</v>
      </c>
      <c r="ES51" s="421">
        <v>0</v>
      </c>
      <c r="ET51" s="21">
        <f t="shared" si="9"/>
        <v>162</v>
      </c>
      <c r="EU51">
        <f t="shared" si="10"/>
        <v>194</v>
      </c>
    </row>
    <row r="52" spans="1:151">
      <c r="A52" t="s">
        <v>15</v>
      </c>
      <c r="B52" t="s">
        <v>470</v>
      </c>
      <c r="C52" t="s">
        <v>694</v>
      </c>
      <c r="D52" t="s">
        <v>763</v>
      </c>
      <c r="E52" s="438">
        <v>1</v>
      </c>
      <c r="F52" s="439">
        <v>0</v>
      </c>
      <c r="G52" s="439">
        <v>19</v>
      </c>
      <c r="H52" s="439">
        <v>11</v>
      </c>
      <c r="I52" s="439">
        <v>30</v>
      </c>
      <c r="J52" s="439">
        <v>0</v>
      </c>
      <c r="K52" s="439">
        <v>0</v>
      </c>
      <c r="L52" s="439">
        <v>0</v>
      </c>
      <c r="M52" s="439">
        <v>19</v>
      </c>
      <c r="N52" s="439">
        <v>11</v>
      </c>
      <c r="O52" s="439">
        <v>20</v>
      </c>
      <c r="P52" s="439">
        <v>0</v>
      </c>
      <c r="Q52" s="439">
        <v>0</v>
      </c>
      <c r="R52" s="439">
        <v>0</v>
      </c>
      <c r="S52" s="439">
        <v>18</v>
      </c>
      <c r="T52" s="439">
        <v>15</v>
      </c>
      <c r="U52" s="439">
        <v>41</v>
      </c>
      <c r="V52" s="439">
        <v>0</v>
      </c>
      <c r="W52" s="439">
        <v>0</v>
      </c>
      <c r="X52" s="439">
        <v>0</v>
      </c>
      <c r="Y52" s="439">
        <v>18</v>
      </c>
      <c r="Z52" s="439">
        <v>15</v>
      </c>
      <c r="AA52" s="439">
        <v>41</v>
      </c>
      <c r="AB52" s="439">
        <v>0</v>
      </c>
      <c r="AC52" s="439">
        <v>0</v>
      </c>
      <c r="AD52" s="439">
        <v>0</v>
      </c>
      <c r="AE52" s="439">
        <v>12</v>
      </c>
      <c r="AF52" s="439">
        <v>9</v>
      </c>
      <c r="AG52" s="439">
        <v>60</v>
      </c>
      <c r="AH52" s="439">
        <v>0</v>
      </c>
      <c r="AI52" s="439">
        <v>0</v>
      </c>
      <c r="AJ52" s="439">
        <v>0</v>
      </c>
      <c r="AK52" s="439">
        <v>12</v>
      </c>
      <c r="AL52" s="439">
        <v>8</v>
      </c>
      <c r="AM52" s="439">
        <v>60</v>
      </c>
      <c r="AN52" s="439">
        <v>0</v>
      </c>
      <c r="AO52" s="439">
        <v>0</v>
      </c>
      <c r="AP52" s="439">
        <v>0</v>
      </c>
      <c r="AQ52" s="439">
        <v>7</v>
      </c>
      <c r="AR52" s="439">
        <v>4</v>
      </c>
      <c r="AS52" s="439">
        <v>35</v>
      </c>
      <c r="AT52" s="439">
        <v>1</v>
      </c>
      <c r="AU52" s="439">
        <v>0</v>
      </c>
      <c r="AV52" s="439">
        <v>0</v>
      </c>
      <c r="AW52" s="439">
        <v>7</v>
      </c>
      <c r="AX52" s="439">
        <v>4</v>
      </c>
      <c r="AY52" s="439">
        <v>35</v>
      </c>
      <c r="AZ52" s="439">
        <v>1</v>
      </c>
      <c r="BA52" s="439">
        <v>0</v>
      </c>
      <c r="BB52" s="439">
        <v>0</v>
      </c>
      <c r="BC52" s="439">
        <v>8</v>
      </c>
      <c r="BD52" s="439">
        <v>7</v>
      </c>
      <c r="BE52" s="439">
        <v>18</v>
      </c>
      <c r="BF52" s="439">
        <v>0</v>
      </c>
      <c r="BG52" s="439">
        <v>0</v>
      </c>
      <c r="BH52" s="439">
        <v>0</v>
      </c>
      <c r="BI52" s="439">
        <v>6</v>
      </c>
      <c r="BJ52" s="439">
        <v>7</v>
      </c>
      <c r="BK52" s="439">
        <v>18</v>
      </c>
      <c r="BL52" s="439">
        <v>0</v>
      </c>
      <c r="BM52" s="439">
        <v>0</v>
      </c>
      <c r="BN52" s="439">
        <v>0</v>
      </c>
      <c r="BO52" s="439">
        <v>9</v>
      </c>
      <c r="BP52" s="439">
        <v>30</v>
      </c>
      <c r="BQ52" s="439">
        <v>31</v>
      </c>
      <c r="BR52" s="439">
        <v>1</v>
      </c>
      <c r="BS52" s="439">
        <v>0</v>
      </c>
      <c r="BT52" s="439">
        <v>0</v>
      </c>
      <c r="BU52" s="439">
        <v>12</v>
      </c>
      <c r="BV52" s="439">
        <v>25</v>
      </c>
      <c r="BW52" s="439">
        <v>31</v>
      </c>
      <c r="BX52" s="439">
        <v>1</v>
      </c>
      <c r="BY52" s="439">
        <v>0</v>
      </c>
      <c r="BZ52" s="439">
        <v>0</v>
      </c>
      <c r="CA52" s="439">
        <v>10</v>
      </c>
      <c r="CB52" s="439">
        <v>5</v>
      </c>
      <c r="CC52" s="439">
        <v>46</v>
      </c>
      <c r="CD52" s="439">
        <v>0</v>
      </c>
      <c r="CE52" s="439">
        <v>0</v>
      </c>
      <c r="CF52" s="439">
        <v>0</v>
      </c>
      <c r="CG52" s="439">
        <v>10</v>
      </c>
      <c r="CH52" s="439">
        <v>5</v>
      </c>
      <c r="CI52" s="439">
        <v>46</v>
      </c>
      <c r="CJ52" s="439">
        <v>0</v>
      </c>
      <c r="CK52" s="439">
        <v>0</v>
      </c>
      <c r="CL52" s="439">
        <v>0</v>
      </c>
      <c r="CM52" s="440">
        <v>17</v>
      </c>
      <c r="CN52" s="440">
        <v>16</v>
      </c>
      <c r="CO52" s="439">
        <v>46</v>
      </c>
      <c r="CP52" s="439">
        <v>0</v>
      </c>
      <c r="CQ52" s="439">
        <v>0</v>
      </c>
      <c r="CR52" s="439">
        <v>0</v>
      </c>
      <c r="CS52" s="440">
        <v>17</v>
      </c>
      <c r="CT52" s="440">
        <v>16</v>
      </c>
      <c r="CU52" s="440">
        <v>46</v>
      </c>
      <c r="CV52" s="439">
        <v>0</v>
      </c>
      <c r="CW52" s="439">
        <v>0</v>
      </c>
      <c r="CX52" s="441">
        <v>0</v>
      </c>
      <c r="CY52" s="441">
        <v>3</v>
      </c>
      <c r="CZ52" s="441">
        <v>4</v>
      </c>
      <c r="DA52" s="441">
        <v>37</v>
      </c>
      <c r="DB52" s="441">
        <v>0</v>
      </c>
      <c r="DC52" s="441">
        <v>0</v>
      </c>
      <c r="DD52" s="441">
        <v>0</v>
      </c>
      <c r="DE52" s="442">
        <v>4</v>
      </c>
      <c r="DF52" s="442">
        <v>2</v>
      </c>
      <c r="DG52" s="441">
        <v>37</v>
      </c>
      <c r="DH52" s="441">
        <v>0</v>
      </c>
      <c r="DI52" s="441">
        <v>0</v>
      </c>
      <c r="DJ52" s="441">
        <v>0</v>
      </c>
      <c r="DK52" s="442">
        <v>3</v>
      </c>
      <c r="DL52" s="442">
        <v>2</v>
      </c>
      <c r="DM52" s="441">
        <v>46</v>
      </c>
      <c r="DN52" s="441">
        <v>0</v>
      </c>
      <c r="DO52" s="441">
        <v>0</v>
      </c>
      <c r="DP52" s="441">
        <v>0</v>
      </c>
      <c r="DQ52" s="442">
        <v>3</v>
      </c>
      <c r="DR52" s="442">
        <v>2</v>
      </c>
      <c r="DS52" s="441">
        <v>46</v>
      </c>
      <c r="DT52" s="441">
        <v>0</v>
      </c>
      <c r="DU52" s="441">
        <v>0</v>
      </c>
      <c r="DV52" s="441">
        <v>0</v>
      </c>
      <c r="DW52" s="443">
        <v>14</v>
      </c>
      <c r="DX52" s="443">
        <v>4</v>
      </c>
      <c r="DY52" s="441">
        <v>47</v>
      </c>
      <c r="DZ52" s="441">
        <v>0</v>
      </c>
      <c r="EA52" s="441">
        <v>0</v>
      </c>
      <c r="EB52" s="441">
        <v>0</v>
      </c>
      <c r="EC52" s="443">
        <v>8</v>
      </c>
      <c r="ED52" s="442">
        <v>4</v>
      </c>
      <c r="EE52" s="441">
        <v>47</v>
      </c>
      <c r="EF52" s="441">
        <v>0</v>
      </c>
      <c r="EG52" s="441">
        <v>0</v>
      </c>
      <c r="EH52" s="441">
        <v>0</v>
      </c>
      <c r="EI52" s="442">
        <v>11</v>
      </c>
      <c r="EJ52" s="442">
        <v>2</v>
      </c>
      <c r="EK52" s="441">
        <v>35</v>
      </c>
      <c r="EL52" s="30">
        <v>1</v>
      </c>
      <c r="EM52" s="30">
        <v>0</v>
      </c>
      <c r="EN52" s="30">
        <v>0</v>
      </c>
      <c r="EO52" s="442">
        <v>11</v>
      </c>
      <c r="EP52" s="442">
        <v>2</v>
      </c>
      <c r="EQ52" s="441">
        <v>35</v>
      </c>
      <c r="ER52" s="441">
        <v>1</v>
      </c>
      <c r="ES52" s="441">
        <v>0</v>
      </c>
      <c r="ET52" s="21">
        <f t="shared" si="9"/>
        <v>715</v>
      </c>
      <c r="EU52">
        <f t="shared" si="10"/>
        <v>693</v>
      </c>
    </row>
    <row r="53" spans="1:151">
      <c r="A53" s="21" t="s">
        <v>15</v>
      </c>
      <c r="B53" s="21" t="s">
        <v>470</v>
      </c>
      <c r="C53" s="21" t="s">
        <v>694</v>
      </c>
      <c r="D53" s="21" t="s">
        <v>764</v>
      </c>
      <c r="E53" s="438">
        <v>1</v>
      </c>
      <c r="F53" s="439">
        <v>0</v>
      </c>
      <c r="G53" s="439">
        <v>6</v>
      </c>
      <c r="H53" s="439">
        <v>21</v>
      </c>
      <c r="I53" s="439">
        <v>0</v>
      </c>
      <c r="J53" s="439">
        <v>0</v>
      </c>
      <c r="K53" s="439">
        <v>0</v>
      </c>
      <c r="L53" s="439">
        <v>0</v>
      </c>
      <c r="M53" s="439">
        <v>6</v>
      </c>
      <c r="N53" s="439">
        <v>12</v>
      </c>
      <c r="O53" s="439">
        <v>0</v>
      </c>
      <c r="P53" s="439">
        <v>0</v>
      </c>
      <c r="Q53" s="439">
        <v>0</v>
      </c>
      <c r="R53" s="439">
        <v>0</v>
      </c>
      <c r="S53" s="439">
        <v>18</v>
      </c>
      <c r="T53" s="439">
        <v>11</v>
      </c>
      <c r="U53" s="439">
        <v>1</v>
      </c>
      <c r="V53" s="439">
        <v>0</v>
      </c>
      <c r="W53" s="439">
        <v>0</v>
      </c>
      <c r="X53" s="439">
        <v>0</v>
      </c>
      <c r="Y53" s="439">
        <v>18</v>
      </c>
      <c r="Z53" s="439">
        <v>11</v>
      </c>
      <c r="AA53" s="439">
        <v>1</v>
      </c>
      <c r="AB53" s="439">
        <v>0</v>
      </c>
      <c r="AC53" s="439">
        <v>0</v>
      </c>
      <c r="AD53" s="439">
        <v>0</v>
      </c>
      <c r="AE53" s="439">
        <v>15</v>
      </c>
      <c r="AF53" s="439">
        <v>19</v>
      </c>
      <c r="AG53" s="439">
        <v>1</v>
      </c>
      <c r="AH53" s="439">
        <v>0</v>
      </c>
      <c r="AI53" s="439">
        <v>0</v>
      </c>
      <c r="AJ53" s="439">
        <v>0</v>
      </c>
      <c r="AK53" s="439">
        <v>15</v>
      </c>
      <c r="AL53" s="439">
        <v>19</v>
      </c>
      <c r="AM53" s="439">
        <v>1</v>
      </c>
      <c r="AN53" s="439">
        <v>0</v>
      </c>
      <c r="AO53" s="439">
        <v>0</v>
      </c>
      <c r="AP53" s="439">
        <v>0</v>
      </c>
      <c r="AQ53" s="439">
        <v>20</v>
      </c>
      <c r="AR53" s="439">
        <v>6</v>
      </c>
      <c r="AS53" s="439">
        <v>0</v>
      </c>
      <c r="AT53" s="439">
        <v>0</v>
      </c>
      <c r="AU53" s="439">
        <v>0</v>
      </c>
      <c r="AV53" s="439">
        <v>0</v>
      </c>
      <c r="AW53" s="439">
        <v>20</v>
      </c>
      <c r="AX53" s="439">
        <v>5</v>
      </c>
      <c r="AY53" s="439">
        <v>0</v>
      </c>
      <c r="AZ53" s="439">
        <v>0</v>
      </c>
      <c r="BA53" s="439">
        <v>0</v>
      </c>
      <c r="BB53" s="439">
        <v>0</v>
      </c>
      <c r="BC53" s="439">
        <v>11</v>
      </c>
      <c r="BD53" s="439">
        <v>15</v>
      </c>
      <c r="BE53" s="439">
        <v>2</v>
      </c>
      <c r="BF53" s="439">
        <v>0</v>
      </c>
      <c r="BG53" s="439">
        <v>0</v>
      </c>
      <c r="BH53" s="439">
        <v>0</v>
      </c>
      <c r="BI53" s="439">
        <v>11</v>
      </c>
      <c r="BJ53" s="439">
        <v>15</v>
      </c>
      <c r="BK53" s="439">
        <v>1</v>
      </c>
      <c r="BL53" s="439">
        <v>0</v>
      </c>
      <c r="BM53" s="439">
        <v>0</v>
      </c>
      <c r="BN53" s="439">
        <v>0</v>
      </c>
      <c r="BO53" s="439">
        <v>8</v>
      </c>
      <c r="BP53" s="439">
        <v>13</v>
      </c>
      <c r="BQ53" s="439">
        <v>0</v>
      </c>
      <c r="BR53" s="439">
        <v>0</v>
      </c>
      <c r="BS53" s="439">
        <v>0</v>
      </c>
      <c r="BT53" s="439">
        <v>0</v>
      </c>
      <c r="BU53" s="439">
        <v>8</v>
      </c>
      <c r="BV53" s="439">
        <v>13</v>
      </c>
      <c r="BW53" s="439">
        <v>0</v>
      </c>
      <c r="BX53" s="439">
        <v>0</v>
      </c>
      <c r="BY53" s="439">
        <v>0</v>
      </c>
      <c r="BZ53" s="439">
        <v>0</v>
      </c>
      <c r="CA53" s="439">
        <v>9</v>
      </c>
      <c r="CB53" s="439">
        <v>11</v>
      </c>
      <c r="CC53" s="439">
        <v>1</v>
      </c>
      <c r="CD53" s="439">
        <v>0</v>
      </c>
      <c r="CE53" s="439">
        <v>0</v>
      </c>
      <c r="CF53" s="439">
        <v>0</v>
      </c>
      <c r="CG53" s="439">
        <v>9</v>
      </c>
      <c r="CH53" s="439">
        <v>11</v>
      </c>
      <c r="CI53" s="439">
        <v>0</v>
      </c>
      <c r="CJ53" s="439">
        <v>0</v>
      </c>
      <c r="CK53" s="439">
        <v>0</v>
      </c>
      <c r="CL53" s="439">
        <v>0</v>
      </c>
      <c r="CM53" s="439">
        <v>11</v>
      </c>
      <c r="CN53" s="439">
        <v>4</v>
      </c>
      <c r="CO53" s="439">
        <v>0</v>
      </c>
      <c r="CP53" s="439">
        <v>0</v>
      </c>
      <c r="CQ53" s="439">
        <v>0</v>
      </c>
      <c r="CR53" s="439">
        <v>0</v>
      </c>
      <c r="CS53" s="439">
        <v>4</v>
      </c>
      <c r="CT53" s="439">
        <v>2</v>
      </c>
      <c r="CU53" s="439">
        <v>0</v>
      </c>
      <c r="CV53" s="439">
        <v>0</v>
      </c>
      <c r="CW53" s="439">
        <v>0</v>
      </c>
      <c r="CX53" s="30">
        <v>0</v>
      </c>
      <c r="CY53" s="30">
        <v>4</v>
      </c>
      <c r="CZ53" s="30">
        <v>0</v>
      </c>
      <c r="DA53" s="30">
        <v>0</v>
      </c>
      <c r="DB53" s="30">
        <v>0</v>
      </c>
      <c r="DC53" s="441">
        <v>0</v>
      </c>
      <c r="DD53" s="30">
        <v>0</v>
      </c>
      <c r="DE53" s="30">
        <v>3</v>
      </c>
      <c r="DF53" s="30">
        <v>0</v>
      </c>
      <c r="DG53" s="30">
        <v>1</v>
      </c>
      <c r="DH53" s="30">
        <v>0</v>
      </c>
      <c r="DI53" s="30">
        <v>0</v>
      </c>
      <c r="DJ53" s="441">
        <v>0</v>
      </c>
      <c r="DK53" s="441">
        <v>3</v>
      </c>
      <c r="DL53" s="441">
        <v>5</v>
      </c>
      <c r="DM53" s="441">
        <v>0</v>
      </c>
      <c r="DN53" s="441">
        <v>0</v>
      </c>
      <c r="DO53" s="441">
        <v>0</v>
      </c>
      <c r="DP53" s="441">
        <v>0</v>
      </c>
      <c r="DQ53" s="441">
        <v>2</v>
      </c>
      <c r="DR53" s="441">
        <v>5</v>
      </c>
      <c r="DS53" s="441"/>
      <c r="DT53" s="441">
        <v>0</v>
      </c>
      <c r="DU53" s="441">
        <v>0</v>
      </c>
      <c r="DV53" s="441">
        <v>0</v>
      </c>
      <c r="DW53" s="30">
        <v>12</v>
      </c>
      <c r="DX53" s="30">
        <v>16</v>
      </c>
      <c r="DY53" s="441">
        <v>1</v>
      </c>
      <c r="DZ53" s="441">
        <v>0</v>
      </c>
      <c r="EA53" s="441">
        <v>0</v>
      </c>
      <c r="EB53" s="441">
        <v>0</v>
      </c>
      <c r="EC53" s="30">
        <v>12</v>
      </c>
      <c r="ED53" s="441">
        <v>16</v>
      </c>
      <c r="EE53" s="441">
        <v>1</v>
      </c>
      <c r="EF53" s="441">
        <v>0</v>
      </c>
      <c r="EG53" s="441">
        <v>0</v>
      </c>
      <c r="EH53" s="441">
        <v>0</v>
      </c>
      <c r="EI53" s="441">
        <v>18</v>
      </c>
      <c r="EJ53" s="441">
        <v>12</v>
      </c>
      <c r="EK53" s="441">
        <v>0</v>
      </c>
      <c r="EL53" s="30">
        <v>0</v>
      </c>
      <c r="EM53" s="30">
        <v>0</v>
      </c>
      <c r="EN53" s="30">
        <v>0</v>
      </c>
      <c r="EO53" s="441">
        <v>18</v>
      </c>
      <c r="EP53" s="441">
        <v>12</v>
      </c>
      <c r="EQ53" s="441">
        <v>0</v>
      </c>
      <c r="ER53" s="441">
        <v>0</v>
      </c>
      <c r="ES53" s="441">
        <v>0</v>
      </c>
      <c r="ET53" s="21">
        <f t="shared" si="9"/>
        <v>274</v>
      </c>
      <c r="EU53">
        <f t="shared" si="10"/>
        <v>252</v>
      </c>
    </row>
    <row r="54" spans="1:151">
      <c r="A54" t="s">
        <v>15</v>
      </c>
      <c r="B54" t="s">
        <v>470</v>
      </c>
      <c r="C54" t="s">
        <v>701</v>
      </c>
      <c r="D54" t="s">
        <v>765</v>
      </c>
      <c r="E54" s="438">
        <v>1</v>
      </c>
      <c r="F54" s="439">
        <v>0</v>
      </c>
      <c r="G54" s="439">
        <v>12</v>
      </c>
      <c r="H54" s="439">
        <v>6</v>
      </c>
      <c r="I54" s="439">
        <v>19</v>
      </c>
      <c r="J54" s="439">
        <v>1</v>
      </c>
      <c r="K54" s="439">
        <v>0</v>
      </c>
      <c r="L54" s="439">
        <v>0</v>
      </c>
      <c r="M54" s="439">
        <v>8</v>
      </c>
      <c r="N54" s="439">
        <v>4</v>
      </c>
      <c r="O54" s="439">
        <v>16</v>
      </c>
      <c r="P54" s="439">
        <v>1</v>
      </c>
      <c r="Q54" s="439">
        <v>0</v>
      </c>
      <c r="R54" s="439">
        <v>0</v>
      </c>
      <c r="S54" s="439">
        <v>11</v>
      </c>
      <c r="T54" s="439">
        <v>18</v>
      </c>
      <c r="U54" s="439">
        <v>32</v>
      </c>
      <c r="V54" s="439">
        <v>0</v>
      </c>
      <c r="W54" s="439">
        <v>0</v>
      </c>
      <c r="X54" s="439">
        <v>0</v>
      </c>
      <c r="Y54" s="439">
        <v>11</v>
      </c>
      <c r="Z54" s="439">
        <v>12</v>
      </c>
      <c r="AA54" s="439">
        <v>27</v>
      </c>
      <c r="AB54" s="439">
        <v>0</v>
      </c>
      <c r="AC54" s="439">
        <v>0</v>
      </c>
      <c r="AD54" s="439">
        <v>0</v>
      </c>
      <c r="AE54" s="439">
        <v>8</v>
      </c>
      <c r="AF54" s="439">
        <v>15</v>
      </c>
      <c r="AG54" s="439">
        <v>20</v>
      </c>
      <c r="AH54" s="439">
        <v>0</v>
      </c>
      <c r="AI54" s="439">
        <v>0</v>
      </c>
      <c r="AJ54" s="439">
        <v>0</v>
      </c>
      <c r="AK54" s="439">
        <v>7</v>
      </c>
      <c r="AL54" s="439">
        <v>6</v>
      </c>
      <c r="AM54" s="439">
        <v>21</v>
      </c>
      <c r="AN54" s="439">
        <v>0</v>
      </c>
      <c r="AO54" s="439">
        <v>0</v>
      </c>
      <c r="AP54" s="439">
        <v>0</v>
      </c>
      <c r="AQ54" s="439">
        <v>6</v>
      </c>
      <c r="AR54" s="439">
        <v>23</v>
      </c>
      <c r="AS54" s="439">
        <v>24</v>
      </c>
      <c r="AT54" s="439">
        <v>0</v>
      </c>
      <c r="AU54" s="439">
        <v>0</v>
      </c>
      <c r="AV54" s="439">
        <v>0</v>
      </c>
      <c r="AW54" s="439">
        <v>3</v>
      </c>
      <c r="AX54" s="439">
        <v>10</v>
      </c>
      <c r="AY54" s="439">
        <v>24</v>
      </c>
      <c r="AZ54" s="439">
        <v>0</v>
      </c>
      <c r="BA54" s="439">
        <v>0</v>
      </c>
      <c r="BB54" s="439">
        <v>0</v>
      </c>
      <c r="BC54" s="439">
        <v>11</v>
      </c>
      <c r="BD54" s="439">
        <v>16</v>
      </c>
      <c r="BE54" s="439">
        <v>31</v>
      </c>
      <c r="BF54" s="439">
        <v>1</v>
      </c>
      <c r="BG54" s="439">
        <v>0</v>
      </c>
      <c r="BH54" s="439">
        <v>0</v>
      </c>
      <c r="BI54" s="439">
        <v>13</v>
      </c>
      <c r="BJ54" s="439">
        <v>9</v>
      </c>
      <c r="BK54" s="439">
        <v>31</v>
      </c>
      <c r="BL54" s="439">
        <v>1</v>
      </c>
      <c r="BM54" s="439">
        <v>0</v>
      </c>
      <c r="BN54" s="439">
        <v>0</v>
      </c>
      <c r="BO54" s="439">
        <v>10</v>
      </c>
      <c r="BP54" s="439">
        <v>6</v>
      </c>
      <c r="BQ54" s="439">
        <v>23</v>
      </c>
      <c r="BR54" s="439">
        <v>1</v>
      </c>
      <c r="BS54" s="439">
        <v>0</v>
      </c>
      <c r="BT54" s="439">
        <v>0</v>
      </c>
      <c r="BU54" s="439">
        <v>11</v>
      </c>
      <c r="BV54" s="439">
        <v>3</v>
      </c>
      <c r="BW54" s="439">
        <v>31</v>
      </c>
      <c r="BX54" s="439">
        <v>1</v>
      </c>
      <c r="BY54" s="439">
        <v>0</v>
      </c>
      <c r="BZ54" s="439">
        <v>0</v>
      </c>
      <c r="CA54" s="439">
        <v>5</v>
      </c>
      <c r="CB54" s="439">
        <v>8</v>
      </c>
      <c r="CC54" s="439">
        <v>22</v>
      </c>
      <c r="CD54" s="439">
        <v>0</v>
      </c>
      <c r="CE54" s="439">
        <v>0</v>
      </c>
      <c r="CF54" s="439">
        <v>0</v>
      </c>
      <c r="CG54" s="439">
        <v>3</v>
      </c>
      <c r="CH54" s="439">
        <v>5</v>
      </c>
      <c r="CI54" s="439">
        <v>21</v>
      </c>
      <c r="CJ54" s="439">
        <v>0</v>
      </c>
      <c r="CK54" s="439">
        <v>0</v>
      </c>
      <c r="CL54" s="439">
        <v>0</v>
      </c>
      <c r="CM54" s="439">
        <v>2</v>
      </c>
      <c r="CN54" s="439">
        <v>4</v>
      </c>
      <c r="CO54" s="439">
        <v>36</v>
      </c>
      <c r="CP54" s="439">
        <v>1</v>
      </c>
      <c r="CQ54" s="439">
        <v>0</v>
      </c>
      <c r="CR54" s="439">
        <v>0</v>
      </c>
      <c r="CS54" s="439">
        <v>3</v>
      </c>
      <c r="CT54" s="439">
        <v>4</v>
      </c>
      <c r="CU54" s="439">
        <v>33</v>
      </c>
      <c r="CV54" s="439">
        <v>1</v>
      </c>
      <c r="CW54" s="439">
        <v>0</v>
      </c>
      <c r="CX54" s="30">
        <v>0</v>
      </c>
      <c r="CY54" s="30">
        <v>4</v>
      </c>
      <c r="CZ54" s="30">
        <v>11</v>
      </c>
      <c r="DA54" s="30">
        <v>20</v>
      </c>
      <c r="DB54" s="30">
        <v>1</v>
      </c>
      <c r="DC54" s="441">
        <v>0</v>
      </c>
      <c r="DD54" s="30">
        <v>0</v>
      </c>
      <c r="DE54" s="30">
        <v>8</v>
      </c>
      <c r="DF54" s="30">
        <v>6</v>
      </c>
      <c r="DG54" s="30">
        <v>20</v>
      </c>
      <c r="DH54" s="30">
        <v>1</v>
      </c>
      <c r="DI54" s="30">
        <v>0</v>
      </c>
      <c r="DJ54" s="441">
        <v>0</v>
      </c>
      <c r="DK54" s="441">
        <v>3</v>
      </c>
      <c r="DL54" s="441">
        <v>5</v>
      </c>
      <c r="DM54" s="441">
        <v>25</v>
      </c>
      <c r="DN54" s="441">
        <v>0</v>
      </c>
      <c r="DO54" s="441">
        <v>0</v>
      </c>
      <c r="DP54" s="441">
        <v>0</v>
      </c>
      <c r="DQ54" s="441">
        <v>6</v>
      </c>
      <c r="DR54" s="441">
        <v>1</v>
      </c>
      <c r="DS54" s="441">
        <v>25</v>
      </c>
      <c r="DT54" s="441">
        <v>0</v>
      </c>
      <c r="DU54" s="441">
        <v>0</v>
      </c>
      <c r="DV54" s="441">
        <v>0</v>
      </c>
      <c r="DW54" s="30">
        <v>0</v>
      </c>
      <c r="DX54" s="30">
        <v>2</v>
      </c>
      <c r="DY54" s="441">
        <v>19</v>
      </c>
      <c r="DZ54" s="441">
        <v>1</v>
      </c>
      <c r="EA54" s="441">
        <v>0</v>
      </c>
      <c r="EB54" s="441">
        <v>0</v>
      </c>
      <c r="EC54" s="30">
        <v>0</v>
      </c>
      <c r="ED54" s="441">
        <v>8</v>
      </c>
      <c r="EE54" s="441">
        <v>19</v>
      </c>
      <c r="EF54" s="441">
        <v>1</v>
      </c>
      <c r="EG54" s="441">
        <v>0</v>
      </c>
      <c r="EH54" s="441">
        <v>0</v>
      </c>
      <c r="EI54" s="441">
        <v>11</v>
      </c>
      <c r="EJ54" s="441">
        <v>13</v>
      </c>
      <c r="EK54" s="441">
        <v>23</v>
      </c>
      <c r="EL54" s="30">
        <v>1</v>
      </c>
      <c r="EM54" s="30">
        <v>0</v>
      </c>
      <c r="EN54" s="30">
        <v>0</v>
      </c>
      <c r="EO54" s="441">
        <v>13</v>
      </c>
      <c r="EP54" s="441">
        <v>5</v>
      </c>
      <c r="EQ54" s="441">
        <v>23</v>
      </c>
      <c r="ER54" s="441">
        <v>1</v>
      </c>
      <c r="ES54" s="441">
        <v>0</v>
      </c>
      <c r="ET54" s="21">
        <f t="shared" si="9"/>
        <v>511</v>
      </c>
      <c r="EU54">
        <f t="shared" si="10"/>
        <v>457</v>
      </c>
    </row>
    <row r="55" spans="1:151">
      <c r="A55" t="s">
        <v>15</v>
      </c>
      <c r="B55" t="s">
        <v>470</v>
      </c>
      <c r="C55" t="s">
        <v>701</v>
      </c>
      <c r="D55" t="s">
        <v>702</v>
      </c>
      <c r="E55" s="438">
        <v>1</v>
      </c>
      <c r="F55" s="439">
        <v>0</v>
      </c>
      <c r="G55" s="439">
        <v>4</v>
      </c>
      <c r="H55" s="439">
        <v>4</v>
      </c>
      <c r="I55" s="439">
        <v>1</v>
      </c>
      <c r="J55" s="439">
        <v>0</v>
      </c>
      <c r="K55" s="439">
        <v>0</v>
      </c>
      <c r="L55" s="439">
        <v>0</v>
      </c>
      <c r="M55" s="439">
        <v>4</v>
      </c>
      <c r="N55" s="439">
        <v>2</v>
      </c>
      <c r="O55" s="439">
        <v>1</v>
      </c>
      <c r="P55" s="439">
        <v>0</v>
      </c>
      <c r="Q55" s="439">
        <v>0</v>
      </c>
      <c r="R55" s="439">
        <v>0</v>
      </c>
      <c r="S55" s="439">
        <v>1</v>
      </c>
      <c r="T55" s="439">
        <v>5</v>
      </c>
      <c r="U55" s="439">
        <v>1</v>
      </c>
      <c r="V55" s="439">
        <v>0</v>
      </c>
      <c r="W55" s="439">
        <v>0</v>
      </c>
      <c r="X55" s="439">
        <v>0</v>
      </c>
      <c r="Y55" s="439">
        <v>1</v>
      </c>
      <c r="Z55" s="439">
        <v>4</v>
      </c>
      <c r="AA55" s="439">
        <v>1</v>
      </c>
      <c r="AB55" s="439">
        <v>0</v>
      </c>
      <c r="AC55" s="439">
        <v>0</v>
      </c>
      <c r="AD55" s="439">
        <v>0</v>
      </c>
      <c r="AE55" s="439">
        <v>2</v>
      </c>
      <c r="AF55" s="439">
        <v>11</v>
      </c>
      <c r="AG55" s="439">
        <v>4</v>
      </c>
      <c r="AH55" s="439">
        <v>0</v>
      </c>
      <c r="AI55" s="439">
        <v>0</v>
      </c>
      <c r="AJ55" s="439">
        <v>0</v>
      </c>
      <c r="AK55" s="439">
        <v>2</v>
      </c>
      <c r="AL55" s="439">
        <v>7</v>
      </c>
      <c r="AM55" s="439">
        <v>4</v>
      </c>
      <c r="AN55" s="439">
        <v>0</v>
      </c>
      <c r="AO55" s="439">
        <v>0</v>
      </c>
      <c r="AP55" s="439">
        <v>0</v>
      </c>
      <c r="AQ55" s="439">
        <v>9</v>
      </c>
      <c r="AR55" s="439">
        <v>3</v>
      </c>
      <c r="AS55" s="439">
        <v>3</v>
      </c>
      <c r="AT55" s="439">
        <v>0</v>
      </c>
      <c r="AU55" s="439">
        <v>0</v>
      </c>
      <c r="AV55" s="439">
        <v>0</v>
      </c>
      <c r="AW55" s="439">
        <v>9</v>
      </c>
      <c r="AX55" s="439">
        <v>2</v>
      </c>
      <c r="AY55" s="439">
        <v>3</v>
      </c>
      <c r="AZ55" s="439">
        <v>0</v>
      </c>
      <c r="BA55" s="439">
        <v>0</v>
      </c>
      <c r="BB55" s="439">
        <v>0</v>
      </c>
      <c r="BC55" s="439">
        <v>4</v>
      </c>
      <c r="BD55" s="439">
        <v>2</v>
      </c>
      <c r="BE55" s="439">
        <v>4</v>
      </c>
      <c r="BF55" s="439">
        <v>1</v>
      </c>
      <c r="BG55" s="439">
        <v>0</v>
      </c>
      <c r="BH55" s="439">
        <v>0</v>
      </c>
      <c r="BI55" s="439">
        <v>4</v>
      </c>
      <c r="BJ55" s="439">
        <v>2</v>
      </c>
      <c r="BK55" s="439">
        <v>4</v>
      </c>
      <c r="BL55" s="439">
        <v>1</v>
      </c>
      <c r="BM55" s="439">
        <v>0</v>
      </c>
      <c r="BN55" s="439">
        <v>0</v>
      </c>
      <c r="BO55" s="439">
        <v>2</v>
      </c>
      <c r="BP55" s="439">
        <v>2</v>
      </c>
      <c r="BQ55" s="439">
        <v>2</v>
      </c>
      <c r="BR55" s="439">
        <v>0</v>
      </c>
      <c r="BS55" s="439">
        <v>0</v>
      </c>
      <c r="BT55" s="439">
        <v>0</v>
      </c>
      <c r="BU55" s="439">
        <v>0</v>
      </c>
      <c r="BV55" s="439">
        <v>1</v>
      </c>
      <c r="BW55" s="439">
        <v>1</v>
      </c>
      <c r="BX55" s="439">
        <v>0</v>
      </c>
      <c r="BY55" s="439">
        <v>0</v>
      </c>
      <c r="BZ55" s="439">
        <v>0</v>
      </c>
      <c r="CA55" s="439">
        <v>1</v>
      </c>
      <c r="CB55" s="439">
        <v>1</v>
      </c>
      <c r="CC55" s="439">
        <v>1</v>
      </c>
      <c r="CD55" s="439">
        <v>0</v>
      </c>
      <c r="CE55" s="439">
        <v>0</v>
      </c>
      <c r="CF55" s="439">
        <v>0</v>
      </c>
      <c r="CG55" s="439">
        <v>1</v>
      </c>
      <c r="CH55" s="439">
        <v>0</v>
      </c>
      <c r="CI55" s="439">
        <v>2</v>
      </c>
      <c r="CJ55" s="439">
        <v>0</v>
      </c>
      <c r="CK55" s="439">
        <v>0</v>
      </c>
      <c r="CL55" s="439">
        <v>0</v>
      </c>
      <c r="CM55" s="439">
        <v>2</v>
      </c>
      <c r="CN55" s="439">
        <v>0</v>
      </c>
      <c r="CO55" s="439">
        <v>1</v>
      </c>
      <c r="CP55" s="439">
        <v>0</v>
      </c>
      <c r="CQ55" s="439">
        <v>0</v>
      </c>
      <c r="CR55" s="439">
        <v>0</v>
      </c>
      <c r="CS55" s="439">
        <v>2</v>
      </c>
      <c r="CT55" s="439">
        <v>0</v>
      </c>
      <c r="CU55" s="439">
        <v>1</v>
      </c>
      <c r="CV55" s="439">
        <v>0</v>
      </c>
      <c r="CW55" s="439">
        <v>0</v>
      </c>
      <c r="CX55" s="30">
        <v>0</v>
      </c>
      <c r="CY55" s="30">
        <v>1</v>
      </c>
      <c r="CZ55" s="30">
        <v>1</v>
      </c>
      <c r="DA55" s="30">
        <v>0</v>
      </c>
      <c r="DB55" s="30">
        <v>0</v>
      </c>
      <c r="DC55" s="441">
        <v>0</v>
      </c>
      <c r="DD55" s="30">
        <v>0</v>
      </c>
      <c r="DE55" s="30">
        <v>1</v>
      </c>
      <c r="DF55" s="30">
        <v>1</v>
      </c>
      <c r="DG55" s="30">
        <v>0</v>
      </c>
      <c r="DH55" s="30">
        <v>0</v>
      </c>
      <c r="DI55" s="30">
        <v>0</v>
      </c>
      <c r="DJ55" s="441">
        <v>0</v>
      </c>
      <c r="DK55" s="441">
        <v>3</v>
      </c>
      <c r="DL55" s="441">
        <v>3</v>
      </c>
      <c r="DM55" s="441">
        <v>1</v>
      </c>
      <c r="DN55" s="441">
        <v>0</v>
      </c>
      <c r="DO55" s="441">
        <v>0</v>
      </c>
      <c r="DP55" s="441">
        <v>0</v>
      </c>
      <c r="DQ55" s="441">
        <v>3</v>
      </c>
      <c r="DR55" s="441">
        <v>3</v>
      </c>
      <c r="DS55" s="441">
        <v>1</v>
      </c>
      <c r="DT55" s="441">
        <v>0</v>
      </c>
      <c r="DU55" s="441">
        <v>0</v>
      </c>
      <c r="DV55" s="441">
        <v>0</v>
      </c>
      <c r="DW55" s="30">
        <v>0</v>
      </c>
      <c r="DX55" s="30">
        <v>0</v>
      </c>
      <c r="DY55" s="441">
        <v>3</v>
      </c>
      <c r="DZ55" s="441">
        <v>0</v>
      </c>
      <c r="EA55" s="441">
        <v>0</v>
      </c>
      <c r="EB55" s="441">
        <v>0</v>
      </c>
      <c r="EC55" s="30">
        <v>0</v>
      </c>
      <c r="ED55" s="441">
        <v>0</v>
      </c>
      <c r="EE55" s="441">
        <v>3</v>
      </c>
      <c r="EF55" s="441">
        <v>0</v>
      </c>
      <c r="EG55" s="441">
        <v>0</v>
      </c>
      <c r="EH55" s="441">
        <v>0</v>
      </c>
      <c r="EI55" s="441">
        <v>1</v>
      </c>
      <c r="EJ55" s="441">
        <v>0</v>
      </c>
      <c r="EK55" s="441">
        <v>1</v>
      </c>
      <c r="EL55" s="30">
        <v>0</v>
      </c>
      <c r="EM55" s="30">
        <v>0</v>
      </c>
      <c r="EN55" s="30">
        <v>0</v>
      </c>
      <c r="EO55" s="441">
        <v>1</v>
      </c>
      <c r="EP55" s="441">
        <v>0</v>
      </c>
      <c r="EQ55" s="441">
        <v>1</v>
      </c>
      <c r="ER55" s="441">
        <v>0</v>
      </c>
      <c r="ES55" s="441">
        <v>0</v>
      </c>
      <c r="ET55" s="21">
        <f t="shared" si="9"/>
        <v>85</v>
      </c>
      <c r="EU55">
        <f t="shared" si="10"/>
        <v>73</v>
      </c>
    </row>
    <row r="56" spans="1:151">
      <c r="A56" t="s">
        <v>15</v>
      </c>
      <c r="B56" t="s">
        <v>470</v>
      </c>
      <c r="C56" t="s">
        <v>701</v>
      </c>
      <c r="D56" t="s">
        <v>766</v>
      </c>
      <c r="E56" s="438">
        <v>1</v>
      </c>
      <c r="F56" s="439">
        <v>0</v>
      </c>
      <c r="G56" s="439">
        <v>1</v>
      </c>
      <c r="H56" s="439">
        <v>5</v>
      </c>
      <c r="I56" s="439">
        <v>0</v>
      </c>
      <c r="J56" s="439">
        <v>0</v>
      </c>
      <c r="K56" s="439">
        <v>0</v>
      </c>
      <c r="L56" s="439">
        <v>0</v>
      </c>
      <c r="M56" s="439">
        <v>1</v>
      </c>
      <c r="N56" s="439">
        <v>4</v>
      </c>
      <c r="O56" s="439">
        <v>0</v>
      </c>
      <c r="P56" s="439">
        <v>0</v>
      </c>
      <c r="Q56" s="439">
        <v>0</v>
      </c>
      <c r="R56" s="439">
        <v>0</v>
      </c>
      <c r="S56" s="439">
        <v>2</v>
      </c>
      <c r="T56" s="439">
        <v>1</v>
      </c>
      <c r="U56" s="439">
        <v>1</v>
      </c>
      <c r="V56" s="439">
        <v>0</v>
      </c>
      <c r="W56" s="439">
        <v>0</v>
      </c>
      <c r="X56" s="439">
        <v>0</v>
      </c>
      <c r="Y56" s="439">
        <v>1</v>
      </c>
      <c r="Z56" s="439">
        <v>1</v>
      </c>
      <c r="AA56" s="439">
        <v>1</v>
      </c>
      <c r="AB56" s="439">
        <v>0</v>
      </c>
      <c r="AC56" s="439">
        <v>0</v>
      </c>
      <c r="AD56" s="439">
        <v>0</v>
      </c>
      <c r="AE56" s="439">
        <v>4</v>
      </c>
      <c r="AF56" s="439">
        <v>4</v>
      </c>
      <c r="AG56" s="439">
        <v>1</v>
      </c>
      <c r="AH56" s="439">
        <v>0</v>
      </c>
      <c r="AI56" s="439">
        <v>0</v>
      </c>
      <c r="AJ56" s="439">
        <v>0</v>
      </c>
      <c r="AK56" s="439">
        <v>4</v>
      </c>
      <c r="AL56" s="439">
        <v>4</v>
      </c>
      <c r="AM56" s="439">
        <v>1</v>
      </c>
      <c r="AN56" s="439">
        <v>0</v>
      </c>
      <c r="AO56" s="439">
        <v>0</v>
      </c>
      <c r="AP56" s="439">
        <v>0</v>
      </c>
      <c r="AQ56" s="439">
        <v>5</v>
      </c>
      <c r="AR56" s="439">
        <v>4</v>
      </c>
      <c r="AS56" s="439">
        <v>0</v>
      </c>
      <c r="AT56" s="439">
        <v>0</v>
      </c>
      <c r="AU56" s="439">
        <v>0</v>
      </c>
      <c r="AV56" s="439">
        <v>0</v>
      </c>
      <c r="AW56" s="439">
        <v>5</v>
      </c>
      <c r="AX56" s="439">
        <v>4</v>
      </c>
      <c r="AY56" s="439">
        <v>0</v>
      </c>
      <c r="AZ56" s="439">
        <v>0</v>
      </c>
      <c r="BA56" s="439">
        <v>0</v>
      </c>
      <c r="BB56" s="439">
        <v>0</v>
      </c>
      <c r="BC56" s="439">
        <v>6</v>
      </c>
      <c r="BD56" s="439">
        <v>0</v>
      </c>
      <c r="BE56" s="439">
        <v>1</v>
      </c>
      <c r="BF56" s="439">
        <v>0</v>
      </c>
      <c r="BG56" s="439">
        <v>0</v>
      </c>
      <c r="BH56" s="439">
        <v>0</v>
      </c>
      <c r="BI56" s="439">
        <v>6</v>
      </c>
      <c r="BJ56" s="439">
        <v>1</v>
      </c>
      <c r="BK56" s="439">
        <v>1</v>
      </c>
      <c r="BL56" s="439">
        <v>0</v>
      </c>
      <c r="BM56" s="439">
        <v>0</v>
      </c>
      <c r="BN56" s="439">
        <v>0</v>
      </c>
      <c r="BO56" s="439">
        <v>3</v>
      </c>
      <c r="BP56" s="439">
        <v>1</v>
      </c>
      <c r="BQ56" s="439">
        <v>1</v>
      </c>
      <c r="BR56" s="439">
        <v>0</v>
      </c>
      <c r="BS56" s="439">
        <v>0</v>
      </c>
      <c r="BT56" s="439">
        <v>0</v>
      </c>
      <c r="BU56" s="439">
        <v>3</v>
      </c>
      <c r="BV56" s="439">
        <v>1</v>
      </c>
      <c r="BW56" s="439">
        <v>1</v>
      </c>
      <c r="BX56" s="439">
        <v>0</v>
      </c>
      <c r="BY56" s="439">
        <v>0</v>
      </c>
      <c r="BZ56" s="439">
        <v>0</v>
      </c>
      <c r="CA56" s="439">
        <v>9</v>
      </c>
      <c r="CB56" s="439">
        <v>6</v>
      </c>
      <c r="CC56" s="439">
        <v>0</v>
      </c>
      <c r="CD56" s="439">
        <v>0</v>
      </c>
      <c r="CE56" s="439">
        <v>0</v>
      </c>
      <c r="CF56" s="439">
        <v>0</v>
      </c>
      <c r="CG56" s="439">
        <v>9</v>
      </c>
      <c r="CH56" s="439">
        <v>6</v>
      </c>
      <c r="CI56" s="439">
        <v>0</v>
      </c>
      <c r="CJ56" s="439">
        <v>0</v>
      </c>
      <c r="CK56" s="439">
        <v>0</v>
      </c>
      <c r="CL56" s="439">
        <v>0</v>
      </c>
      <c r="CM56" s="439">
        <v>0</v>
      </c>
      <c r="CN56" s="439">
        <v>0</v>
      </c>
      <c r="CO56" s="439">
        <v>0</v>
      </c>
      <c r="CP56" s="439">
        <v>0</v>
      </c>
      <c r="CQ56" s="439">
        <v>0</v>
      </c>
      <c r="CR56" s="439">
        <v>0</v>
      </c>
      <c r="CS56" s="439">
        <v>0</v>
      </c>
      <c r="CT56" s="439">
        <v>0</v>
      </c>
      <c r="CU56" s="439">
        <v>0</v>
      </c>
      <c r="CV56" s="439">
        <v>0</v>
      </c>
      <c r="CW56" s="439">
        <v>0</v>
      </c>
      <c r="CX56" s="30">
        <v>0</v>
      </c>
      <c r="CY56" s="30">
        <v>0</v>
      </c>
      <c r="CZ56" s="30">
        <v>3</v>
      </c>
      <c r="DA56" s="30">
        <v>1</v>
      </c>
      <c r="DB56" s="30">
        <v>0</v>
      </c>
      <c r="DC56" s="441">
        <v>0</v>
      </c>
      <c r="DD56" s="30">
        <v>0</v>
      </c>
      <c r="DE56" s="30">
        <v>0</v>
      </c>
      <c r="DF56" s="30">
        <v>3</v>
      </c>
      <c r="DG56" s="30">
        <v>1</v>
      </c>
      <c r="DH56" s="30">
        <v>0</v>
      </c>
      <c r="DI56" s="30">
        <v>0</v>
      </c>
      <c r="DJ56" s="441">
        <v>0</v>
      </c>
      <c r="DK56" s="441">
        <v>0</v>
      </c>
      <c r="DL56" s="441">
        <v>1</v>
      </c>
      <c r="DM56" s="441">
        <v>0</v>
      </c>
      <c r="DN56" s="441">
        <v>0</v>
      </c>
      <c r="DO56" s="441">
        <v>0</v>
      </c>
      <c r="DP56" s="441">
        <v>0</v>
      </c>
      <c r="DQ56" s="441">
        <v>0</v>
      </c>
      <c r="DR56" s="441">
        <v>1</v>
      </c>
      <c r="DS56" s="441">
        <v>0</v>
      </c>
      <c r="DT56" s="441">
        <v>0</v>
      </c>
      <c r="DU56" s="441">
        <v>0</v>
      </c>
      <c r="DV56" s="441">
        <v>0</v>
      </c>
      <c r="DW56" s="30">
        <v>0</v>
      </c>
      <c r="DX56" s="30">
        <v>0</v>
      </c>
      <c r="DY56" s="441">
        <v>0</v>
      </c>
      <c r="DZ56" s="441">
        <v>0</v>
      </c>
      <c r="EA56" s="441">
        <v>0</v>
      </c>
      <c r="EB56" s="441">
        <v>0</v>
      </c>
      <c r="EC56" s="30">
        <v>0</v>
      </c>
      <c r="ED56" s="441">
        <v>0</v>
      </c>
      <c r="EE56" s="441">
        <v>0</v>
      </c>
      <c r="EF56" s="441">
        <v>0</v>
      </c>
      <c r="EG56" s="441">
        <v>0</v>
      </c>
      <c r="EH56" s="441">
        <v>0</v>
      </c>
      <c r="EI56" s="441">
        <v>2</v>
      </c>
      <c r="EJ56" s="441">
        <v>8</v>
      </c>
      <c r="EK56" s="441">
        <v>0</v>
      </c>
      <c r="EL56" s="30">
        <v>0</v>
      </c>
      <c r="EM56" s="30">
        <v>0</v>
      </c>
      <c r="EN56" s="30">
        <v>0</v>
      </c>
      <c r="EO56" s="441">
        <v>1</v>
      </c>
      <c r="EP56" s="441">
        <v>8</v>
      </c>
      <c r="EQ56" s="441">
        <v>0</v>
      </c>
      <c r="ER56" s="441">
        <v>0</v>
      </c>
      <c r="ES56" s="441">
        <v>0</v>
      </c>
      <c r="ET56" s="21">
        <f t="shared" si="9"/>
        <v>70</v>
      </c>
      <c r="EU56">
        <f t="shared" si="10"/>
        <v>68</v>
      </c>
    </row>
    <row r="57" spans="1:151">
      <c r="A57" t="s">
        <v>15</v>
      </c>
      <c r="B57" t="s">
        <v>470</v>
      </c>
      <c r="C57" t="s">
        <v>705</v>
      </c>
      <c r="D57" t="s">
        <v>767</v>
      </c>
      <c r="E57" s="438">
        <v>1</v>
      </c>
      <c r="F57" s="439">
        <v>0</v>
      </c>
      <c r="G57" s="439">
        <v>0</v>
      </c>
      <c r="H57" s="439">
        <v>3</v>
      </c>
      <c r="I57" s="439">
        <v>1</v>
      </c>
      <c r="J57" s="439">
        <v>0</v>
      </c>
      <c r="K57" s="439">
        <v>0</v>
      </c>
      <c r="L57" s="439">
        <v>0</v>
      </c>
      <c r="M57" s="439">
        <v>1</v>
      </c>
      <c r="N57" s="439">
        <v>6</v>
      </c>
      <c r="O57" s="439">
        <v>1</v>
      </c>
      <c r="P57" s="439">
        <v>0</v>
      </c>
      <c r="Q57" s="439">
        <v>1</v>
      </c>
      <c r="R57" s="439">
        <v>0</v>
      </c>
      <c r="S57" s="439">
        <v>4</v>
      </c>
      <c r="T57" s="439">
        <v>0</v>
      </c>
      <c r="U57" s="439">
        <v>0</v>
      </c>
      <c r="V57" s="439">
        <v>0</v>
      </c>
      <c r="W57" s="439">
        <v>0</v>
      </c>
      <c r="X57" s="439">
        <v>0</v>
      </c>
      <c r="Y57" s="439">
        <v>4</v>
      </c>
      <c r="Z57" s="439">
        <v>0</v>
      </c>
      <c r="AA57" s="439">
        <v>0</v>
      </c>
      <c r="AB57" s="439">
        <v>0</v>
      </c>
      <c r="AC57" s="439">
        <v>0</v>
      </c>
      <c r="AD57" s="439">
        <v>0</v>
      </c>
      <c r="AE57" s="439">
        <v>5</v>
      </c>
      <c r="AF57" s="439">
        <v>6</v>
      </c>
      <c r="AG57" s="439">
        <v>3</v>
      </c>
      <c r="AH57" s="439">
        <v>0</v>
      </c>
      <c r="AI57" s="439">
        <v>0</v>
      </c>
      <c r="AJ57" s="439">
        <v>0</v>
      </c>
      <c r="AK57" s="439">
        <v>10</v>
      </c>
      <c r="AL57" s="439">
        <v>10</v>
      </c>
      <c r="AM57" s="439">
        <v>3</v>
      </c>
      <c r="AN57" s="439">
        <v>0</v>
      </c>
      <c r="AO57" s="439">
        <v>0</v>
      </c>
      <c r="AP57" s="439">
        <v>0</v>
      </c>
      <c r="AQ57" s="439">
        <v>2</v>
      </c>
      <c r="AR57" s="439">
        <v>4</v>
      </c>
      <c r="AS57" s="439">
        <v>4</v>
      </c>
      <c r="AT57" s="439">
        <v>0</v>
      </c>
      <c r="AU57" s="439">
        <v>0</v>
      </c>
      <c r="AV57" s="439">
        <v>0</v>
      </c>
      <c r="AW57" s="439">
        <v>5</v>
      </c>
      <c r="AX57" s="439">
        <v>7</v>
      </c>
      <c r="AY57" s="439">
        <v>4</v>
      </c>
      <c r="AZ57" s="439">
        <v>0</v>
      </c>
      <c r="BA57" s="439">
        <v>0</v>
      </c>
      <c r="BB57" s="439">
        <v>0</v>
      </c>
      <c r="BC57" s="439">
        <v>1</v>
      </c>
      <c r="BD57" s="439">
        <v>3</v>
      </c>
      <c r="BE57" s="439">
        <v>2</v>
      </c>
      <c r="BF57" s="439">
        <v>0</v>
      </c>
      <c r="BG57" s="439">
        <v>0</v>
      </c>
      <c r="BH57" s="439">
        <v>0</v>
      </c>
      <c r="BI57" s="439">
        <v>3</v>
      </c>
      <c r="BJ57" s="439">
        <v>4</v>
      </c>
      <c r="BK57" s="439">
        <v>2</v>
      </c>
      <c r="BL57" s="439">
        <v>0</v>
      </c>
      <c r="BM57" s="439">
        <v>0</v>
      </c>
      <c r="BN57" s="439">
        <v>0</v>
      </c>
      <c r="BO57" s="439">
        <v>1</v>
      </c>
      <c r="BP57" s="439">
        <v>0</v>
      </c>
      <c r="BQ57" s="439">
        <v>2</v>
      </c>
      <c r="BR57" s="439">
        <v>0</v>
      </c>
      <c r="BS57" s="439">
        <v>0</v>
      </c>
      <c r="BT57" s="439">
        <v>0</v>
      </c>
      <c r="BU57" s="439">
        <v>3</v>
      </c>
      <c r="BV57" s="439">
        <v>3</v>
      </c>
      <c r="BW57" s="439">
        <v>2</v>
      </c>
      <c r="BX57" s="439">
        <v>0</v>
      </c>
      <c r="BY57" s="439">
        <v>0</v>
      </c>
      <c r="BZ57" s="439">
        <v>0</v>
      </c>
      <c r="CA57" s="439">
        <v>2</v>
      </c>
      <c r="CB57" s="439">
        <v>2</v>
      </c>
      <c r="CC57" s="439">
        <v>5</v>
      </c>
      <c r="CD57" s="439">
        <v>0</v>
      </c>
      <c r="CE57" s="439">
        <v>0</v>
      </c>
      <c r="CF57" s="439">
        <v>0</v>
      </c>
      <c r="CG57" s="439">
        <v>5</v>
      </c>
      <c r="CH57" s="439">
        <v>7</v>
      </c>
      <c r="CI57" s="439">
        <v>5</v>
      </c>
      <c r="CJ57" s="439">
        <v>0</v>
      </c>
      <c r="CK57" s="439">
        <v>0</v>
      </c>
      <c r="CL57" s="439">
        <v>0</v>
      </c>
      <c r="CM57" s="439">
        <v>3</v>
      </c>
      <c r="CN57" s="439">
        <v>2</v>
      </c>
      <c r="CO57" s="439">
        <v>3</v>
      </c>
      <c r="CP57" s="439">
        <v>0</v>
      </c>
      <c r="CQ57" s="439">
        <v>0</v>
      </c>
      <c r="CR57" s="439">
        <v>0</v>
      </c>
      <c r="CS57" s="439">
        <v>3</v>
      </c>
      <c r="CT57" s="439">
        <v>3</v>
      </c>
      <c r="CU57" s="439">
        <v>3</v>
      </c>
      <c r="CV57" s="439">
        <v>0</v>
      </c>
      <c r="CW57" s="439">
        <v>0</v>
      </c>
      <c r="CX57" s="30">
        <v>0</v>
      </c>
      <c r="CY57" s="30">
        <v>1</v>
      </c>
      <c r="CZ57" s="30">
        <v>2</v>
      </c>
      <c r="DA57" s="30">
        <v>0</v>
      </c>
      <c r="DB57" s="30">
        <v>0</v>
      </c>
      <c r="DC57" s="441">
        <v>0</v>
      </c>
      <c r="DD57" s="30">
        <v>0</v>
      </c>
      <c r="DE57" s="30">
        <v>1</v>
      </c>
      <c r="DF57" s="30">
        <v>2</v>
      </c>
      <c r="DG57" s="30">
        <v>0</v>
      </c>
      <c r="DH57" s="30">
        <v>0</v>
      </c>
      <c r="DI57" s="30">
        <v>0</v>
      </c>
      <c r="DJ57" s="441">
        <v>0</v>
      </c>
      <c r="DK57" s="441">
        <v>2</v>
      </c>
      <c r="DL57" s="441">
        <v>1</v>
      </c>
      <c r="DM57" s="441">
        <v>3</v>
      </c>
      <c r="DN57" s="441">
        <v>0</v>
      </c>
      <c r="DO57" s="441">
        <v>0</v>
      </c>
      <c r="DP57" s="441">
        <v>0</v>
      </c>
      <c r="DQ57" s="441">
        <v>2</v>
      </c>
      <c r="DR57" s="441">
        <v>1</v>
      </c>
      <c r="DS57" s="441">
        <v>3</v>
      </c>
      <c r="DT57" s="441">
        <v>0</v>
      </c>
      <c r="DU57" s="441">
        <v>0</v>
      </c>
      <c r="DV57" s="441">
        <v>0</v>
      </c>
      <c r="DW57" s="30">
        <v>4</v>
      </c>
      <c r="DX57" s="30">
        <v>1</v>
      </c>
      <c r="DY57" s="441">
        <v>2</v>
      </c>
      <c r="DZ57" s="441">
        <v>0</v>
      </c>
      <c r="EA57" s="441">
        <v>0</v>
      </c>
      <c r="EB57" s="441">
        <v>0</v>
      </c>
      <c r="EC57" s="30">
        <v>4</v>
      </c>
      <c r="ED57" s="441">
        <v>1</v>
      </c>
      <c r="EE57" s="441">
        <v>2</v>
      </c>
      <c r="EF57" s="441">
        <v>0</v>
      </c>
      <c r="EG57" s="441">
        <v>0</v>
      </c>
      <c r="EH57" s="441">
        <v>0</v>
      </c>
      <c r="EI57" s="441">
        <v>1</v>
      </c>
      <c r="EJ57" s="441">
        <v>1</v>
      </c>
      <c r="EK57" s="441">
        <v>3</v>
      </c>
      <c r="EL57" s="30">
        <v>0</v>
      </c>
      <c r="EM57" s="30">
        <v>0</v>
      </c>
      <c r="EN57" s="30">
        <v>0</v>
      </c>
      <c r="EO57" s="441">
        <v>1</v>
      </c>
      <c r="EP57" s="441">
        <v>1</v>
      </c>
      <c r="EQ57" s="441">
        <v>3</v>
      </c>
      <c r="ER57" s="441">
        <v>0</v>
      </c>
      <c r="ES57" s="441">
        <v>0</v>
      </c>
      <c r="ET57" s="21">
        <f t="shared" si="9"/>
        <v>79</v>
      </c>
      <c r="EU57">
        <f t="shared" si="10"/>
        <v>116</v>
      </c>
    </row>
    <row r="58" spans="1:151">
      <c r="A58" t="s">
        <v>15</v>
      </c>
      <c r="B58" t="s">
        <v>470</v>
      </c>
      <c r="C58" t="s">
        <v>705</v>
      </c>
      <c r="D58" t="s">
        <v>768</v>
      </c>
      <c r="E58" s="438">
        <v>1</v>
      </c>
      <c r="F58" s="439">
        <v>0</v>
      </c>
      <c r="G58" s="439">
        <v>6</v>
      </c>
      <c r="H58" s="439">
        <v>4</v>
      </c>
      <c r="I58" s="439">
        <v>0</v>
      </c>
      <c r="J58" s="439">
        <v>0</v>
      </c>
      <c r="K58" s="439">
        <v>0</v>
      </c>
      <c r="L58" s="439">
        <v>0</v>
      </c>
      <c r="M58" s="439">
        <v>6</v>
      </c>
      <c r="N58" s="439">
        <v>5</v>
      </c>
      <c r="O58" s="439">
        <v>0</v>
      </c>
      <c r="P58" s="439">
        <v>0</v>
      </c>
      <c r="Q58" s="439">
        <v>0</v>
      </c>
      <c r="R58" s="439">
        <v>0</v>
      </c>
      <c r="S58" s="439">
        <v>3</v>
      </c>
      <c r="T58" s="439">
        <v>1</v>
      </c>
      <c r="U58" s="439">
        <v>2</v>
      </c>
      <c r="V58" s="439">
        <v>0</v>
      </c>
      <c r="W58" s="439">
        <v>0</v>
      </c>
      <c r="X58" s="439">
        <v>0</v>
      </c>
      <c r="Y58" s="439">
        <v>2</v>
      </c>
      <c r="Z58" s="439">
        <v>1</v>
      </c>
      <c r="AA58" s="439">
        <v>2</v>
      </c>
      <c r="AB58" s="439">
        <v>0</v>
      </c>
      <c r="AC58" s="439">
        <v>0</v>
      </c>
      <c r="AD58" s="439">
        <v>0</v>
      </c>
      <c r="AE58" s="439">
        <v>2</v>
      </c>
      <c r="AF58" s="439">
        <v>6</v>
      </c>
      <c r="AG58" s="439">
        <v>0</v>
      </c>
      <c r="AH58" s="439">
        <v>0</v>
      </c>
      <c r="AI58" s="439">
        <v>0</v>
      </c>
      <c r="AJ58" s="439">
        <v>0</v>
      </c>
      <c r="AK58" s="439">
        <v>2</v>
      </c>
      <c r="AL58" s="439">
        <v>6</v>
      </c>
      <c r="AM58" s="439">
        <v>0</v>
      </c>
      <c r="AN58" s="439">
        <v>0</v>
      </c>
      <c r="AO58" s="439">
        <v>0</v>
      </c>
      <c r="AP58" s="439">
        <v>0</v>
      </c>
      <c r="AQ58" s="439">
        <v>3</v>
      </c>
      <c r="AR58" s="439">
        <v>6</v>
      </c>
      <c r="AS58" s="439">
        <v>1</v>
      </c>
      <c r="AT58" s="439">
        <v>0</v>
      </c>
      <c r="AU58" s="439">
        <v>0</v>
      </c>
      <c r="AV58" s="439">
        <v>0</v>
      </c>
      <c r="AW58" s="439">
        <v>3</v>
      </c>
      <c r="AX58" s="439">
        <v>6</v>
      </c>
      <c r="AY58" s="439">
        <v>1</v>
      </c>
      <c r="AZ58" s="439">
        <v>0</v>
      </c>
      <c r="BA58" s="439">
        <v>0</v>
      </c>
      <c r="BB58" s="439">
        <v>0</v>
      </c>
      <c r="BC58" s="439">
        <v>6</v>
      </c>
      <c r="BD58" s="439">
        <v>4</v>
      </c>
      <c r="BE58" s="439">
        <v>1</v>
      </c>
      <c r="BF58" s="439">
        <v>0</v>
      </c>
      <c r="BG58" s="439">
        <v>0</v>
      </c>
      <c r="BH58" s="439">
        <v>0</v>
      </c>
      <c r="BI58" s="439">
        <v>6</v>
      </c>
      <c r="BJ58" s="439">
        <v>4</v>
      </c>
      <c r="BK58" s="439">
        <v>1</v>
      </c>
      <c r="BL58" s="439">
        <v>0</v>
      </c>
      <c r="BM58" s="439">
        <v>0</v>
      </c>
      <c r="BN58" s="439">
        <v>0</v>
      </c>
      <c r="BO58" s="439">
        <v>5</v>
      </c>
      <c r="BP58" s="439">
        <v>5</v>
      </c>
      <c r="BQ58" s="439">
        <v>0</v>
      </c>
      <c r="BR58" s="439">
        <v>0</v>
      </c>
      <c r="BS58" s="439">
        <v>0</v>
      </c>
      <c r="BT58" s="439">
        <v>0</v>
      </c>
      <c r="BU58" s="439">
        <v>5</v>
      </c>
      <c r="BV58" s="439">
        <v>5</v>
      </c>
      <c r="BW58" s="439">
        <v>0</v>
      </c>
      <c r="BX58" s="439">
        <v>0</v>
      </c>
      <c r="BY58" s="439">
        <v>0</v>
      </c>
      <c r="BZ58" s="439">
        <v>0</v>
      </c>
      <c r="CA58" s="439">
        <v>3</v>
      </c>
      <c r="CB58" s="439">
        <v>4</v>
      </c>
      <c r="CC58" s="439">
        <v>1</v>
      </c>
      <c r="CD58" s="439">
        <v>0</v>
      </c>
      <c r="CE58" s="439">
        <v>0</v>
      </c>
      <c r="CF58" s="439">
        <v>0</v>
      </c>
      <c r="CG58" s="439">
        <v>3</v>
      </c>
      <c r="CH58" s="439">
        <v>4</v>
      </c>
      <c r="CI58" s="439">
        <v>1</v>
      </c>
      <c r="CJ58" s="439">
        <v>0</v>
      </c>
      <c r="CK58" s="439">
        <v>0</v>
      </c>
      <c r="CL58" s="439">
        <v>0</v>
      </c>
      <c r="CM58" s="439">
        <v>6</v>
      </c>
      <c r="CN58" s="439">
        <v>2</v>
      </c>
      <c r="CO58" s="439">
        <v>5</v>
      </c>
      <c r="CP58" s="439">
        <v>0</v>
      </c>
      <c r="CQ58" s="439">
        <v>0</v>
      </c>
      <c r="CR58" s="439">
        <v>0</v>
      </c>
      <c r="CS58" s="439">
        <v>6</v>
      </c>
      <c r="CT58" s="439">
        <v>1</v>
      </c>
      <c r="CU58" s="439">
        <v>0</v>
      </c>
      <c r="CV58" s="439">
        <v>0</v>
      </c>
      <c r="CW58" s="439">
        <v>0</v>
      </c>
      <c r="CX58" s="30">
        <v>0</v>
      </c>
      <c r="CY58" s="30">
        <v>2</v>
      </c>
      <c r="CZ58" s="30">
        <v>9</v>
      </c>
      <c r="DA58" s="30">
        <v>0</v>
      </c>
      <c r="DB58" s="30">
        <v>0</v>
      </c>
      <c r="DC58" s="441">
        <v>0</v>
      </c>
      <c r="DD58" s="30">
        <v>0</v>
      </c>
      <c r="DE58" s="30">
        <v>2</v>
      </c>
      <c r="DF58" s="30">
        <v>9</v>
      </c>
      <c r="DG58" s="30">
        <v>3</v>
      </c>
      <c r="DH58" s="30">
        <v>0</v>
      </c>
      <c r="DI58" s="30">
        <v>0</v>
      </c>
      <c r="DJ58" s="441">
        <v>0</v>
      </c>
      <c r="DK58" s="441">
        <v>0</v>
      </c>
      <c r="DL58" s="441">
        <v>0</v>
      </c>
      <c r="DM58" s="441">
        <v>0</v>
      </c>
      <c r="DN58" s="441">
        <v>0</v>
      </c>
      <c r="DO58" s="441">
        <v>0</v>
      </c>
      <c r="DP58" s="441">
        <v>0</v>
      </c>
      <c r="DQ58" s="441">
        <v>0</v>
      </c>
      <c r="DR58" s="441">
        <v>0</v>
      </c>
      <c r="DS58" s="441">
        <v>0</v>
      </c>
      <c r="DT58" s="441">
        <v>0</v>
      </c>
      <c r="DU58" s="441">
        <v>0</v>
      </c>
      <c r="DV58" s="441">
        <v>0</v>
      </c>
      <c r="DW58" s="30">
        <v>5</v>
      </c>
      <c r="DX58" s="30">
        <v>0</v>
      </c>
      <c r="DY58" s="441">
        <v>0</v>
      </c>
      <c r="DZ58" s="441">
        <v>0</v>
      </c>
      <c r="EA58" s="441">
        <v>0</v>
      </c>
      <c r="EB58" s="441">
        <v>0</v>
      </c>
      <c r="EC58" s="30">
        <v>5</v>
      </c>
      <c r="ED58" s="441">
        <v>0</v>
      </c>
      <c r="EE58" s="441">
        <v>0</v>
      </c>
      <c r="EF58" s="441">
        <v>0</v>
      </c>
      <c r="EG58" s="441">
        <v>0</v>
      </c>
      <c r="EH58" s="441">
        <v>0</v>
      </c>
      <c r="EI58" s="441">
        <v>6</v>
      </c>
      <c r="EJ58" s="441">
        <v>7</v>
      </c>
      <c r="EK58" s="441">
        <v>1</v>
      </c>
      <c r="EL58" s="30">
        <v>0</v>
      </c>
      <c r="EM58" s="30">
        <v>0</v>
      </c>
      <c r="EN58" s="30">
        <v>0</v>
      </c>
      <c r="EO58" s="441">
        <v>6</v>
      </c>
      <c r="EP58" s="441">
        <v>6</v>
      </c>
      <c r="EQ58" s="441">
        <v>0</v>
      </c>
      <c r="ER58" s="441">
        <v>0</v>
      </c>
      <c r="ES58" s="441">
        <v>0</v>
      </c>
      <c r="ET58" s="21">
        <f t="shared" si="9"/>
        <v>106</v>
      </c>
      <c r="EU58">
        <f t="shared" si="10"/>
        <v>101</v>
      </c>
    </row>
    <row r="59" spans="1:151">
      <c r="A59" t="s">
        <v>15</v>
      </c>
      <c r="B59" t="s">
        <v>470</v>
      </c>
      <c r="C59" t="s">
        <v>769</v>
      </c>
      <c r="D59" t="s">
        <v>770</v>
      </c>
      <c r="E59" s="438">
        <v>1</v>
      </c>
      <c r="F59" s="439">
        <v>0</v>
      </c>
      <c r="G59" s="439">
        <v>3</v>
      </c>
      <c r="H59" s="439">
        <v>2</v>
      </c>
      <c r="I59" s="439">
        <v>0</v>
      </c>
      <c r="J59" s="439">
        <v>0</v>
      </c>
      <c r="K59" s="439">
        <v>0</v>
      </c>
      <c r="L59" s="439">
        <v>0</v>
      </c>
      <c r="M59" s="439">
        <v>3</v>
      </c>
      <c r="N59" s="439">
        <v>2</v>
      </c>
      <c r="O59" s="439">
        <v>0</v>
      </c>
      <c r="P59" s="439">
        <v>0</v>
      </c>
      <c r="Q59" s="439">
        <v>0</v>
      </c>
      <c r="R59" s="439">
        <v>0</v>
      </c>
      <c r="S59" s="439">
        <v>1</v>
      </c>
      <c r="T59" s="439">
        <v>2</v>
      </c>
      <c r="U59" s="439">
        <v>0</v>
      </c>
      <c r="V59" s="439">
        <v>0</v>
      </c>
      <c r="W59" s="439">
        <v>0</v>
      </c>
      <c r="X59" s="439">
        <v>0</v>
      </c>
      <c r="Y59" s="439">
        <v>1</v>
      </c>
      <c r="Z59" s="439">
        <v>2</v>
      </c>
      <c r="AA59" s="439">
        <v>0</v>
      </c>
      <c r="AB59" s="439">
        <v>0</v>
      </c>
      <c r="AC59" s="439">
        <v>0</v>
      </c>
      <c r="AD59" s="439">
        <v>0</v>
      </c>
      <c r="AE59" s="439">
        <v>6</v>
      </c>
      <c r="AF59" s="439">
        <v>5</v>
      </c>
      <c r="AG59" s="439">
        <v>1</v>
      </c>
      <c r="AH59" s="439">
        <v>0</v>
      </c>
      <c r="AI59" s="439">
        <v>0</v>
      </c>
      <c r="AJ59" s="439">
        <v>0</v>
      </c>
      <c r="AK59" s="439">
        <v>6</v>
      </c>
      <c r="AL59" s="439">
        <v>5</v>
      </c>
      <c r="AM59" s="439">
        <v>1</v>
      </c>
      <c r="AN59" s="439">
        <v>0</v>
      </c>
      <c r="AO59" s="439">
        <v>0</v>
      </c>
      <c r="AP59" s="439">
        <v>0</v>
      </c>
      <c r="AQ59" s="439">
        <v>4</v>
      </c>
      <c r="AR59" s="439">
        <v>0</v>
      </c>
      <c r="AS59" s="439">
        <v>0</v>
      </c>
      <c r="AT59" s="439">
        <v>0</v>
      </c>
      <c r="AU59" s="439">
        <v>0</v>
      </c>
      <c r="AV59" s="439">
        <v>0</v>
      </c>
      <c r="AW59" s="439">
        <v>3</v>
      </c>
      <c r="AX59" s="439">
        <v>0</v>
      </c>
      <c r="AY59" s="439">
        <v>0</v>
      </c>
      <c r="AZ59" s="439">
        <v>0</v>
      </c>
      <c r="BA59" s="439">
        <v>0</v>
      </c>
      <c r="BB59" s="439">
        <v>0</v>
      </c>
      <c r="BC59" s="439">
        <v>1</v>
      </c>
      <c r="BD59" s="439">
        <v>0</v>
      </c>
      <c r="BE59" s="439">
        <v>2</v>
      </c>
      <c r="BF59" s="439">
        <v>0</v>
      </c>
      <c r="BG59" s="439">
        <v>0</v>
      </c>
      <c r="BH59" s="439">
        <v>0</v>
      </c>
      <c r="BI59" s="439">
        <v>1</v>
      </c>
      <c r="BJ59" s="439">
        <v>0</v>
      </c>
      <c r="BK59" s="439">
        <v>2</v>
      </c>
      <c r="BL59" s="439">
        <v>0</v>
      </c>
      <c r="BM59" s="439">
        <v>0</v>
      </c>
      <c r="BN59" s="439">
        <v>0</v>
      </c>
      <c r="BO59" s="439">
        <v>6</v>
      </c>
      <c r="BP59" s="439">
        <v>1</v>
      </c>
      <c r="BQ59" s="439">
        <v>0</v>
      </c>
      <c r="BR59" s="439">
        <v>0</v>
      </c>
      <c r="BS59" s="439">
        <v>0</v>
      </c>
      <c r="BT59" s="439">
        <v>0</v>
      </c>
      <c r="BU59" s="439">
        <v>6</v>
      </c>
      <c r="BV59" s="439">
        <v>1</v>
      </c>
      <c r="BW59" s="439">
        <v>0</v>
      </c>
      <c r="BX59" s="439">
        <v>0</v>
      </c>
      <c r="BY59" s="439">
        <v>0</v>
      </c>
      <c r="BZ59" s="439">
        <v>0</v>
      </c>
      <c r="CA59" s="439">
        <v>4</v>
      </c>
      <c r="CB59" s="439">
        <v>3</v>
      </c>
      <c r="CC59" s="439">
        <v>0</v>
      </c>
      <c r="CD59" s="439">
        <v>0</v>
      </c>
      <c r="CE59" s="439">
        <v>0</v>
      </c>
      <c r="CF59" s="439">
        <v>0</v>
      </c>
      <c r="CG59" s="439">
        <v>5</v>
      </c>
      <c r="CH59" s="439">
        <v>3</v>
      </c>
      <c r="CI59" s="439">
        <v>0</v>
      </c>
      <c r="CJ59" s="439">
        <v>0</v>
      </c>
      <c r="CK59" s="439">
        <v>0</v>
      </c>
      <c r="CL59" s="439">
        <v>0</v>
      </c>
      <c r="CM59" s="439">
        <v>0</v>
      </c>
      <c r="CN59" s="439">
        <v>4</v>
      </c>
      <c r="CO59" s="439">
        <v>0</v>
      </c>
      <c r="CP59" s="439">
        <v>0</v>
      </c>
      <c r="CQ59" s="439">
        <v>0</v>
      </c>
      <c r="CR59" s="439">
        <v>0</v>
      </c>
      <c r="CS59" s="439">
        <v>2</v>
      </c>
      <c r="CT59" s="439">
        <v>4</v>
      </c>
      <c r="CU59" s="439">
        <v>0</v>
      </c>
      <c r="CV59" s="439">
        <v>0</v>
      </c>
      <c r="CW59" s="439">
        <v>0</v>
      </c>
      <c r="CX59" s="30">
        <v>0</v>
      </c>
      <c r="CY59" s="30">
        <v>3</v>
      </c>
      <c r="CZ59" s="30">
        <v>6</v>
      </c>
      <c r="DA59" s="30">
        <v>0</v>
      </c>
      <c r="DB59" s="30">
        <v>0</v>
      </c>
      <c r="DC59" s="441">
        <v>0</v>
      </c>
      <c r="DD59" s="30">
        <v>0</v>
      </c>
      <c r="DE59" s="30">
        <v>2</v>
      </c>
      <c r="DF59" s="30">
        <v>6</v>
      </c>
      <c r="DG59" s="30">
        <v>0</v>
      </c>
      <c r="DH59" s="30">
        <v>0</v>
      </c>
      <c r="DI59" s="30">
        <v>0</v>
      </c>
      <c r="DJ59" s="441">
        <v>0</v>
      </c>
      <c r="DK59" s="441">
        <v>8</v>
      </c>
      <c r="DL59" s="441">
        <v>4</v>
      </c>
      <c r="DM59" s="441">
        <v>1</v>
      </c>
      <c r="DN59" s="441">
        <v>0</v>
      </c>
      <c r="DO59" s="441">
        <v>0</v>
      </c>
      <c r="DP59" s="441">
        <v>0</v>
      </c>
      <c r="DQ59" s="441">
        <v>8</v>
      </c>
      <c r="DR59" s="441">
        <v>2</v>
      </c>
      <c r="DS59" s="441">
        <v>1</v>
      </c>
      <c r="DT59" s="441">
        <v>0</v>
      </c>
      <c r="DU59" s="441">
        <v>0</v>
      </c>
      <c r="DV59" s="441">
        <v>0</v>
      </c>
      <c r="DW59" s="30">
        <v>0</v>
      </c>
      <c r="DX59" s="30">
        <v>0</v>
      </c>
      <c r="DY59" s="441">
        <v>1</v>
      </c>
      <c r="DZ59" s="441">
        <v>0</v>
      </c>
      <c r="EA59" s="441">
        <v>0</v>
      </c>
      <c r="EB59" s="441">
        <v>0</v>
      </c>
      <c r="EC59" s="30">
        <v>0</v>
      </c>
      <c r="ED59" s="441">
        <v>0</v>
      </c>
      <c r="EE59" s="441">
        <v>1</v>
      </c>
      <c r="EF59" s="441">
        <v>0</v>
      </c>
      <c r="EG59" s="441">
        <v>0</v>
      </c>
      <c r="EH59" s="441">
        <v>0</v>
      </c>
      <c r="EI59" s="441">
        <v>13</v>
      </c>
      <c r="EJ59" s="441">
        <v>6</v>
      </c>
      <c r="EK59" s="441">
        <v>0</v>
      </c>
      <c r="EL59" s="30">
        <v>0</v>
      </c>
      <c r="EM59" s="30">
        <v>0</v>
      </c>
      <c r="EN59" s="30">
        <v>0</v>
      </c>
      <c r="EO59" s="441">
        <v>13</v>
      </c>
      <c r="EP59" s="441">
        <v>6</v>
      </c>
      <c r="EQ59" s="441">
        <v>0</v>
      </c>
      <c r="ER59" s="441">
        <v>0</v>
      </c>
      <c r="ES59" s="441">
        <v>0</v>
      </c>
      <c r="ET59" s="21">
        <f t="shared" si="9"/>
        <v>87</v>
      </c>
      <c r="EU59">
        <f t="shared" si="10"/>
        <v>86</v>
      </c>
    </row>
    <row r="60" spans="1:151">
      <c r="A60" t="s">
        <v>15</v>
      </c>
      <c r="B60" t="s">
        <v>470</v>
      </c>
      <c r="C60" t="s">
        <v>769</v>
      </c>
      <c r="D60" t="s">
        <v>771</v>
      </c>
      <c r="E60" s="438">
        <v>1</v>
      </c>
      <c r="F60" s="439">
        <v>0</v>
      </c>
      <c r="G60" s="439">
        <v>8</v>
      </c>
      <c r="H60" s="439">
        <v>4</v>
      </c>
      <c r="I60" s="439">
        <v>0</v>
      </c>
      <c r="J60" s="439">
        <v>0</v>
      </c>
      <c r="K60" s="439">
        <v>0</v>
      </c>
      <c r="L60" s="439">
        <v>0</v>
      </c>
      <c r="M60" s="439">
        <v>6</v>
      </c>
      <c r="N60" s="439">
        <v>3</v>
      </c>
      <c r="O60" s="439">
        <v>0</v>
      </c>
      <c r="P60" s="439">
        <v>0</v>
      </c>
      <c r="Q60" s="439">
        <v>0</v>
      </c>
      <c r="R60" s="439">
        <v>0</v>
      </c>
      <c r="S60" s="439">
        <v>6</v>
      </c>
      <c r="T60" s="439">
        <v>4</v>
      </c>
      <c r="U60" s="439">
        <v>0</v>
      </c>
      <c r="V60" s="439">
        <v>0</v>
      </c>
      <c r="W60" s="439">
        <v>0</v>
      </c>
      <c r="X60" s="439">
        <v>0</v>
      </c>
      <c r="Y60" s="439">
        <v>6</v>
      </c>
      <c r="Z60" s="439">
        <v>4</v>
      </c>
      <c r="AA60" s="439">
        <v>0</v>
      </c>
      <c r="AB60" s="439">
        <v>0</v>
      </c>
      <c r="AC60" s="439">
        <v>0</v>
      </c>
      <c r="AD60" s="439">
        <v>0</v>
      </c>
      <c r="AE60" s="439">
        <v>4</v>
      </c>
      <c r="AF60" s="439">
        <v>6</v>
      </c>
      <c r="AG60" s="439">
        <v>0</v>
      </c>
      <c r="AH60" s="439">
        <v>0</v>
      </c>
      <c r="AI60" s="439">
        <v>0</v>
      </c>
      <c r="AJ60" s="439">
        <v>0</v>
      </c>
      <c r="AK60" s="439">
        <v>4</v>
      </c>
      <c r="AL60" s="439">
        <v>6</v>
      </c>
      <c r="AM60" s="439">
        <v>0</v>
      </c>
      <c r="AN60" s="439">
        <v>0</v>
      </c>
      <c r="AO60" s="439">
        <v>0</v>
      </c>
      <c r="AP60" s="439">
        <v>0</v>
      </c>
      <c r="AQ60" s="439">
        <v>4</v>
      </c>
      <c r="AR60" s="439">
        <v>3</v>
      </c>
      <c r="AS60" s="439">
        <v>1</v>
      </c>
      <c r="AT60" s="439">
        <v>0</v>
      </c>
      <c r="AU60" s="439">
        <v>0</v>
      </c>
      <c r="AV60" s="439">
        <v>0</v>
      </c>
      <c r="AW60" s="439">
        <v>3</v>
      </c>
      <c r="AX60" s="439">
        <v>2</v>
      </c>
      <c r="AY60" s="439">
        <v>1</v>
      </c>
      <c r="AZ60" s="439">
        <v>0</v>
      </c>
      <c r="BA60" s="439">
        <v>0</v>
      </c>
      <c r="BB60" s="439">
        <v>0</v>
      </c>
      <c r="BC60" s="439">
        <v>4</v>
      </c>
      <c r="BD60" s="439">
        <v>4</v>
      </c>
      <c r="BE60" s="439">
        <v>0</v>
      </c>
      <c r="BF60" s="439">
        <v>0</v>
      </c>
      <c r="BG60" s="439">
        <v>0</v>
      </c>
      <c r="BH60" s="439">
        <v>0</v>
      </c>
      <c r="BI60" s="439">
        <v>4</v>
      </c>
      <c r="BJ60" s="439">
        <v>4</v>
      </c>
      <c r="BK60" s="439">
        <v>0</v>
      </c>
      <c r="BL60" s="439">
        <v>0</v>
      </c>
      <c r="BM60" s="439">
        <v>0</v>
      </c>
      <c r="BN60" s="439">
        <v>0</v>
      </c>
      <c r="BO60" s="439">
        <v>5</v>
      </c>
      <c r="BP60" s="439">
        <v>2</v>
      </c>
      <c r="BQ60" s="439">
        <v>0</v>
      </c>
      <c r="BR60" s="439">
        <v>0</v>
      </c>
      <c r="BS60" s="439">
        <v>0</v>
      </c>
      <c r="BT60" s="439">
        <v>0</v>
      </c>
      <c r="BU60" s="439">
        <v>5</v>
      </c>
      <c r="BV60" s="439">
        <v>2</v>
      </c>
      <c r="BW60" s="439">
        <v>0</v>
      </c>
      <c r="BX60" s="439">
        <v>0</v>
      </c>
      <c r="BY60" s="439">
        <v>0</v>
      </c>
      <c r="BZ60" s="439">
        <v>0</v>
      </c>
      <c r="CA60" s="439">
        <v>3</v>
      </c>
      <c r="CB60" s="439">
        <v>6</v>
      </c>
      <c r="CC60" s="439">
        <v>0</v>
      </c>
      <c r="CD60" s="439">
        <v>0</v>
      </c>
      <c r="CE60" s="439">
        <v>0</v>
      </c>
      <c r="CF60" s="439">
        <v>0</v>
      </c>
      <c r="CG60" s="439">
        <v>2</v>
      </c>
      <c r="CH60" s="439">
        <v>3</v>
      </c>
      <c r="CI60" s="439">
        <v>0</v>
      </c>
      <c r="CJ60" s="439">
        <v>0</v>
      </c>
      <c r="CK60" s="439">
        <v>0</v>
      </c>
      <c r="CL60" s="439">
        <v>0</v>
      </c>
      <c r="CM60" s="439">
        <v>5</v>
      </c>
      <c r="CN60" s="439">
        <v>0</v>
      </c>
      <c r="CO60" s="439">
        <v>0</v>
      </c>
      <c r="CP60" s="439">
        <v>0</v>
      </c>
      <c r="CQ60" s="439">
        <v>0</v>
      </c>
      <c r="CR60" s="439">
        <v>0</v>
      </c>
      <c r="CS60" s="439">
        <v>5</v>
      </c>
      <c r="CT60" s="439">
        <v>0</v>
      </c>
      <c r="CU60" s="439">
        <v>0</v>
      </c>
      <c r="CV60" s="439">
        <v>0</v>
      </c>
      <c r="CW60" s="439">
        <v>0</v>
      </c>
      <c r="CX60" s="30">
        <v>0</v>
      </c>
      <c r="CY60" s="30">
        <v>2</v>
      </c>
      <c r="CZ60" s="30">
        <v>0</v>
      </c>
      <c r="DA60" s="30">
        <v>0</v>
      </c>
      <c r="DB60" s="30">
        <v>0</v>
      </c>
      <c r="DC60" s="441">
        <v>0</v>
      </c>
      <c r="DD60" s="30">
        <v>0</v>
      </c>
      <c r="DE60" s="30">
        <v>2</v>
      </c>
      <c r="DF60" s="30">
        <v>0</v>
      </c>
      <c r="DG60" s="30">
        <v>0</v>
      </c>
      <c r="DH60" s="30">
        <v>0</v>
      </c>
      <c r="DI60" s="30">
        <v>0</v>
      </c>
      <c r="DJ60" s="441">
        <v>0</v>
      </c>
      <c r="DK60" s="441">
        <v>3</v>
      </c>
      <c r="DL60" s="441">
        <v>2</v>
      </c>
      <c r="DM60" s="441">
        <v>0</v>
      </c>
      <c r="DN60" s="441">
        <v>0</v>
      </c>
      <c r="DO60" s="441">
        <v>0</v>
      </c>
      <c r="DP60" s="441">
        <v>0</v>
      </c>
      <c r="DQ60" s="441">
        <v>3</v>
      </c>
      <c r="DR60" s="441">
        <v>1</v>
      </c>
      <c r="DS60" s="441">
        <v>0</v>
      </c>
      <c r="DT60" s="441">
        <v>0</v>
      </c>
      <c r="DU60" s="441">
        <v>0</v>
      </c>
      <c r="DV60" s="441">
        <v>0</v>
      </c>
      <c r="DW60" s="30">
        <v>4</v>
      </c>
      <c r="DX60" s="30">
        <v>3</v>
      </c>
      <c r="DY60" s="441">
        <v>0</v>
      </c>
      <c r="DZ60" s="441">
        <v>0</v>
      </c>
      <c r="EA60" s="441">
        <v>0</v>
      </c>
      <c r="EB60" s="441">
        <v>0</v>
      </c>
      <c r="EC60" s="30">
        <v>4</v>
      </c>
      <c r="ED60" s="441">
        <v>2</v>
      </c>
      <c r="EE60" s="441">
        <v>0</v>
      </c>
      <c r="EF60" s="441">
        <v>0</v>
      </c>
      <c r="EG60" s="441">
        <v>0</v>
      </c>
      <c r="EH60" s="441">
        <v>0</v>
      </c>
      <c r="EI60" s="441">
        <v>6</v>
      </c>
      <c r="EJ60" s="441">
        <v>3</v>
      </c>
      <c r="EK60" s="441">
        <v>0</v>
      </c>
      <c r="EL60" s="30">
        <v>0</v>
      </c>
      <c r="EM60" s="30">
        <v>0</v>
      </c>
      <c r="EN60" s="30">
        <v>0</v>
      </c>
      <c r="EO60" s="441">
        <v>4</v>
      </c>
      <c r="EP60" s="441">
        <v>0</v>
      </c>
      <c r="EQ60" s="441">
        <v>0</v>
      </c>
      <c r="ER60" s="441">
        <v>0</v>
      </c>
      <c r="ES60" s="441">
        <v>0</v>
      </c>
      <c r="ET60" s="21">
        <f t="shared" si="9"/>
        <v>92</v>
      </c>
      <c r="EU60">
        <f t="shared" si="10"/>
        <v>76</v>
      </c>
    </row>
    <row r="65" spans="1:153">
      <c r="A65" s="115" t="s">
        <v>15</v>
      </c>
      <c r="B65" s="115" t="s">
        <v>403</v>
      </c>
      <c r="C65" s="115" t="s">
        <v>795</v>
      </c>
      <c r="D65" s="115" t="s">
        <v>795</v>
      </c>
      <c r="E65" s="115">
        <v>1</v>
      </c>
      <c r="F65" s="115">
        <v>0</v>
      </c>
      <c r="G65" s="115">
        <v>21</v>
      </c>
      <c r="H65" s="115">
        <v>11</v>
      </c>
      <c r="I65" s="115">
        <v>11</v>
      </c>
      <c r="J65" s="115">
        <v>0</v>
      </c>
      <c r="K65" s="115">
        <v>0</v>
      </c>
      <c r="L65" s="115">
        <v>0</v>
      </c>
      <c r="M65" s="115">
        <v>21</v>
      </c>
      <c r="N65" s="115">
        <v>11</v>
      </c>
      <c r="O65" s="115">
        <v>11</v>
      </c>
      <c r="P65" s="115">
        <v>0</v>
      </c>
      <c r="Q65" s="115">
        <v>0</v>
      </c>
      <c r="R65" s="115">
        <v>0</v>
      </c>
      <c r="S65" s="115">
        <v>5</v>
      </c>
      <c r="T65" s="115">
        <v>11</v>
      </c>
      <c r="U65" s="115">
        <v>20</v>
      </c>
      <c r="V65" s="115">
        <v>0</v>
      </c>
      <c r="W65" s="115">
        <v>0</v>
      </c>
      <c r="X65" s="115">
        <v>0</v>
      </c>
      <c r="Y65" s="115">
        <v>5</v>
      </c>
      <c r="Z65" s="115">
        <v>11</v>
      </c>
      <c r="AA65" s="115">
        <v>20</v>
      </c>
      <c r="AB65" s="115">
        <v>0</v>
      </c>
      <c r="AC65" s="115">
        <v>0</v>
      </c>
      <c r="AD65" s="115">
        <v>0</v>
      </c>
      <c r="AE65" s="115">
        <v>14</v>
      </c>
      <c r="AF65" s="115">
        <v>8</v>
      </c>
      <c r="AG65" s="115">
        <v>16</v>
      </c>
      <c r="AH65" s="115">
        <v>0</v>
      </c>
      <c r="AI65" s="115">
        <v>0</v>
      </c>
      <c r="AJ65" s="115">
        <v>0</v>
      </c>
      <c r="AK65" s="115">
        <v>13</v>
      </c>
      <c r="AL65" s="115">
        <v>8</v>
      </c>
      <c r="AM65" s="115">
        <v>16</v>
      </c>
      <c r="AN65" s="115">
        <v>0</v>
      </c>
      <c r="AO65" s="115">
        <v>0</v>
      </c>
      <c r="AP65" s="115">
        <v>0</v>
      </c>
      <c r="AQ65" s="115">
        <v>4</v>
      </c>
      <c r="AR65" s="115">
        <v>15</v>
      </c>
      <c r="AS65" s="115">
        <v>20</v>
      </c>
      <c r="AT65" s="115">
        <v>0</v>
      </c>
      <c r="AU65" s="115">
        <v>0</v>
      </c>
      <c r="AV65" s="115">
        <v>0</v>
      </c>
      <c r="AW65" s="115">
        <v>4</v>
      </c>
      <c r="AX65" s="115">
        <v>15</v>
      </c>
      <c r="AY65" s="115">
        <v>20</v>
      </c>
      <c r="AZ65" s="115">
        <v>0</v>
      </c>
      <c r="BA65" s="115">
        <v>0</v>
      </c>
      <c r="BB65" s="115">
        <v>0</v>
      </c>
      <c r="BC65" s="115">
        <v>7</v>
      </c>
      <c r="BD65" s="115">
        <v>3</v>
      </c>
      <c r="BE65" s="115">
        <v>18</v>
      </c>
      <c r="BF65" s="115">
        <v>0</v>
      </c>
      <c r="BG65" s="115">
        <v>0</v>
      </c>
      <c r="BH65" s="115">
        <v>0</v>
      </c>
      <c r="BI65" s="115">
        <v>7</v>
      </c>
      <c r="BJ65" s="115">
        <v>3</v>
      </c>
      <c r="BK65" s="115">
        <v>18</v>
      </c>
      <c r="BL65" s="115">
        <v>0</v>
      </c>
      <c r="BM65" s="115">
        <v>0</v>
      </c>
      <c r="BN65" s="115">
        <v>0</v>
      </c>
      <c r="BO65" s="115">
        <v>11</v>
      </c>
      <c r="BP65" s="115">
        <v>24</v>
      </c>
      <c r="BQ65" s="115">
        <v>22</v>
      </c>
      <c r="BR65" s="115">
        <v>0</v>
      </c>
      <c r="BS65" s="115">
        <v>0</v>
      </c>
      <c r="BT65" s="115">
        <v>0</v>
      </c>
      <c r="BU65" s="115">
        <v>9</v>
      </c>
      <c r="BV65" s="115">
        <v>10</v>
      </c>
      <c r="BW65" s="115">
        <v>22</v>
      </c>
      <c r="BX65" s="115">
        <v>0</v>
      </c>
      <c r="BY65" s="115">
        <v>0</v>
      </c>
      <c r="BZ65" s="115">
        <v>0</v>
      </c>
      <c r="CA65" s="115">
        <v>5</v>
      </c>
      <c r="CB65" s="115">
        <v>0</v>
      </c>
      <c r="CC65" s="115">
        <v>16</v>
      </c>
      <c r="CD65" s="115">
        <v>1</v>
      </c>
      <c r="CE65" s="115">
        <v>0</v>
      </c>
      <c r="CF65" s="115">
        <v>0</v>
      </c>
      <c r="CG65" s="115">
        <v>5</v>
      </c>
      <c r="CH65" s="115">
        <v>0</v>
      </c>
      <c r="CI65" s="115">
        <v>16</v>
      </c>
      <c r="CJ65" s="115">
        <v>1</v>
      </c>
      <c r="CK65" s="115">
        <v>0</v>
      </c>
      <c r="CL65" s="115">
        <v>0</v>
      </c>
      <c r="CM65" s="115">
        <v>13</v>
      </c>
      <c r="CN65" s="115">
        <v>13</v>
      </c>
      <c r="CO65" s="115">
        <v>19</v>
      </c>
      <c r="CP65" s="115">
        <v>0</v>
      </c>
      <c r="CQ65" s="115">
        <v>0</v>
      </c>
      <c r="CR65" s="115">
        <v>0</v>
      </c>
      <c r="CS65" s="115">
        <v>12</v>
      </c>
      <c r="CT65" s="115">
        <v>13</v>
      </c>
      <c r="CU65" s="115">
        <v>19</v>
      </c>
      <c r="CV65" s="115">
        <v>0</v>
      </c>
      <c r="CW65" s="115">
        <v>0</v>
      </c>
      <c r="CX65" s="115">
        <v>0</v>
      </c>
      <c r="CY65" s="115">
        <v>13</v>
      </c>
      <c r="CZ65" s="115">
        <v>6</v>
      </c>
      <c r="DA65" s="115">
        <v>12</v>
      </c>
      <c r="DB65" s="115">
        <v>0</v>
      </c>
      <c r="DC65" s="115">
        <v>0</v>
      </c>
      <c r="DD65" s="115">
        <v>0</v>
      </c>
      <c r="DE65" s="115">
        <v>13</v>
      </c>
      <c r="DF65" s="115">
        <v>7</v>
      </c>
      <c r="DG65" s="115">
        <v>12</v>
      </c>
      <c r="DH65" s="115">
        <v>0</v>
      </c>
      <c r="DI65" s="115">
        <v>0</v>
      </c>
      <c r="DJ65" s="115">
        <v>0</v>
      </c>
      <c r="DK65" s="115">
        <v>18</v>
      </c>
      <c r="DL65" s="115">
        <v>7</v>
      </c>
      <c r="DM65" s="115">
        <v>12</v>
      </c>
      <c r="DN65" s="115">
        <v>1</v>
      </c>
      <c r="DO65" s="115">
        <v>0</v>
      </c>
      <c r="DP65" s="115">
        <v>0</v>
      </c>
      <c r="DQ65" s="115">
        <v>18</v>
      </c>
      <c r="DR65" s="115">
        <v>7</v>
      </c>
      <c r="DS65" s="115">
        <v>12</v>
      </c>
      <c r="DT65" s="115">
        <v>1</v>
      </c>
      <c r="DU65" s="115">
        <v>0</v>
      </c>
      <c r="DV65" s="115">
        <v>0</v>
      </c>
      <c r="DW65" s="115">
        <v>18</v>
      </c>
      <c r="DX65" s="115">
        <v>6</v>
      </c>
      <c r="DY65" s="115">
        <v>8</v>
      </c>
      <c r="DZ65" s="115">
        <v>0</v>
      </c>
      <c r="EA65" s="115">
        <v>0</v>
      </c>
      <c r="EB65" s="115">
        <v>0</v>
      </c>
      <c r="EC65" s="115">
        <v>18</v>
      </c>
      <c r="ED65" s="115">
        <v>6</v>
      </c>
      <c r="EE65" s="115">
        <v>8</v>
      </c>
      <c r="EF65" s="115">
        <v>0</v>
      </c>
      <c r="EG65" s="115">
        <v>0</v>
      </c>
      <c r="EH65" s="115">
        <v>0</v>
      </c>
      <c r="EI65" s="115">
        <v>20</v>
      </c>
      <c r="EJ65" s="115">
        <v>4</v>
      </c>
      <c r="EK65" s="115">
        <v>14</v>
      </c>
      <c r="EL65" s="115">
        <v>0</v>
      </c>
      <c r="EM65" s="115">
        <v>0</v>
      </c>
      <c r="EN65" s="115">
        <v>0</v>
      </c>
      <c r="EO65" s="115">
        <v>20</v>
      </c>
      <c r="EP65" s="115">
        <v>3</v>
      </c>
      <c r="EQ65" s="115">
        <v>14</v>
      </c>
      <c r="ER65" s="115">
        <v>0</v>
      </c>
      <c r="ES65" s="115">
        <v>0</v>
      </c>
      <c r="ET65" s="115">
        <f t="shared" ref="ET65:ET70" si="11">(F65+G65+H65+I65+J65+K65+R65+S65+T65+U65+V65+W65+AD65+AE65+AF65+AG65+AH65+AI65+AP65+AQ65+AR65+AS65+AT65+AU65+BB65+BC65+BD65+BE65+BF65+BG65+BN65+BO65+BP65+BQ65+BR65+BS65+BZ65+CA65+CB65+CC65+CD65++CE65+CL65+CM65+CN65+CO65+CP65+CP65+CQ65+CX65+CY65+CZ65+DA65+DB65+DC65+DJ65+DK65+DL65+DM65+DN65+DO65+DV65+DW65+DX65+DY65+DZ65+EA65+EH65+EI65+EJ65+EK65+EL65+EM65)</f>
        <v>447</v>
      </c>
      <c r="EU65" s="115">
        <f t="shared" ref="EU65:EU70" si="12">(L65+M65+N65+O65+P65+Q65+X65+Y65+Z65+AA65+AB65+AC65+AJ65+AK65+AL65+AM65+AN65+AO65+AV65+AW65+AX65+AY65+AZ65+BH65+BI65+BJ65+BK65+BL65+BL65+BM65+BT65+BU65+BV65+BW65+BX65+BY65+CF65+CG65+CH65+CI65+CJ65+CK65+CR65+CS65+CT65+CU65+CV65+CW65+DD65+DE65+DF65+DG65+DH65+DI65+DP65+DQ65+DR65+DS65+DT65+DU65+EB65+EC65+ED65+EE65+EF65+EG65+EN65+EO65+EP65+EQ65+ER65+ES65)</f>
        <v>429</v>
      </c>
    </row>
    <row r="66" spans="1:153">
      <c r="A66" s="115" t="s">
        <v>15</v>
      </c>
      <c r="B66" s="115" t="s">
        <v>403</v>
      </c>
      <c r="C66" s="115" t="s">
        <v>417</v>
      </c>
      <c r="D66" s="115" t="s">
        <v>422</v>
      </c>
      <c r="E66" s="115">
        <v>1</v>
      </c>
      <c r="F66" s="115">
        <v>0</v>
      </c>
      <c r="G66" s="115">
        <v>12</v>
      </c>
      <c r="H66" s="115">
        <v>24</v>
      </c>
      <c r="I66" s="115">
        <v>3</v>
      </c>
      <c r="J66" s="115">
        <v>0</v>
      </c>
      <c r="K66" s="115">
        <v>0</v>
      </c>
      <c r="L66" s="115">
        <v>0</v>
      </c>
      <c r="M66" s="115">
        <v>12</v>
      </c>
      <c r="N66" s="115">
        <v>24</v>
      </c>
      <c r="O66" s="115">
        <v>3</v>
      </c>
      <c r="P66" s="115">
        <v>0</v>
      </c>
      <c r="Q66" s="115">
        <v>0</v>
      </c>
      <c r="R66" s="115">
        <v>0</v>
      </c>
      <c r="S66" s="115">
        <v>26</v>
      </c>
      <c r="T66" s="115">
        <v>8</v>
      </c>
      <c r="U66" s="115">
        <v>0</v>
      </c>
      <c r="V66" s="115">
        <v>0</v>
      </c>
      <c r="W66" s="115">
        <v>0</v>
      </c>
      <c r="X66" s="115">
        <v>0</v>
      </c>
      <c r="Y66" s="115">
        <v>26</v>
      </c>
      <c r="Z66" s="115">
        <v>8</v>
      </c>
      <c r="AA66" s="115">
        <v>0</v>
      </c>
      <c r="AB66" s="115">
        <v>0</v>
      </c>
      <c r="AC66" s="115">
        <v>0</v>
      </c>
      <c r="AD66" s="115">
        <v>0</v>
      </c>
      <c r="AE66" s="115">
        <v>0</v>
      </c>
      <c r="AF66" s="115">
        <v>0</v>
      </c>
      <c r="AG66" s="115">
        <v>1</v>
      </c>
      <c r="AH66" s="115">
        <v>0</v>
      </c>
      <c r="AI66" s="115">
        <v>0</v>
      </c>
      <c r="AJ66" s="115">
        <v>0</v>
      </c>
      <c r="AK66" s="115">
        <v>0</v>
      </c>
      <c r="AL66" s="115">
        <v>0</v>
      </c>
      <c r="AM66" s="115">
        <v>1</v>
      </c>
      <c r="AN66" s="115">
        <v>0</v>
      </c>
      <c r="AO66" s="115">
        <v>0</v>
      </c>
      <c r="AP66" s="115">
        <v>0</v>
      </c>
      <c r="AQ66" s="115">
        <v>25</v>
      </c>
      <c r="AR66" s="115">
        <v>18</v>
      </c>
      <c r="AS66" s="115">
        <v>0</v>
      </c>
      <c r="AT66" s="115">
        <v>0</v>
      </c>
      <c r="AU66" s="115">
        <v>0</v>
      </c>
      <c r="AV66" s="115">
        <v>0</v>
      </c>
      <c r="AW66" s="115">
        <v>25</v>
      </c>
      <c r="AX66" s="115">
        <v>18</v>
      </c>
      <c r="AY66" s="115">
        <v>0</v>
      </c>
      <c r="AZ66" s="115">
        <v>0</v>
      </c>
      <c r="BA66" s="115">
        <v>0</v>
      </c>
      <c r="BB66" s="115">
        <v>0</v>
      </c>
      <c r="BC66" s="115">
        <v>0</v>
      </c>
      <c r="BD66" s="115">
        <v>0</v>
      </c>
      <c r="BE66" s="115">
        <v>1</v>
      </c>
      <c r="BF66" s="115">
        <v>0</v>
      </c>
      <c r="BG66" s="115">
        <v>0</v>
      </c>
      <c r="BH66" s="115">
        <v>0</v>
      </c>
      <c r="BI66" s="115">
        <v>0</v>
      </c>
      <c r="BJ66" s="115">
        <v>0</v>
      </c>
      <c r="BK66" s="115">
        <v>1</v>
      </c>
      <c r="BL66" s="115">
        <v>0</v>
      </c>
      <c r="BM66" s="115">
        <v>0</v>
      </c>
      <c r="BN66" s="115">
        <v>0</v>
      </c>
      <c r="BO66" s="115">
        <v>0</v>
      </c>
      <c r="BP66" s="115">
        <v>0</v>
      </c>
      <c r="BQ66" s="115">
        <v>3</v>
      </c>
      <c r="BR66" s="115">
        <v>0</v>
      </c>
      <c r="BS66" s="115">
        <v>0</v>
      </c>
      <c r="BT66" s="115">
        <v>0</v>
      </c>
      <c r="BU66" s="115">
        <v>0</v>
      </c>
      <c r="BV66" s="115">
        <v>0</v>
      </c>
      <c r="BW66" s="115">
        <v>3</v>
      </c>
      <c r="BX66" s="115">
        <v>0</v>
      </c>
      <c r="BY66" s="115">
        <v>0</v>
      </c>
      <c r="BZ66" s="115">
        <v>0</v>
      </c>
      <c r="CA66" s="115">
        <v>13</v>
      </c>
      <c r="CB66" s="115">
        <v>23</v>
      </c>
      <c r="CC66" s="115">
        <v>1</v>
      </c>
      <c r="CD66" s="115">
        <v>0</v>
      </c>
      <c r="CE66" s="115">
        <v>0</v>
      </c>
      <c r="CF66" s="115">
        <v>0</v>
      </c>
      <c r="CG66" s="115">
        <v>13</v>
      </c>
      <c r="CH66" s="115">
        <v>23</v>
      </c>
      <c r="CI66" s="115">
        <v>1</v>
      </c>
      <c r="CJ66" s="115">
        <v>0</v>
      </c>
      <c r="CK66" s="115">
        <v>0</v>
      </c>
      <c r="CL66" s="115">
        <v>0</v>
      </c>
      <c r="CM66" s="115">
        <v>7</v>
      </c>
      <c r="CN66" s="115">
        <v>4</v>
      </c>
      <c r="CO66" s="115">
        <v>6</v>
      </c>
      <c r="CP66" s="115">
        <v>0</v>
      </c>
      <c r="CQ66" s="115">
        <v>0</v>
      </c>
      <c r="CR66" s="115">
        <v>0</v>
      </c>
      <c r="CS66" s="115">
        <v>7</v>
      </c>
      <c r="CT66" s="115">
        <v>4</v>
      </c>
      <c r="CU66" s="115">
        <v>6</v>
      </c>
      <c r="CV66" s="115">
        <v>0</v>
      </c>
      <c r="CW66" s="115">
        <v>0</v>
      </c>
      <c r="CX66" s="115">
        <v>0</v>
      </c>
      <c r="CY66" s="115">
        <v>2</v>
      </c>
      <c r="CZ66" s="115">
        <v>0</v>
      </c>
      <c r="DA66" s="115">
        <v>1</v>
      </c>
      <c r="DB66" s="115">
        <v>0</v>
      </c>
      <c r="DC66" s="115">
        <v>0</v>
      </c>
      <c r="DD66" s="115">
        <v>0</v>
      </c>
      <c r="DE66" s="115">
        <v>2</v>
      </c>
      <c r="DF66" s="115">
        <v>0</v>
      </c>
      <c r="DG66" s="115">
        <v>1</v>
      </c>
      <c r="DH66" s="115">
        <v>0</v>
      </c>
      <c r="DI66" s="115">
        <v>0</v>
      </c>
      <c r="DJ66" s="115">
        <v>0</v>
      </c>
      <c r="DK66" s="115">
        <v>28</v>
      </c>
      <c r="DL66" s="115">
        <v>32</v>
      </c>
      <c r="DM66" s="115">
        <v>1</v>
      </c>
      <c r="DN66" s="115">
        <v>0</v>
      </c>
      <c r="DO66" s="115">
        <v>0</v>
      </c>
      <c r="DP66" s="115">
        <v>0</v>
      </c>
      <c r="DQ66" s="115">
        <v>28</v>
      </c>
      <c r="DR66" s="115">
        <v>32</v>
      </c>
      <c r="DS66" s="115">
        <v>1</v>
      </c>
      <c r="DT66" s="115">
        <v>0</v>
      </c>
      <c r="DU66" s="115">
        <v>0</v>
      </c>
      <c r="DV66" s="115">
        <v>0</v>
      </c>
      <c r="DW66" s="115">
        <v>6</v>
      </c>
      <c r="DX66" s="115">
        <v>0</v>
      </c>
      <c r="DY66" s="115">
        <v>1</v>
      </c>
      <c r="DZ66" s="115">
        <v>0</v>
      </c>
      <c r="EA66" s="115">
        <v>0</v>
      </c>
      <c r="EB66" s="115">
        <v>0</v>
      </c>
      <c r="EC66" s="115">
        <v>6</v>
      </c>
      <c r="ED66" s="115">
        <v>0</v>
      </c>
      <c r="EE66" s="115">
        <v>1</v>
      </c>
      <c r="EF66" s="115">
        <v>0</v>
      </c>
      <c r="EG66" s="115">
        <v>0</v>
      </c>
      <c r="EH66" s="115">
        <v>0</v>
      </c>
      <c r="EI66" s="115">
        <v>9</v>
      </c>
      <c r="EJ66" s="115">
        <v>8</v>
      </c>
      <c r="EK66" s="115">
        <v>0</v>
      </c>
      <c r="EL66" s="115">
        <v>0</v>
      </c>
      <c r="EM66" s="115">
        <v>0</v>
      </c>
      <c r="EN66" s="115">
        <v>0</v>
      </c>
      <c r="EO66" s="115">
        <v>9</v>
      </c>
      <c r="EP66" s="115">
        <v>8</v>
      </c>
      <c r="EQ66" s="115">
        <v>0</v>
      </c>
      <c r="ER66" s="115">
        <v>0</v>
      </c>
      <c r="ES66" s="115">
        <v>0</v>
      </c>
      <c r="ET66" s="115">
        <f t="shared" si="11"/>
        <v>263</v>
      </c>
      <c r="EU66" s="115">
        <f t="shared" si="12"/>
        <v>263</v>
      </c>
    </row>
    <row r="67" spans="1:153">
      <c r="A67" s="115" t="s">
        <v>15</v>
      </c>
      <c r="B67" s="115" t="s">
        <v>403</v>
      </c>
      <c r="C67" s="115" t="s">
        <v>417</v>
      </c>
      <c r="D67" s="115" t="s">
        <v>796</v>
      </c>
      <c r="E67" s="115">
        <v>1</v>
      </c>
      <c r="F67" s="115">
        <v>0</v>
      </c>
      <c r="G67" s="115">
        <v>0</v>
      </c>
      <c r="H67" s="115">
        <v>0</v>
      </c>
      <c r="I67" s="115">
        <v>0</v>
      </c>
      <c r="J67" s="115">
        <v>0</v>
      </c>
      <c r="K67" s="115">
        <v>0</v>
      </c>
      <c r="L67" s="115">
        <v>0</v>
      </c>
      <c r="M67" s="115">
        <v>0</v>
      </c>
      <c r="N67" s="115">
        <v>0</v>
      </c>
      <c r="O67" s="115">
        <v>0</v>
      </c>
      <c r="P67" s="115">
        <v>0</v>
      </c>
      <c r="Q67" s="115">
        <v>0</v>
      </c>
      <c r="R67" s="115">
        <v>0</v>
      </c>
      <c r="S67" s="115">
        <v>0</v>
      </c>
      <c r="T67" s="115">
        <v>0</v>
      </c>
      <c r="U67" s="115">
        <v>1</v>
      </c>
      <c r="V67" s="115">
        <v>0</v>
      </c>
      <c r="W67" s="115">
        <v>0</v>
      </c>
      <c r="X67" s="115">
        <v>0</v>
      </c>
      <c r="Y67" s="115">
        <v>0</v>
      </c>
      <c r="Z67" s="115">
        <v>0</v>
      </c>
      <c r="AA67" s="115">
        <v>1</v>
      </c>
      <c r="AB67" s="115">
        <v>0</v>
      </c>
      <c r="AC67" s="115">
        <v>0</v>
      </c>
      <c r="AD67" s="115">
        <v>0</v>
      </c>
      <c r="AE67" s="115">
        <v>1</v>
      </c>
      <c r="AF67" s="115">
        <v>0</v>
      </c>
      <c r="AG67" s="115">
        <v>1</v>
      </c>
      <c r="AH67" s="115">
        <v>0</v>
      </c>
      <c r="AI67" s="115">
        <v>0</v>
      </c>
      <c r="AJ67" s="115">
        <v>0</v>
      </c>
      <c r="AK67" s="115">
        <v>1</v>
      </c>
      <c r="AL67" s="115">
        <v>0</v>
      </c>
      <c r="AM67" s="115">
        <v>1</v>
      </c>
      <c r="AN67" s="115">
        <v>0</v>
      </c>
      <c r="AO67" s="115">
        <v>0</v>
      </c>
      <c r="AP67" s="115">
        <v>0</v>
      </c>
      <c r="AQ67" s="115">
        <v>1</v>
      </c>
      <c r="AR67" s="115">
        <v>0</v>
      </c>
      <c r="AS67" s="115">
        <v>3</v>
      </c>
      <c r="AT67" s="115">
        <v>0</v>
      </c>
      <c r="AU67" s="115">
        <v>0</v>
      </c>
      <c r="AV67" s="115">
        <v>0</v>
      </c>
      <c r="AW67" s="115">
        <v>1</v>
      </c>
      <c r="AX67" s="115">
        <v>0</v>
      </c>
      <c r="AY67" s="115">
        <v>3</v>
      </c>
      <c r="AZ67" s="115">
        <v>0</v>
      </c>
      <c r="BA67" s="115">
        <v>0</v>
      </c>
      <c r="BB67" s="115">
        <v>0</v>
      </c>
      <c r="BC67" s="115">
        <v>0</v>
      </c>
      <c r="BD67" s="115">
        <v>0</v>
      </c>
      <c r="BE67" s="115">
        <v>2</v>
      </c>
      <c r="BF67" s="115">
        <v>0</v>
      </c>
      <c r="BG67" s="115">
        <v>0</v>
      </c>
      <c r="BH67" s="115">
        <v>0</v>
      </c>
      <c r="BI67" s="115">
        <v>0</v>
      </c>
      <c r="BJ67" s="115">
        <v>0</v>
      </c>
      <c r="BK67" s="115">
        <v>2</v>
      </c>
      <c r="BL67" s="115">
        <v>0</v>
      </c>
      <c r="BM67" s="115">
        <v>0</v>
      </c>
      <c r="BN67" s="115">
        <v>0</v>
      </c>
      <c r="BO67" s="115">
        <v>0</v>
      </c>
      <c r="BP67" s="115">
        <v>0</v>
      </c>
      <c r="BQ67" s="115">
        <v>3</v>
      </c>
      <c r="BR67" s="115">
        <v>0</v>
      </c>
      <c r="BS67" s="115">
        <v>0</v>
      </c>
      <c r="BT67" s="115">
        <v>0</v>
      </c>
      <c r="BU67" s="115">
        <v>0</v>
      </c>
      <c r="BV67" s="115">
        <v>0</v>
      </c>
      <c r="BW67" s="115">
        <v>2</v>
      </c>
      <c r="BX67" s="115">
        <v>0</v>
      </c>
      <c r="BY67" s="115">
        <v>0</v>
      </c>
      <c r="BZ67" s="115">
        <v>0</v>
      </c>
      <c r="CA67" s="115">
        <v>0</v>
      </c>
      <c r="CB67" s="115">
        <v>0</v>
      </c>
      <c r="CC67" s="115">
        <v>4</v>
      </c>
      <c r="CD67" s="115">
        <v>0</v>
      </c>
      <c r="CE67" s="115">
        <v>0</v>
      </c>
      <c r="CF67" s="115">
        <v>0</v>
      </c>
      <c r="CG67" s="115">
        <v>0</v>
      </c>
      <c r="CH67" s="115">
        <v>0</v>
      </c>
      <c r="CI67" s="115">
        <v>4</v>
      </c>
      <c r="CJ67" s="115">
        <v>0</v>
      </c>
      <c r="CK67" s="115">
        <v>0</v>
      </c>
      <c r="CL67" s="115">
        <v>0</v>
      </c>
      <c r="CM67" s="115">
        <v>2</v>
      </c>
      <c r="CN67" s="115">
        <v>0</v>
      </c>
      <c r="CO67" s="115">
        <v>2</v>
      </c>
      <c r="CP67" s="115">
        <v>0</v>
      </c>
      <c r="CQ67" s="115">
        <v>0</v>
      </c>
      <c r="CR67" s="115">
        <v>0</v>
      </c>
      <c r="CS67" s="115">
        <v>2</v>
      </c>
      <c r="CT67" s="115">
        <v>0</v>
      </c>
      <c r="CU67" s="115">
        <v>2</v>
      </c>
      <c r="CV67" s="115">
        <v>0</v>
      </c>
      <c r="CW67" s="115">
        <v>0</v>
      </c>
      <c r="CX67" s="115">
        <v>0</v>
      </c>
      <c r="CY67" s="115">
        <v>4</v>
      </c>
      <c r="CZ67" s="115">
        <v>0</v>
      </c>
      <c r="DA67" s="115">
        <v>1</v>
      </c>
      <c r="DB67" s="115">
        <v>0</v>
      </c>
      <c r="DC67" s="115">
        <v>0</v>
      </c>
      <c r="DD67" s="115">
        <v>0</v>
      </c>
      <c r="DE67" s="115">
        <v>4</v>
      </c>
      <c r="DF67" s="115">
        <v>0</v>
      </c>
      <c r="DG67" s="115">
        <v>1</v>
      </c>
      <c r="DH67" s="115">
        <v>0</v>
      </c>
      <c r="DI67" s="115">
        <v>0</v>
      </c>
      <c r="DJ67" s="115">
        <v>0</v>
      </c>
      <c r="DK67" s="115">
        <v>4</v>
      </c>
      <c r="DL67" s="115">
        <v>8</v>
      </c>
      <c r="DM67" s="115">
        <v>0</v>
      </c>
      <c r="DN67" s="115">
        <v>0</v>
      </c>
      <c r="DO67" s="115">
        <v>0</v>
      </c>
      <c r="DP67" s="115">
        <v>0</v>
      </c>
      <c r="DQ67" s="115">
        <v>4</v>
      </c>
      <c r="DR67" s="115">
        <v>8</v>
      </c>
      <c r="DS67" s="115">
        <v>0</v>
      </c>
      <c r="DT67" s="115">
        <v>0</v>
      </c>
      <c r="DU67" s="115">
        <v>0</v>
      </c>
      <c r="DV67" s="115">
        <v>0</v>
      </c>
      <c r="DW67" s="115">
        <v>7</v>
      </c>
      <c r="DX67" s="115">
        <v>0</v>
      </c>
      <c r="DY67" s="115">
        <v>3</v>
      </c>
      <c r="DZ67" s="115">
        <v>0</v>
      </c>
      <c r="EA67" s="115">
        <v>0</v>
      </c>
      <c r="EB67" s="115">
        <v>0</v>
      </c>
      <c r="EC67" s="115">
        <v>7</v>
      </c>
      <c r="ED67" s="115">
        <v>0</v>
      </c>
      <c r="EE67" s="115">
        <v>3</v>
      </c>
      <c r="EF67" s="115">
        <v>0</v>
      </c>
      <c r="EG67" s="115">
        <v>0</v>
      </c>
      <c r="EH67" s="115">
        <v>0</v>
      </c>
      <c r="EI67" s="115">
        <v>6</v>
      </c>
      <c r="EJ67" s="115">
        <v>0</v>
      </c>
      <c r="EK67" s="115">
        <v>0</v>
      </c>
      <c r="EL67" s="115">
        <v>0</v>
      </c>
      <c r="EM67" s="115">
        <v>0</v>
      </c>
      <c r="EN67" s="115">
        <v>0</v>
      </c>
      <c r="EO67" s="115">
        <v>6</v>
      </c>
      <c r="EP67" s="115">
        <v>0</v>
      </c>
      <c r="EQ67" s="115">
        <v>0</v>
      </c>
      <c r="ER67" s="115">
        <v>0</v>
      </c>
      <c r="ES67" s="115">
        <v>0</v>
      </c>
      <c r="ET67" s="115">
        <f t="shared" si="11"/>
        <v>53</v>
      </c>
      <c r="EU67" s="115">
        <f t="shared" si="12"/>
        <v>52</v>
      </c>
    </row>
    <row r="68" spans="1:153">
      <c r="A68" s="115" t="s">
        <v>15</v>
      </c>
      <c r="B68" s="115" t="s">
        <v>403</v>
      </c>
      <c r="C68" s="115" t="s">
        <v>782</v>
      </c>
      <c r="D68" s="115" t="s">
        <v>797</v>
      </c>
      <c r="E68" s="115">
        <v>1</v>
      </c>
      <c r="F68" s="115">
        <v>0</v>
      </c>
      <c r="G68" s="115">
        <v>0</v>
      </c>
      <c r="H68" s="115">
        <v>0</v>
      </c>
      <c r="I68" s="115">
        <v>0</v>
      </c>
      <c r="J68" s="115">
        <v>0</v>
      </c>
      <c r="K68" s="115">
        <v>0</v>
      </c>
      <c r="L68" s="115">
        <v>0</v>
      </c>
      <c r="M68" s="115">
        <v>0</v>
      </c>
      <c r="N68" s="115">
        <v>0</v>
      </c>
      <c r="O68" s="115">
        <v>0</v>
      </c>
      <c r="P68" s="115">
        <v>0</v>
      </c>
      <c r="Q68" s="115">
        <v>0</v>
      </c>
      <c r="R68" s="115">
        <v>0</v>
      </c>
      <c r="S68" s="115">
        <v>23</v>
      </c>
      <c r="T68" s="115">
        <v>14</v>
      </c>
      <c r="U68" s="115">
        <v>0</v>
      </c>
      <c r="V68" s="115">
        <v>0</v>
      </c>
      <c r="W68" s="115">
        <v>0</v>
      </c>
      <c r="X68" s="115">
        <v>0</v>
      </c>
      <c r="Y68" s="115">
        <v>23</v>
      </c>
      <c r="Z68" s="115">
        <v>14</v>
      </c>
      <c r="AA68" s="115">
        <v>0</v>
      </c>
      <c r="AB68" s="115">
        <v>0</v>
      </c>
      <c r="AC68" s="115">
        <v>0</v>
      </c>
      <c r="AD68" s="115">
        <v>0</v>
      </c>
      <c r="AE68" s="115">
        <v>2</v>
      </c>
      <c r="AF68" s="115">
        <v>0</v>
      </c>
      <c r="AG68" s="115">
        <v>0</v>
      </c>
      <c r="AH68" s="115">
        <v>0</v>
      </c>
      <c r="AI68" s="115">
        <v>0</v>
      </c>
      <c r="AJ68" s="115">
        <v>0</v>
      </c>
      <c r="AK68" s="115">
        <v>2</v>
      </c>
      <c r="AL68" s="115">
        <v>0</v>
      </c>
      <c r="AM68" s="115">
        <v>0</v>
      </c>
      <c r="AN68" s="115">
        <v>0</v>
      </c>
      <c r="AO68" s="115">
        <v>0</v>
      </c>
      <c r="AP68" s="115">
        <v>0</v>
      </c>
      <c r="AQ68" s="115">
        <v>2</v>
      </c>
      <c r="AR68" s="115">
        <v>0</v>
      </c>
      <c r="AS68" s="115">
        <v>0</v>
      </c>
      <c r="AT68" s="115">
        <v>0</v>
      </c>
      <c r="AU68" s="115">
        <v>0</v>
      </c>
      <c r="AV68" s="115">
        <v>0</v>
      </c>
      <c r="AW68" s="115">
        <v>2</v>
      </c>
      <c r="AX68" s="115">
        <v>0</v>
      </c>
      <c r="AY68" s="115">
        <v>0</v>
      </c>
      <c r="AZ68" s="115">
        <v>0</v>
      </c>
      <c r="BA68" s="115">
        <v>0</v>
      </c>
      <c r="BB68" s="115">
        <v>0</v>
      </c>
      <c r="BC68" s="115">
        <v>1</v>
      </c>
      <c r="BD68" s="115">
        <v>0</v>
      </c>
      <c r="BE68" s="115">
        <v>1</v>
      </c>
      <c r="BF68" s="115">
        <v>0</v>
      </c>
      <c r="BG68" s="115">
        <v>0</v>
      </c>
      <c r="BH68" s="115">
        <v>0</v>
      </c>
      <c r="BI68" s="115">
        <v>1</v>
      </c>
      <c r="BJ68" s="115">
        <v>0</v>
      </c>
      <c r="BK68" s="115">
        <v>1</v>
      </c>
      <c r="BL68" s="115">
        <v>0</v>
      </c>
      <c r="BM68" s="115">
        <v>0</v>
      </c>
      <c r="BN68" s="115">
        <v>0</v>
      </c>
      <c r="BO68" s="115">
        <v>2</v>
      </c>
      <c r="BP68" s="115">
        <v>0</v>
      </c>
      <c r="BQ68" s="115">
        <v>1</v>
      </c>
      <c r="BR68" s="115">
        <v>0</v>
      </c>
      <c r="BS68" s="115">
        <v>0</v>
      </c>
      <c r="BT68" s="115">
        <v>0</v>
      </c>
      <c r="BU68" s="115">
        <v>0</v>
      </c>
      <c r="BV68" s="115">
        <v>0</v>
      </c>
      <c r="BW68" s="115">
        <v>1</v>
      </c>
      <c r="BX68" s="115">
        <v>0</v>
      </c>
      <c r="BY68" s="115">
        <v>0</v>
      </c>
      <c r="BZ68" s="115">
        <v>0</v>
      </c>
      <c r="CA68" s="115">
        <v>1</v>
      </c>
      <c r="CB68" s="115">
        <v>0</v>
      </c>
      <c r="CC68" s="115">
        <v>1</v>
      </c>
      <c r="CD68" s="115">
        <v>0</v>
      </c>
      <c r="CE68" s="115">
        <v>0</v>
      </c>
      <c r="CF68" s="115">
        <v>0</v>
      </c>
      <c r="CG68" s="115">
        <v>0</v>
      </c>
      <c r="CH68" s="115">
        <v>0</v>
      </c>
      <c r="CI68" s="115">
        <v>1</v>
      </c>
      <c r="CJ68" s="115">
        <v>0</v>
      </c>
      <c r="CK68" s="115">
        <v>0</v>
      </c>
      <c r="CL68" s="115">
        <v>0</v>
      </c>
      <c r="CM68" s="115">
        <v>0</v>
      </c>
      <c r="CN68" s="115">
        <v>0</v>
      </c>
      <c r="CO68" s="115">
        <v>0</v>
      </c>
      <c r="CP68" s="115">
        <v>0</v>
      </c>
      <c r="CQ68" s="115">
        <v>0</v>
      </c>
      <c r="CR68" s="115">
        <v>0</v>
      </c>
      <c r="CS68" s="115">
        <v>0</v>
      </c>
      <c r="CT68" s="115">
        <v>0</v>
      </c>
      <c r="CU68" s="115">
        <v>1</v>
      </c>
      <c r="CV68" s="115">
        <v>0</v>
      </c>
      <c r="CW68" s="115">
        <v>0</v>
      </c>
      <c r="CX68" s="115">
        <v>0</v>
      </c>
      <c r="CY68" s="115">
        <v>2</v>
      </c>
      <c r="CZ68" s="115">
        <v>0</v>
      </c>
      <c r="DA68" s="115">
        <v>0</v>
      </c>
      <c r="DB68" s="115">
        <v>0</v>
      </c>
      <c r="DC68" s="115">
        <v>0</v>
      </c>
      <c r="DD68" s="115">
        <v>0</v>
      </c>
      <c r="DE68" s="115">
        <v>1</v>
      </c>
      <c r="DF68" s="115">
        <v>0</v>
      </c>
      <c r="DG68" s="115">
        <v>2</v>
      </c>
      <c r="DH68" s="115">
        <v>0</v>
      </c>
      <c r="DI68" s="115">
        <v>0</v>
      </c>
      <c r="DJ68" s="115">
        <v>0</v>
      </c>
      <c r="DK68" s="115">
        <v>27</v>
      </c>
      <c r="DL68" s="115">
        <v>6</v>
      </c>
      <c r="DM68" s="115">
        <v>1</v>
      </c>
      <c r="DN68" s="115">
        <v>0</v>
      </c>
      <c r="DO68" s="115">
        <v>0</v>
      </c>
      <c r="DP68" s="115">
        <v>0</v>
      </c>
      <c r="DQ68" s="115">
        <v>27</v>
      </c>
      <c r="DR68" s="115">
        <v>5</v>
      </c>
      <c r="DS68" s="115">
        <v>1</v>
      </c>
      <c r="DT68" s="115">
        <v>0</v>
      </c>
      <c r="DU68" s="115">
        <v>0</v>
      </c>
      <c r="DV68" s="115">
        <v>0</v>
      </c>
      <c r="DW68" s="115">
        <v>1</v>
      </c>
      <c r="DX68" s="115">
        <v>3</v>
      </c>
      <c r="DY68" s="115">
        <v>1</v>
      </c>
      <c r="DZ68" s="115">
        <v>0</v>
      </c>
      <c r="EA68" s="115">
        <v>0</v>
      </c>
      <c r="EB68" s="115">
        <v>0</v>
      </c>
      <c r="EC68" s="115">
        <v>1</v>
      </c>
      <c r="ED68" s="115">
        <v>5</v>
      </c>
      <c r="EE68" s="115">
        <v>1</v>
      </c>
      <c r="EF68" s="115">
        <v>0</v>
      </c>
      <c r="EG68" s="115">
        <v>0</v>
      </c>
      <c r="EH68" s="115">
        <v>0</v>
      </c>
      <c r="EI68" s="115">
        <v>3</v>
      </c>
      <c r="EJ68" s="115">
        <v>0</v>
      </c>
      <c r="EK68" s="115">
        <v>1</v>
      </c>
      <c r="EL68" s="115">
        <v>0</v>
      </c>
      <c r="EM68" s="115">
        <v>0</v>
      </c>
      <c r="EN68" s="115">
        <v>0</v>
      </c>
      <c r="EO68" s="115">
        <v>0</v>
      </c>
      <c r="EP68" s="115">
        <v>3</v>
      </c>
      <c r="EQ68" s="115">
        <v>1</v>
      </c>
      <c r="ER68" s="115">
        <v>0</v>
      </c>
      <c r="ES68" s="115">
        <v>0</v>
      </c>
      <c r="ET68" s="115">
        <f t="shared" si="11"/>
        <v>93</v>
      </c>
      <c r="EU68" s="115">
        <f t="shared" si="12"/>
        <v>93</v>
      </c>
    </row>
    <row r="69" spans="1:153">
      <c r="A69" s="115" t="s">
        <v>15</v>
      </c>
      <c r="B69" s="115" t="s">
        <v>403</v>
      </c>
      <c r="C69" s="115" t="s">
        <v>798</v>
      </c>
      <c r="D69" s="115" t="s">
        <v>799</v>
      </c>
      <c r="E69" s="115">
        <v>1</v>
      </c>
      <c r="F69" s="115">
        <v>0</v>
      </c>
      <c r="G69" s="115">
        <v>19</v>
      </c>
      <c r="H69" s="115">
        <v>4</v>
      </c>
      <c r="I69" s="115">
        <v>13</v>
      </c>
      <c r="J69" s="115">
        <v>0</v>
      </c>
      <c r="K69" s="115">
        <v>0</v>
      </c>
      <c r="L69" s="115">
        <v>0</v>
      </c>
      <c r="M69" s="115">
        <v>19</v>
      </c>
      <c r="N69" s="115">
        <v>4</v>
      </c>
      <c r="O69" s="115">
        <v>13</v>
      </c>
      <c r="P69" s="115">
        <v>0</v>
      </c>
      <c r="Q69" s="115">
        <v>0</v>
      </c>
      <c r="R69" s="115">
        <v>0</v>
      </c>
      <c r="S69" s="115">
        <v>44</v>
      </c>
      <c r="T69" s="115">
        <v>22</v>
      </c>
      <c r="U69" s="115">
        <v>34</v>
      </c>
      <c r="V69" s="115">
        <v>1</v>
      </c>
      <c r="W69" s="115">
        <v>0</v>
      </c>
      <c r="X69" s="115">
        <v>0</v>
      </c>
      <c r="Y69" s="115">
        <v>44</v>
      </c>
      <c r="Z69" s="115">
        <v>22</v>
      </c>
      <c r="AA69" s="115">
        <v>34</v>
      </c>
      <c r="AB69" s="115">
        <v>1</v>
      </c>
      <c r="AC69" s="115">
        <v>0</v>
      </c>
      <c r="AD69" s="115">
        <v>0</v>
      </c>
      <c r="AE69" s="115">
        <v>13</v>
      </c>
      <c r="AF69" s="115">
        <v>0</v>
      </c>
      <c r="AG69" s="115">
        <v>23</v>
      </c>
      <c r="AH69" s="115">
        <v>0</v>
      </c>
      <c r="AI69" s="115">
        <v>0</v>
      </c>
      <c r="AJ69" s="115">
        <v>0</v>
      </c>
      <c r="AK69" s="115">
        <v>13</v>
      </c>
      <c r="AL69" s="115">
        <v>0</v>
      </c>
      <c r="AM69" s="115">
        <v>23</v>
      </c>
      <c r="AN69" s="115">
        <v>0</v>
      </c>
      <c r="AO69" s="115">
        <v>0</v>
      </c>
      <c r="AP69" s="115">
        <v>0</v>
      </c>
      <c r="AQ69" s="115">
        <v>12</v>
      </c>
      <c r="AR69" s="115">
        <v>5</v>
      </c>
      <c r="AS69" s="115">
        <v>29</v>
      </c>
      <c r="AT69" s="115">
        <v>0</v>
      </c>
      <c r="AU69" s="115">
        <v>0</v>
      </c>
      <c r="AV69" s="115">
        <v>0</v>
      </c>
      <c r="AW69" s="115">
        <v>12</v>
      </c>
      <c r="AX69" s="115">
        <v>5</v>
      </c>
      <c r="AY69" s="115">
        <v>29</v>
      </c>
      <c r="AZ69" s="115">
        <v>0</v>
      </c>
      <c r="BA69" s="115">
        <v>0</v>
      </c>
      <c r="BB69" s="115">
        <v>0</v>
      </c>
      <c r="BC69" s="115">
        <v>34</v>
      </c>
      <c r="BD69" s="115">
        <v>33</v>
      </c>
      <c r="BE69" s="115">
        <v>37</v>
      </c>
      <c r="BF69" s="115">
        <v>0</v>
      </c>
      <c r="BG69" s="115">
        <v>0</v>
      </c>
      <c r="BH69" s="115">
        <v>0</v>
      </c>
      <c r="BI69" s="115">
        <v>33</v>
      </c>
      <c r="BJ69" s="115">
        <v>32</v>
      </c>
      <c r="BK69" s="115">
        <v>37</v>
      </c>
      <c r="BL69" s="115">
        <v>0</v>
      </c>
      <c r="BM69" s="115">
        <v>0</v>
      </c>
      <c r="BN69" s="115">
        <v>0</v>
      </c>
      <c r="BO69" s="115">
        <v>14</v>
      </c>
      <c r="BP69" s="115">
        <v>0</v>
      </c>
      <c r="BQ69" s="115">
        <v>31</v>
      </c>
      <c r="BR69" s="115">
        <v>0</v>
      </c>
      <c r="BS69" s="115">
        <v>0</v>
      </c>
      <c r="BT69" s="115">
        <v>0</v>
      </c>
      <c r="BU69" s="115">
        <v>14</v>
      </c>
      <c r="BV69" s="115">
        <v>0</v>
      </c>
      <c r="BW69" s="115">
        <v>31</v>
      </c>
      <c r="BX69" s="115">
        <v>0</v>
      </c>
      <c r="BY69" s="115">
        <v>0</v>
      </c>
      <c r="BZ69" s="115">
        <v>0</v>
      </c>
      <c r="CA69" s="115">
        <v>63</v>
      </c>
      <c r="CB69" s="115">
        <v>67</v>
      </c>
      <c r="CC69" s="115">
        <v>36</v>
      </c>
      <c r="CD69" s="115">
        <v>0</v>
      </c>
      <c r="CE69" s="115">
        <v>0</v>
      </c>
      <c r="CF69" s="115">
        <v>0</v>
      </c>
      <c r="CG69" s="115">
        <v>61</v>
      </c>
      <c r="CH69" s="115">
        <v>66</v>
      </c>
      <c r="CI69" s="115">
        <v>36</v>
      </c>
      <c r="CJ69" s="115">
        <v>0</v>
      </c>
      <c r="CK69" s="115">
        <v>0</v>
      </c>
      <c r="CL69" s="115">
        <v>0</v>
      </c>
      <c r="CM69" s="115">
        <v>16</v>
      </c>
      <c r="CN69" s="115">
        <v>0</v>
      </c>
      <c r="CO69" s="115">
        <v>26</v>
      </c>
      <c r="CP69" s="115">
        <v>0</v>
      </c>
      <c r="CQ69" s="115">
        <v>0</v>
      </c>
      <c r="CR69" s="115">
        <v>0</v>
      </c>
      <c r="CS69" s="115">
        <v>14</v>
      </c>
      <c r="CT69" s="115">
        <v>0</v>
      </c>
      <c r="CU69" s="115">
        <v>26</v>
      </c>
      <c r="CV69" s="115">
        <v>0</v>
      </c>
      <c r="CW69" s="115">
        <v>0</v>
      </c>
      <c r="CX69" s="115">
        <v>0</v>
      </c>
      <c r="CY69" s="115">
        <v>13</v>
      </c>
      <c r="CZ69" s="115">
        <v>12</v>
      </c>
      <c r="DA69" s="115">
        <v>47</v>
      </c>
      <c r="DB69" s="115">
        <v>0</v>
      </c>
      <c r="DC69" s="115">
        <v>0</v>
      </c>
      <c r="DD69" s="115">
        <v>0</v>
      </c>
      <c r="DE69" s="115">
        <v>13</v>
      </c>
      <c r="DF69" s="115">
        <v>12</v>
      </c>
      <c r="DG69" s="115">
        <v>47</v>
      </c>
      <c r="DH69" s="115">
        <v>0</v>
      </c>
      <c r="DI69" s="115">
        <v>0</v>
      </c>
      <c r="DJ69" s="115">
        <v>0</v>
      </c>
      <c r="DK69" s="115">
        <v>34</v>
      </c>
      <c r="DL69" s="115">
        <v>24</v>
      </c>
      <c r="DM69" s="115">
        <v>28</v>
      </c>
      <c r="DN69" s="115">
        <v>0</v>
      </c>
      <c r="DO69" s="115">
        <v>0</v>
      </c>
      <c r="DP69" s="115">
        <v>0</v>
      </c>
      <c r="DQ69" s="115">
        <v>34</v>
      </c>
      <c r="DR69" s="115">
        <v>24</v>
      </c>
      <c r="DS69" s="115">
        <v>28</v>
      </c>
      <c r="DT69" s="115">
        <v>0</v>
      </c>
      <c r="DU69" s="115">
        <v>0</v>
      </c>
      <c r="DV69" s="115">
        <v>0</v>
      </c>
      <c r="DW69" s="115">
        <v>10</v>
      </c>
      <c r="DX69" s="115">
        <v>7</v>
      </c>
      <c r="DY69" s="115">
        <v>26</v>
      </c>
      <c r="DZ69" s="115">
        <v>0</v>
      </c>
      <c r="EA69" s="115">
        <v>0</v>
      </c>
      <c r="EB69" s="115">
        <v>0</v>
      </c>
      <c r="EC69" s="115">
        <v>10</v>
      </c>
      <c r="ED69" s="115">
        <v>7</v>
      </c>
      <c r="EE69" s="115">
        <v>26</v>
      </c>
      <c r="EF69" s="115">
        <v>0</v>
      </c>
      <c r="EG69" s="115">
        <v>0</v>
      </c>
      <c r="EH69" s="115">
        <v>0</v>
      </c>
      <c r="EI69" s="115">
        <v>46</v>
      </c>
      <c r="EJ69" s="115">
        <v>48</v>
      </c>
      <c r="EK69" s="115">
        <v>32</v>
      </c>
      <c r="EL69" s="115">
        <v>0</v>
      </c>
      <c r="EM69" s="115">
        <v>0</v>
      </c>
      <c r="EN69" s="115">
        <v>0</v>
      </c>
      <c r="EO69" s="115">
        <v>46</v>
      </c>
      <c r="EP69" s="115">
        <v>48</v>
      </c>
      <c r="EQ69" s="115">
        <v>32</v>
      </c>
      <c r="ER69" s="115">
        <v>0</v>
      </c>
      <c r="ES69" s="115">
        <v>0</v>
      </c>
      <c r="ET69" s="115">
        <f t="shared" si="11"/>
        <v>903</v>
      </c>
      <c r="EU69" s="115">
        <f t="shared" si="12"/>
        <v>896</v>
      </c>
    </row>
    <row r="70" spans="1:153">
      <c r="A70" s="115" t="s">
        <v>15</v>
      </c>
      <c r="B70" s="115" t="s">
        <v>403</v>
      </c>
      <c r="C70" s="115" t="s">
        <v>439</v>
      </c>
      <c r="D70" s="115" t="s">
        <v>450</v>
      </c>
      <c r="E70" s="115">
        <v>1</v>
      </c>
      <c r="F70" s="115">
        <v>0</v>
      </c>
      <c r="G70" s="115">
        <v>0</v>
      </c>
      <c r="H70" s="115">
        <v>0</v>
      </c>
      <c r="I70" s="115">
        <v>2</v>
      </c>
      <c r="J70" s="115">
        <v>0</v>
      </c>
      <c r="K70" s="115">
        <v>0</v>
      </c>
      <c r="L70" s="115">
        <v>0</v>
      </c>
      <c r="M70" s="115">
        <v>0</v>
      </c>
      <c r="N70" s="115">
        <v>0</v>
      </c>
      <c r="O70" s="115">
        <v>2</v>
      </c>
      <c r="P70" s="115">
        <v>0</v>
      </c>
      <c r="Q70" s="115">
        <v>0</v>
      </c>
      <c r="R70" s="115">
        <v>0</v>
      </c>
      <c r="S70" s="115">
        <v>6</v>
      </c>
      <c r="T70" s="115">
        <v>10</v>
      </c>
      <c r="U70" s="115">
        <v>1</v>
      </c>
      <c r="V70" s="115">
        <v>0</v>
      </c>
      <c r="W70" s="115">
        <v>0</v>
      </c>
      <c r="X70" s="115">
        <v>0</v>
      </c>
      <c r="Y70" s="115">
        <v>6</v>
      </c>
      <c r="Z70" s="115">
        <v>10</v>
      </c>
      <c r="AA70" s="115">
        <v>1</v>
      </c>
      <c r="AB70" s="115">
        <v>0</v>
      </c>
      <c r="AC70" s="115">
        <v>0</v>
      </c>
      <c r="AD70" s="115">
        <v>0</v>
      </c>
      <c r="AE70" s="115">
        <v>19</v>
      </c>
      <c r="AF70" s="115">
        <v>3</v>
      </c>
      <c r="AG70" s="115">
        <v>3</v>
      </c>
      <c r="AH70" s="115">
        <v>0</v>
      </c>
      <c r="AI70" s="115">
        <v>0</v>
      </c>
      <c r="AJ70" s="115">
        <v>0</v>
      </c>
      <c r="AK70" s="115">
        <v>19</v>
      </c>
      <c r="AL70" s="115">
        <v>3</v>
      </c>
      <c r="AM70" s="115">
        <v>3</v>
      </c>
      <c r="AN70" s="115">
        <v>0</v>
      </c>
      <c r="AO70" s="115">
        <v>0</v>
      </c>
      <c r="AP70" s="115">
        <v>0</v>
      </c>
      <c r="AQ70" s="115">
        <v>19</v>
      </c>
      <c r="AR70" s="115">
        <v>3</v>
      </c>
      <c r="AS70" s="115">
        <v>0</v>
      </c>
      <c r="AT70" s="115">
        <v>0</v>
      </c>
      <c r="AU70" s="115">
        <v>0</v>
      </c>
      <c r="AV70" s="115">
        <v>0</v>
      </c>
      <c r="AW70" s="115">
        <v>19</v>
      </c>
      <c r="AX70" s="115">
        <v>3</v>
      </c>
      <c r="AY70" s="115">
        <v>0</v>
      </c>
      <c r="AZ70" s="115">
        <v>0</v>
      </c>
      <c r="BA70" s="115">
        <v>0</v>
      </c>
      <c r="BB70" s="115">
        <v>0</v>
      </c>
      <c r="BC70" s="115">
        <v>0</v>
      </c>
      <c r="BD70" s="115">
        <v>0</v>
      </c>
      <c r="BE70" s="115">
        <v>1</v>
      </c>
      <c r="BF70" s="115">
        <v>0</v>
      </c>
      <c r="BG70" s="115">
        <v>0</v>
      </c>
      <c r="BH70" s="115">
        <v>0</v>
      </c>
      <c r="BI70" s="115">
        <v>0</v>
      </c>
      <c r="BJ70" s="115">
        <v>0</v>
      </c>
      <c r="BK70" s="115">
        <v>1</v>
      </c>
      <c r="BL70" s="115">
        <v>0</v>
      </c>
      <c r="BM70" s="115">
        <v>0</v>
      </c>
      <c r="BN70" s="115">
        <v>0</v>
      </c>
      <c r="BO70" s="115">
        <v>8</v>
      </c>
      <c r="BP70" s="115">
        <v>8</v>
      </c>
      <c r="BQ70" s="115">
        <v>3</v>
      </c>
      <c r="BR70" s="115">
        <v>0</v>
      </c>
      <c r="BS70" s="115">
        <v>0</v>
      </c>
      <c r="BT70" s="115">
        <v>0</v>
      </c>
      <c r="BU70" s="115">
        <v>8</v>
      </c>
      <c r="BV70" s="115">
        <v>8</v>
      </c>
      <c r="BW70" s="115">
        <v>3</v>
      </c>
      <c r="BX70" s="115">
        <v>0</v>
      </c>
      <c r="BY70" s="115">
        <v>0</v>
      </c>
      <c r="BZ70" s="115">
        <v>0</v>
      </c>
      <c r="CA70" s="115">
        <v>18</v>
      </c>
      <c r="CB70" s="115">
        <v>5</v>
      </c>
      <c r="CC70" s="115">
        <v>3</v>
      </c>
      <c r="CD70" s="115">
        <v>0</v>
      </c>
      <c r="CE70" s="115">
        <v>0</v>
      </c>
      <c r="CF70" s="115">
        <v>0</v>
      </c>
      <c r="CG70" s="115">
        <v>18</v>
      </c>
      <c r="CH70" s="115">
        <v>5</v>
      </c>
      <c r="CI70" s="115">
        <v>3</v>
      </c>
      <c r="CJ70" s="115">
        <v>0</v>
      </c>
      <c r="CK70" s="115">
        <v>0</v>
      </c>
      <c r="CL70" s="115">
        <v>0</v>
      </c>
      <c r="CM70" s="115">
        <v>0</v>
      </c>
      <c r="CN70" s="115">
        <v>0</v>
      </c>
      <c r="CO70" s="115">
        <v>1</v>
      </c>
      <c r="CP70" s="115">
        <v>0</v>
      </c>
      <c r="CQ70" s="115">
        <v>0</v>
      </c>
      <c r="CR70" s="115">
        <v>0</v>
      </c>
      <c r="CS70" s="115">
        <v>0</v>
      </c>
      <c r="CT70" s="115">
        <v>0</v>
      </c>
      <c r="CU70" s="115">
        <v>1</v>
      </c>
      <c r="CV70" s="115">
        <v>0</v>
      </c>
      <c r="CW70" s="115">
        <v>0</v>
      </c>
      <c r="CX70" s="115">
        <v>0</v>
      </c>
      <c r="CY70" s="115">
        <v>0</v>
      </c>
      <c r="CZ70" s="115">
        <v>0</v>
      </c>
      <c r="DA70" s="115">
        <v>4</v>
      </c>
      <c r="DB70" s="115">
        <v>0</v>
      </c>
      <c r="DC70" s="115">
        <v>0</v>
      </c>
      <c r="DD70" s="115">
        <v>0</v>
      </c>
      <c r="DE70" s="115">
        <v>0</v>
      </c>
      <c r="DF70" s="115">
        <v>0</v>
      </c>
      <c r="DG70" s="115">
        <v>4</v>
      </c>
      <c r="DH70" s="115">
        <v>0</v>
      </c>
      <c r="DI70" s="115">
        <v>0</v>
      </c>
      <c r="DJ70" s="115">
        <v>0</v>
      </c>
      <c r="DK70" s="115">
        <v>16</v>
      </c>
      <c r="DL70" s="115">
        <v>10</v>
      </c>
      <c r="DM70" s="115">
        <v>4</v>
      </c>
      <c r="DN70" s="115">
        <v>0</v>
      </c>
      <c r="DO70" s="115">
        <v>0</v>
      </c>
      <c r="DP70" s="115">
        <v>0</v>
      </c>
      <c r="DQ70" s="115">
        <v>16</v>
      </c>
      <c r="DR70" s="115">
        <v>10</v>
      </c>
      <c r="DS70" s="115">
        <v>4</v>
      </c>
      <c r="DT70" s="115">
        <v>0</v>
      </c>
      <c r="DU70" s="115">
        <v>0</v>
      </c>
      <c r="DV70" s="115">
        <v>0</v>
      </c>
      <c r="DW70" s="115">
        <v>0</v>
      </c>
      <c r="DX70" s="115">
        <v>0</v>
      </c>
      <c r="DY70" s="115">
        <v>1</v>
      </c>
      <c r="DZ70" s="115">
        <v>0</v>
      </c>
      <c r="EA70" s="115">
        <v>0</v>
      </c>
      <c r="EB70" s="115">
        <v>0</v>
      </c>
      <c r="EC70" s="115">
        <v>0</v>
      </c>
      <c r="ED70" s="115">
        <v>0</v>
      </c>
      <c r="EE70" s="115">
        <v>1</v>
      </c>
      <c r="EF70" s="115">
        <v>0</v>
      </c>
      <c r="EG70" s="115">
        <v>0</v>
      </c>
      <c r="EH70" s="115">
        <v>0</v>
      </c>
      <c r="EI70" s="115">
        <v>9</v>
      </c>
      <c r="EJ70" s="115">
        <v>7</v>
      </c>
      <c r="EK70" s="115">
        <v>1</v>
      </c>
      <c r="EL70" s="115">
        <v>0</v>
      </c>
      <c r="EM70" s="115">
        <v>0</v>
      </c>
      <c r="EN70" s="115">
        <v>0</v>
      </c>
      <c r="EO70" s="115">
        <v>9</v>
      </c>
      <c r="EP70" s="115">
        <v>7</v>
      </c>
      <c r="EQ70" s="115">
        <v>0</v>
      </c>
      <c r="ER70" s="115">
        <v>0</v>
      </c>
      <c r="ES70" s="115">
        <v>0</v>
      </c>
      <c r="ET70" s="115">
        <f t="shared" si="11"/>
        <v>165</v>
      </c>
      <c r="EU70" s="115">
        <f t="shared" si="12"/>
        <v>164</v>
      </c>
    </row>
    <row r="72" spans="1:153">
      <c r="ET72">
        <f>SUM(ET65:ET70)</f>
        <v>1924</v>
      </c>
      <c r="EU72">
        <f>SUM(EU65:EU70)</f>
        <v>1897</v>
      </c>
      <c r="EV72">
        <f>ET72-EU72</f>
        <v>27</v>
      </c>
      <c r="EW72" s="463">
        <f>EV72/ET72</f>
        <v>1.4033264033264034E-2</v>
      </c>
    </row>
    <row r="73" spans="1:153">
      <c r="A73" s="115" t="s">
        <v>15</v>
      </c>
      <c r="B73" s="115" t="s">
        <v>805</v>
      </c>
      <c r="C73" s="115" t="s">
        <v>806</v>
      </c>
      <c r="D73" s="115" t="s">
        <v>835</v>
      </c>
      <c r="E73" s="115"/>
      <c r="F73" s="168">
        <v>0</v>
      </c>
      <c r="G73" s="168">
        <v>10</v>
      </c>
      <c r="H73" s="168">
        <v>4</v>
      </c>
      <c r="I73" s="168">
        <v>0</v>
      </c>
      <c r="J73" s="168">
        <v>0</v>
      </c>
      <c r="K73" s="168">
        <v>0</v>
      </c>
      <c r="L73" s="168">
        <v>0</v>
      </c>
      <c r="M73" s="168">
        <v>10</v>
      </c>
      <c r="N73" s="168">
        <v>2</v>
      </c>
      <c r="O73" s="168">
        <v>0</v>
      </c>
      <c r="P73" s="168">
        <v>0</v>
      </c>
      <c r="Q73" s="168">
        <v>0</v>
      </c>
      <c r="R73" s="174">
        <v>0</v>
      </c>
      <c r="S73" s="174">
        <v>0</v>
      </c>
      <c r="T73" s="174">
        <v>0</v>
      </c>
      <c r="U73" s="174">
        <v>0</v>
      </c>
      <c r="V73" s="174">
        <v>0</v>
      </c>
      <c r="W73" s="174">
        <v>0</v>
      </c>
      <c r="X73" s="174">
        <v>0</v>
      </c>
      <c r="Y73" s="174">
        <v>0</v>
      </c>
      <c r="Z73" s="174">
        <v>0</v>
      </c>
      <c r="AA73" s="174">
        <v>1</v>
      </c>
      <c r="AB73" s="174">
        <v>0</v>
      </c>
      <c r="AC73" s="174">
        <v>0</v>
      </c>
      <c r="AD73" s="168">
        <v>0</v>
      </c>
      <c r="AE73" s="168">
        <v>3</v>
      </c>
      <c r="AF73" s="168">
        <v>0</v>
      </c>
      <c r="AG73" s="168">
        <v>2</v>
      </c>
      <c r="AH73" s="168">
        <v>0</v>
      </c>
      <c r="AI73" s="168">
        <v>0</v>
      </c>
      <c r="AJ73" s="168">
        <v>0</v>
      </c>
      <c r="AK73" s="168">
        <v>3</v>
      </c>
      <c r="AL73" s="168">
        <v>11</v>
      </c>
      <c r="AM73" s="168">
        <v>2</v>
      </c>
      <c r="AN73" s="168">
        <v>0</v>
      </c>
      <c r="AO73" s="168">
        <v>0</v>
      </c>
      <c r="AP73" s="174">
        <v>0</v>
      </c>
      <c r="AQ73" s="174">
        <v>14</v>
      </c>
      <c r="AR73" s="174">
        <v>4</v>
      </c>
      <c r="AS73" s="174">
        <v>1</v>
      </c>
      <c r="AT73" s="174">
        <v>0</v>
      </c>
      <c r="AU73" s="174">
        <v>0</v>
      </c>
      <c r="AV73" s="174">
        <v>0</v>
      </c>
      <c r="AW73" s="174">
        <v>14</v>
      </c>
      <c r="AX73" s="174">
        <v>5</v>
      </c>
      <c r="AY73" s="174">
        <v>1</v>
      </c>
      <c r="AZ73" s="174">
        <v>0</v>
      </c>
      <c r="BA73" s="174">
        <v>0</v>
      </c>
      <c r="BB73" s="168">
        <v>0</v>
      </c>
      <c r="BC73" s="168">
        <v>5</v>
      </c>
      <c r="BD73" s="168">
        <v>2</v>
      </c>
      <c r="BE73" s="168">
        <v>0</v>
      </c>
      <c r="BF73" s="168">
        <v>0</v>
      </c>
      <c r="BG73" s="168">
        <v>0</v>
      </c>
      <c r="BH73" s="168">
        <v>0</v>
      </c>
      <c r="BI73" s="168">
        <v>5</v>
      </c>
      <c r="BJ73" s="168">
        <v>2</v>
      </c>
      <c r="BK73" s="168">
        <v>0</v>
      </c>
      <c r="BL73" s="168">
        <v>0</v>
      </c>
      <c r="BM73" s="168">
        <v>0</v>
      </c>
      <c r="BN73" s="174">
        <v>0</v>
      </c>
      <c r="BO73" s="174">
        <v>3</v>
      </c>
      <c r="BP73" s="174">
        <v>10</v>
      </c>
      <c r="BQ73" s="174">
        <v>4</v>
      </c>
      <c r="BR73" s="174">
        <v>0</v>
      </c>
      <c r="BS73" s="174">
        <v>0</v>
      </c>
      <c r="BT73" s="174">
        <v>0</v>
      </c>
      <c r="BU73" s="174">
        <v>3</v>
      </c>
      <c r="BV73" s="174">
        <v>14</v>
      </c>
      <c r="BW73" s="174">
        <v>4</v>
      </c>
      <c r="BX73" s="174">
        <v>0</v>
      </c>
      <c r="BY73" s="174">
        <v>0</v>
      </c>
      <c r="BZ73" s="168">
        <v>0</v>
      </c>
      <c r="CA73" s="168">
        <v>5</v>
      </c>
      <c r="CB73" s="168">
        <v>0</v>
      </c>
      <c r="CC73" s="168">
        <v>2</v>
      </c>
      <c r="CD73" s="168">
        <v>0</v>
      </c>
      <c r="CE73" s="168">
        <v>0</v>
      </c>
      <c r="CF73" s="168">
        <v>0</v>
      </c>
      <c r="CG73" s="168">
        <v>5</v>
      </c>
      <c r="CH73" s="168">
        <v>0</v>
      </c>
      <c r="CI73" s="168">
        <v>2</v>
      </c>
      <c r="CJ73" s="168">
        <v>0</v>
      </c>
      <c r="CK73" s="168">
        <v>0</v>
      </c>
      <c r="CL73" s="174">
        <v>0</v>
      </c>
      <c r="CM73" s="174">
        <v>3</v>
      </c>
      <c r="CN73" s="174">
        <v>0</v>
      </c>
      <c r="CO73" s="174">
        <v>4</v>
      </c>
      <c r="CP73" s="174">
        <v>0</v>
      </c>
      <c r="CQ73" s="174">
        <v>0</v>
      </c>
      <c r="CR73" s="174">
        <v>0</v>
      </c>
      <c r="CS73" s="174">
        <v>3</v>
      </c>
      <c r="CT73" s="174">
        <v>0</v>
      </c>
      <c r="CU73" s="174">
        <v>4</v>
      </c>
      <c r="CV73" s="174">
        <v>0</v>
      </c>
      <c r="CW73" s="174">
        <v>0</v>
      </c>
      <c r="CX73" s="168">
        <v>0</v>
      </c>
      <c r="CY73" s="168">
        <v>10</v>
      </c>
      <c r="CZ73" s="168">
        <v>0</v>
      </c>
      <c r="DA73" s="168">
        <v>0</v>
      </c>
      <c r="DB73" s="168">
        <v>0</v>
      </c>
      <c r="DC73" s="168">
        <v>0</v>
      </c>
      <c r="DD73" s="168">
        <v>0</v>
      </c>
      <c r="DE73" s="168">
        <v>10</v>
      </c>
      <c r="DF73" s="168">
        <v>0</v>
      </c>
      <c r="DG73" s="168">
        <v>1</v>
      </c>
      <c r="DH73" s="168">
        <v>0</v>
      </c>
      <c r="DI73" s="168">
        <v>0</v>
      </c>
      <c r="DJ73" s="174">
        <v>0</v>
      </c>
      <c r="DK73" s="174">
        <v>1</v>
      </c>
      <c r="DL73" s="174">
        <v>3</v>
      </c>
      <c r="DM73" s="174">
        <v>1</v>
      </c>
      <c r="DN73" s="174">
        <v>0</v>
      </c>
      <c r="DO73" s="174">
        <v>0</v>
      </c>
      <c r="DP73" s="174">
        <v>0</v>
      </c>
      <c r="DQ73" s="174">
        <v>1</v>
      </c>
      <c r="DR73" s="174">
        <v>1</v>
      </c>
      <c r="DS73" s="174">
        <v>1</v>
      </c>
      <c r="DT73" s="174">
        <v>0</v>
      </c>
      <c r="DU73" s="174">
        <v>0</v>
      </c>
      <c r="DV73" s="168">
        <v>0</v>
      </c>
      <c r="DW73" s="168">
        <v>9</v>
      </c>
      <c r="DX73" s="168">
        <v>0</v>
      </c>
      <c r="DY73" s="168">
        <v>0</v>
      </c>
      <c r="DZ73" s="168">
        <v>0</v>
      </c>
      <c r="EA73" s="168">
        <v>0</v>
      </c>
      <c r="EB73" s="168">
        <v>0</v>
      </c>
      <c r="EC73" s="168">
        <v>9</v>
      </c>
      <c r="ED73" s="168">
        <v>0</v>
      </c>
      <c r="EE73" s="168">
        <v>0</v>
      </c>
      <c r="EF73" s="168">
        <v>0</v>
      </c>
      <c r="EG73" s="168">
        <v>0</v>
      </c>
      <c r="EH73" s="174">
        <v>0</v>
      </c>
      <c r="EI73" s="174">
        <v>4</v>
      </c>
      <c r="EJ73" s="174">
        <v>29</v>
      </c>
      <c r="EK73" s="174">
        <v>1</v>
      </c>
      <c r="EL73" s="174">
        <v>0</v>
      </c>
      <c r="EM73" s="174">
        <v>0</v>
      </c>
      <c r="EN73" s="174">
        <v>0</v>
      </c>
      <c r="EO73" s="174">
        <v>3</v>
      </c>
      <c r="EP73" s="174">
        <v>57</v>
      </c>
      <c r="EQ73" s="174">
        <v>1</v>
      </c>
      <c r="ER73" s="174">
        <v>0</v>
      </c>
      <c r="ES73" s="174">
        <v>0</v>
      </c>
    </row>
    <row r="74" spans="1:153">
      <c r="A74" s="115" t="s">
        <v>15</v>
      </c>
      <c r="B74" s="115" t="s">
        <v>805</v>
      </c>
      <c r="C74" s="115" t="s">
        <v>808</v>
      </c>
      <c r="D74" s="115" t="s">
        <v>809</v>
      </c>
      <c r="E74" s="115"/>
      <c r="F74" s="168">
        <v>0</v>
      </c>
      <c r="G74" s="168">
        <v>6</v>
      </c>
      <c r="H74" s="168">
        <v>4</v>
      </c>
      <c r="I74" s="168">
        <v>7</v>
      </c>
      <c r="J74" s="168">
        <v>0</v>
      </c>
      <c r="K74" s="168">
        <v>0</v>
      </c>
      <c r="L74" s="168">
        <v>0</v>
      </c>
      <c r="M74" s="168">
        <v>6</v>
      </c>
      <c r="N74" s="168">
        <v>5</v>
      </c>
      <c r="O74" s="168">
        <v>7</v>
      </c>
      <c r="P74" s="168">
        <v>0</v>
      </c>
      <c r="Q74" s="168">
        <v>1</v>
      </c>
      <c r="R74" s="174">
        <v>0</v>
      </c>
      <c r="S74" s="174">
        <v>4</v>
      </c>
      <c r="T74" s="174">
        <v>7</v>
      </c>
      <c r="U74" s="174">
        <v>1</v>
      </c>
      <c r="V74" s="174">
        <v>0</v>
      </c>
      <c r="W74" s="174">
        <v>0</v>
      </c>
      <c r="X74" s="174">
        <v>0</v>
      </c>
      <c r="Y74" s="174">
        <v>5</v>
      </c>
      <c r="Z74" s="174">
        <v>8</v>
      </c>
      <c r="AA74" s="174">
        <v>1</v>
      </c>
      <c r="AB74" s="174">
        <v>0</v>
      </c>
      <c r="AC74" s="174">
        <v>0</v>
      </c>
      <c r="AD74" s="168">
        <v>0</v>
      </c>
      <c r="AE74" s="168">
        <v>35</v>
      </c>
      <c r="AF74" s="168">
        <v>20</v>
      </c>
      <c r="AG74" s="168">
        <v>4</v>
      </c>
      <c r="AH74" s="168">
        <v>0</v>
      </c>
      <c r="AI74" s="168">
        <v>0</v>
      </c>
      <c r="AJ74" s="168">
        <v>0</v>
      </c>
      <c r="AK74" s="168">
        <v>30</v>
      </c>
      <c r="AL74" s="168">
        <v>25</v>
      </c>
      <c r="AM74" s="168">
        <v>4</v>
      </c>
      <c r="AN74" s="168">
        <v>0</v>
      </c>
      <c r="AO74" s="168">
        <v>0</v>
      </c>
      <c r="AP74" s="174">
        <v>0</v>
      </c>
      <c r="AQ74" s="174">
        <v>21</v>
      </c>
      <c r="AR74" s="174">
        <v>31</v>
      </c>
      <c r="AS74" s="174">
        <v>5</v>
      </c>
      <c r="AT74" s="174">
        <v>0</v>
      </c>
      <c r="AU74" s="174">
        <v>0</v>
      </c>
      <c r="AV74" s="174">
        <v>0</v>
      </c>
      <c r="AW74" s="174">
        <v>22</v>
      </c>
      <c r="AX74" s="174">
        <v>32</v>
      </c>
      <c r="AY74" s="174">
        <v>9</v>
      </c>
      <c r="AZ74" s="174">
        <v>2</v>
      </c>
      <c r="BA74" s="174">
        <v>0</v>
      </c>
      <c r="BB74" s="168">
        <v>0</v>
      </c>
      <c r="BC74" s="168">
        <v>10</v>
      </c>
      <c r="BD74" s="168">
        <v>3</v>
      </c>
      <c r="BE74" s="168">
        <v>5</v>
      </c>
      <c r="BF74" s="168">
        <v>0</v>
      </c>
      <c r="BG74" s="168">
        <v>0</v>
      </c>
      <c r="BH74" s="168">
        <v>0</v>
      </c>
      <c r="BI74" s="168">
        <v>9</v>
      </c>
      <c r="BJ74" s="168">
        <v>6</v>
      </c>
      <c r="BK74" s="168">
        <v>5</v>
      </c>
      <c r="BL74" s="168">
        <v>0</v>
      </c>
      <c r="BM74" s="168">
        <v>0</v>
      </c>
      <c r="BN74" s="174">
        <v>0</v>
      </c>
      <c r="BO74" s="174">
        <v>9</v>
      </c>
      <c r="BP74" s="174">
        <v>1</v>
      </c>
      <c r="BQ74" s="174">
        <v>8</v>
      </c>
      <c r="BR74" s="174">
        <v>0</v>
      </c>
      <c r="BS74" s="174">
        <v>0</v>
      </c>
      <c r="BT74" s="174">
        <v>0</v>
      </c>
      <c r="BU74" s="174">
        <v>8</v>
      </c>
      <c r="BV74" s="174">
        <v>4</v>
      </c>
      <c r="BW74" s="174">
        <v>8</v>
      </c>
      <c r="BX74" s="174">
        <v>0</v>
      </c>
      <c r="BY74" s="174">
        <v>0</v>
      </c>
      <c r="BZ74" s="168">
        <v>0</v>
      </c>
      <c r="CA74" s="168">
        <v>20</v>
      </c>
      <c r="CB74" s="168">
        <v>21</v>
      </c>
      <c r="CC74" s="168">
        <v>12</v>
      </c>
      <c r="CD74" s="168">
        <v>0</v>
      </c>
      <c r="CE74" s="168">
        <v>0</v>
      </c>
      <c r="CF74" s="168">
        <v>0</v>
      </c>
      <c r="CG74" s="168">
        <v>24</v>
      </c>
      <c r="CH74" s="168">
        <v>30</v>
      </c>
      <c r="CI74" s="168">
        <v>12</v>
      </c>
      <c r="CJ74" s="168">
        <v>0</v>
      </c>
      <c r="CK74" s="168">
        <v>0</v>
      </c>
      <c r="CL74" s="174">
        <v>0</v>
      </c>
      <c r="CM74" s="174">
        <v>22</v>
      </c>
      <c r="CN74" s="174">
        <v>8</v>
      </c>
      <c r="CO74" s="174">
        <v>3</v>
      </c>
      <c r="CP74" s="174">
        <v>0</v>
      </c>
      <c r="CQ74" s="174">
        <v>0</v>
      </c>
      <c r="CR74" s="174">
        <v>0</v>
      </c>
      <c r="CS74" s="174">
        <v>18</v>
      </c>
      <c r="CT74" s="174">
        <v>9</v>
      </c>
      <c r="CU74" s="174">
        <v>3</v>
      </c>
      <c r="CV74" s="174">
        <v>0</v>
      </c>
      <c r="CW74" s="174">
        <v>0</v>
      </c>
      <c r="CX74" s="168">
        <v>0</v>
      </c>
      <c r="CY74" s="168">
        <v>24</v>
      </c>
      <c r="CZ74" s="168">
        <v>12</v>
      </c>
      <c r="DA74" s="168">
        <v>7</v>
      </c>
      <c r="DB74" s="168">
        <v>0</v>
      </c>
      <c r="DC74" s="168">
        <v>0</v>
      </c>
      <c r="DD74" s="168">
        <v>0</v>
      </c>
      <c r="DE74" s="168">
        <v>25</v>
      </c>
      <c r="DF74" s="168">
        <v>14</v>
      </c>
      <c r="DG74" s="168">
        <v>7</v>
      </c>
      <c r="DH74" s="168">
        <v>0</v>
      </c>
      <c r="DI74" s="168">
        <v>0</v>
      </c>
      <c r="DJ74" s="174">
        <v>0</v>
      </c>
      <c r="DK74" s="174">
        <v>19</v>
      </c>
      <c r="DL74" s="174">
        <v>4</v>
      </c>
      <c r="DM74" s="174">
        <v>14</v>
      </c>
      <c r="DN74" s="174">
        <v>0</v>
      </c>
      <c r="DO74" s="174">
        <v>0</v>
      </c>
      <c r="DP74" s="174">
        <v>0</v>
      </c>
      <c r="DQ74" s="174">
        <v>16</v>
      </c>
      <c r="DR74" s="174">
        <v>9</v>
      </c>
      <c r="DS74" s="174">
        <v>14</v>
      </c>
      <c r="DT74" s="174">
        <v>0</v>
      </c>
      <c r="DU74" s="174">
        <v>0</v>
      </c>
      <c r="DV74" s="168">
        <v>0</v>
      </c>
      <c r="DW74" s="168">
        <v>17</v>
      </c>
      <c r="DX74" s="168">
        <v>6</v>
      </c>
      <c r="DY74" s="168">
        <v>4</v>
      </c>
      <c r="DZ74" s="168">
        <v>0</v>
      </c>
      <c r="EA74" s="168">
        <v>0</v>
      </c>
      <c r="EB74" s="168">
        <v>0</v>
      </c>
      <c r="EC74" s="168">
        <v>23</v>
      </c>
      <c r="ED74" s="168">
        <v>5</v>
      </c>
      <c r="EE74" s="168">
        <v>4</v>
      </c>
      <c r="EF74" s="168">
        <v>0</v>
      </c>
      <c r="EG74" s="168">
        <v>0</v>
      </c>
      <c r="EH74" s="174">
        <v>0</v>
      </c>
      <c r="EI74" s="174">
        <v>5</v>
      </c>
      <c r="EJ74" s="174">
        <v>15</v>
      </c>
      <c r="EK74" s="174">
        <v>7</v>
      </c>
      <c r="EL74" s="174">
        <v>0</v>
      </c>
      <c r="EM74" s="174">
        <v>0</v>
      </c>
      <c r="EN74" s="174">
        <v>0</v>
      </c>
      <c r="EO74" s="174">
        <v>5</v>
      </c>
      <c r="EP74" s="174">
        <v>4</v>
      </c>
      <c r="EQ74" s="174">
        <v>7</v>
      </c>
      <c r="ER74" s="174">
        <v>0</v>
      </c>
      <c r="ES74" s="174">
        <v>0</v>
      </c>
    </row>
    <row r="75" spans="1:153">
      <c r="A75" s="421" t="s">
        <v>15</v>
      </c>
      <c r="B75" s="421" t="s">
        <v>805</v>
      </c>
      <c r="C75" s="421" t="s">
        <v>808</v>
      </c>
      <c r="D75" s="421" t="s">
        <v>836</v>
      </c>
      <c r="E75" s="421"/>
      <c r="F75" s="168">
        <v>0</v>
      </c>
      <c r="G75" s="168">
        <v>2</v>
      </c>
      <c r="H75" s="168">
        <v>3</v>
      </c>
      <c r="I75" s="168">
        <v>1</v>
      </c>
      <c r="J75" s="168">
        <v>0</v>
      </c>
      <c r="K75" s="168">
        <v>0</v>
      </c>
      <c r="L75" s="168">
        <v>0</v>
      </c>
      <c r="M75" s="168">
        <v>2</v>
      </c>
      <c r="N75" s="168">
        <v>2</v>
      </c>
      <c r="O75" s="168">
        <v>1</v>
      </c>
      <c r="P75" s="168">
        <v>1</v>
      </c>
      <c r="Q75" s="168">
        <v>1</v>
      </c>
      <c r="R75" s="174">
        <v>0</v>
      </c>
      <c r="S75" s="174">
        <v>8</v>
      </c>
      <c r="T75" s="174">
        <v>0</v>
      </c>
      <c r="U75" s="174">
        <v>2</v>
      </c>
      <c r="V75" s="174">
        <v>0</v>
      </c>
      <c r="W75" s="174">
        <v>0</v>
      </c>
      <c r="X75" s="174">
        <v>0</v>
      </c>
      <c r="Y75" s="174">
        <v>12</v>
      </c>
      <c r="Z75" s="174">
        <v>12</v>
      </c>
      <c r="AA75" s="174">
        <v>3</v>
      </c>
      <c r="AB75" s="174">
        <v>0</v>
      </c>
      <c r="AC75" s="174">
        <v>0</v>
      </c>
      <c r="AD75" s="168">
        <v>0</v>
      </c>
      <c r="AE75" s="168">
        <v>10</v>
      </c>
      <c r="AF75" s="168">
        <v>5</v>
      </c>
      <c r="AG75" s="168">
        <v>0</v>
      </c>
      <c r="AH75" s="168">
        <v>0</v>
      </c>
      <c r="AI75" s="168">
        <v>0</v>
      </c>
      <c r="AJ75" s="168">
        <v>0</v>
      </c>
      <c r="AK75" s="168">
        <v>9</v>
      </c>
      <c r="AL75" s="168">
        <v>9</v>
      </c>
      <c r="AM75" s="168">
        <v>0</v>
      </c>
      <c r="AN75" s="168">
        <v>0</v>
      </c>
      <c r="AO75" s="168">
        <v>0</v>
      </c>
      <c r="AP75" s="174">
        <v>0</v>
      </c>
      <c r="AQ75" s="174">
        <v>7</v>
      </c>
      <c r="AR75" s="174">
        <v>4</v>
      </c>
      <c r="AS75" s="174">
        <v>1</v>
      </c>
      <c r="AT75" s="174">
        <v>0</v>
      </c>
      <c r="AU75" s="174">
        <v>0</v>
      </c>
      <c r="AV75" s="174">
        <v>0</v>
      </c>
      <c r="AW75" s="174">
        <v>6</v>
      </c>
      <c r="AX75" s="174">
        <v>6</v>
      </c>
      <c r="AY75" s="174">
        <v>0</v>
      </c>
      <c r="AZ75" s="174">
        <v>0</v>
      </c>
      <c r="BA75" s="174">
        <v>0</v>
      </c>
      <c r="BB75" s="168">
        <v>0</v>
      </c>
      <c r="BC75" s="168">
        <v>2</v>
      </c>
      <c r="BD75" s="168">
        <v>15</v>
      </c>
      <c r="BE75" s="168">
        <v>0</v>
      </c>
      <c r="BF75" s="168">
        <v>0</v>
      </c>
      <c r="BG75" s="168">
        <v>0</v>
      </c>
      <c r="BH75" s="168">
        <v>0</v>
      </c>
      <c r="BI75" s="168">
        <v>1</v>
      </c>
      <c r="BJ75" s="168">
        <v>1</v>
      </c>
      <c r="BK75" s="168">
        <v>1</v>
      </c>
      <c r="BL75" s="168">
        <v>0</v>
      </c>
      <c r="BM75" s="168">
        <v>0</v>
      </c>
      <c r="BN75" s="174">
        <v>0</v>
      </c>
      <c r="BO75" s="174">
        <v>11</v>
      </c>
      <c r="BP75" s="174">
        <v>8</v>
      </c>
      <c r="BQ75" s="174">
        <v>0</v>
      </c>
      <c r="BR75" s="174">
        <v>0</v>
      </c>
      <c r="BS75" s="174">
        <v>0</v>
      </c>
      <c r="BT75" s="174">
        <v>0</v>
      </c>
      <c r="BU75" s="174">
        <v>5</v>
      </c>
      <c r="BV75" s="174">
        <v>5</v>
      </c>
      <c r="BW75" s="174">
        <v>0</v>
      </c>
      <c r="BX75" s="174">
        <v>0</v>
      </c>
      <c r="BY75" s="174">
        <v>0</v>
      </c>
      <c r="BZ75" s="168">
        <v>0</v>
      </c>
      <c r="CA75" s="168">
        <v>1</v>
      </c>
      <c r="CB75" s="168">
        <v>17</v>
      </c>
      <c r="CC75" s="168">
        <v>0</v>
      </c>
      <c r="CD75" s="168">
        <v>0</v>
      </c>
      <c r="CE75" s="168">
        <v>0</v>
      </c>
      <c r="CF75" s="168">
        <v>0</v>
      </c>
      <c r="CG75" s="168">
        <v>1</v>
      </c>
      <c r="CH75" s="168">
        <v>1</v>
      </c>
      <c r="CI75" s="168">
        <v>1</v>
      </c>
      <c r="CJ75" s="168">
        <v>0</v>
      </c>
      <c r="CK75" s="168">
        <v>0</v>
      </c>
      <c r="CL75" s="174">
        <v>0</v>
      </c>
      <c r="CM75" s="174">
        <v>1</v>
      </c>
      <c r="CN75" s="174">
        <v>4</v>
      </c>
      <c r="CO75" s="174">
        <v>0</v>
      </c>
      <c r="CP75" s="174">
        <v>0</v>
      </c>
      <c r="CQ75" s="174">
        <v>0</v>
      </c>
      <c r="CR75" s="174">
        <v>0</v>
      </c>
      <c r="CS75" s="174">
        <v>1</v>
      </c>
      <c r="CT75" s="174">
        <v>1</v>
      </c>
      <c r="CU75" s="174">
        <v>1</v>
      </c>
      <c r="CV75" s="174">
        <v>0</v>
      </c>
      <c r="CW75" s="174">
        <v>0</v>
      </c>
      <c r="CX75" s="168">
        <v>0</v>
      </c>
      <c r="CY75" s="168">
        <v>4</v>
      </c>
      <c r="CZ75" s="168">
        <v>9</v>
      </c>
      <c r="DA75" s="168">
        <v>0</v>
      </c>
      <c r="DB75" s="168">
        <v>0</v>
      </c>
      <c r="DC75" s="168">
        <v>0</v>
      </c>
      <c r="DD75" s="168">
        <v>0</v>
      </c>
      <c r="DE75" s="168">
        <v>5</v>
      </c>
      <c r="DF75" s="168">
        <v>5</v>
      </c>
      <c r="DG75" s="168">
        <v>0</v>
      </c>
      <c r="DH75" s="168">
        <v>0</v>
      </c>
      <c r="DI75" s="168">
        <v>0</v>
      </c>
      <c r="DJ75" s="174">
        <v>0</v>
      </c>
      <c r="DK75" s="174">
        <v>2</v>
      </c>
      <c r="DL75" s="174">
        <v>6</v>
      </c>
      <c r="DM75" s="174">
        <v>0</v>
      </c>
      <c r="DN75" s="174">
        <v>0</v>
      </c>
      <c r="DO75" s="174">
        <v>0</v>
      </c>
      <c r="DP75" s="174">
        <v>0</v>
      </c>
      <c r="DQ75" s="174">
        <v>2</v>
      </c>
      <c r="DR75" s="174">
        <v>2</v>
      </c>
      <c r="DS75" s="174">
        <v>0</v>
      </c>
      <c r="DT75" s="174">
        <v>0</v>
      </c>
      <c r="DU75" s="174">
        <v>0</v>
      </c>
      <c r="DV75" s="168">
        <v>0</v>
      </c>
      <c r="DW75" s="168">
        <v>2</v>
      </c>
      <c r="DX75" s="168">
        <v>10</v>
      </c>
      <c r="DY75" s="168">
        <v>0</v>
      </c>
      <c r="DZ75" s="168">
        <v>0</v>
      </c>
      <c r="EA75" s="168">
        <v>0</v>
      </c>
      <c r="EB75" s="168">
        <v>0</v>
      </c>
      <c r="EC75" s="168">
        <v>2</v>
      </c>
      <c r="ED75" s="168">
        <v>2</v>
      </c>
      <c r="EE75" s="168">
        <v>0</v>
      </c>
      <c r="EF75" s="168">
        <v>0</v>
      </c>
      <c r="EG75" s="168">
        <v>0</v>
      </c>
      <c r="EH75" s="174">
        <v>0</v>
      </c>
      <c r="EI75" s="174">
        <v>2</v>
      </c>
      <c r="EJ75" s="174">
        <v>2</v>
      </c>
      <c r="EK75" s="174">
        <v>0</v>
      </c>
      <c r="EL75" s="174">
        <v>0</v>
      </c>
      <c r="EM75" s="174">
        <v>0</v>
      </c>
      <c r="EN75" s="174">
        <v>0</v>
      </c>
      <c r="EO75" s="174">
        <v>2</v>
      </c>
      <c r="EP75" s="174">
        <v>2</v>
      </c>
      <c r="EQ75" s="174">
        <v>0</v>
      </c>
      <c r="ER75" s="174">
        <v>0</v>
      </c>
      <c r="ES75" s="174">
        <v>0</v>
      </c>
    </row>
    <row r="76" spans="1:153">
      <c r="A76" s="421" t="s">
        <v>15</v>
      </c>
      <c r="B76" s="421" t="s">
        <v>805</v>
      </c>
      <c r="C76" s="421" t="s">
        <v>810</v>
      </c>
      <c r="D76" s="421" t="s">
        <v>837</v>
      </c>
      <c r="E76" s="421"/>
      <c r="F76" s="168">
        <v>0</v>
      </c>
      <c r="G76" s="168">
        <v>13</v>
      </c>
      <c r="H76" s="168">
        <v>4</v>
      </c>
      <c r="I76" s="168">
        <v>17</v>
      </c>
      <c r="J76" s="168">
        <v>1</v>
      </c>
      <c r="K76" s="168">
        <v>1</v>
      </c>
      <c r="L76" s="168">
        <v>0</v>
      </c>
      <c r="M76" s="168">
        <v>16</v>
      </c>
      <c r="N76" s="168">
        <v>16</v>
      </c>
      <c r="O76" s="168">
        <v>17</v>
      </c>
      <c r="P76" s="168">
        <v>0</v>
      </c>
      <c r="Q76" s="168">
        <v>0</v>
      </c>
      <c r="R76" s="174">
        <v>0</v>
      </c>
      <c r="S76" s="174">
        <v>12</v>
      </c>
      <c r="T76" s="174">
        <v>10</v>
      </c>
      <c r="U76" s="174">
        <v>10</v>
      </c>
      <c r="V76" s="174">
        <v>0</v>
      </c>
      <c r="W76" s="174">
        <v>0</v>
      </c>
      <c r="X76" s="174">
        <v>0</v>
      </c>
      <c r="Y76" s="174">
        <v>22</v>
      </c>
      <c r="Z76" s="174">
        <v>22</v>
      </c>
      <c r="AA76" s="174">
        <v>10</v>
      </c>
      <c r="AB76" s="174">
        <v>0</v>
      </c>
      <c r="AC76" s="174">
        <v>0</v>
      </c>
      <c r="AD76" s="168">
        <v>0</v>
      </c>
      <c r="AE76" s="168">
        <v>11</v>
      </c>
      <c r="AF76" s="168">
        <v>11</v>
      </c>
      <c r="AG76" s="168">
        <v>16</v>
      </c>
      <c r="AH76" s="168">
        <v>0</v>
      </c>
      <c r="AI76" s="168">
        <v>0</v>
      </c>
      <c r="AJ76" s="168">
        <v>0</v>
      </c>
      <c r="AK76" s="168">
        <v>25</v>
      </c>
      <c r="AL76" s="168">
        <v>25</v>
      </c>
      <c r="AM76" s="168">
        <v>16</v>
      </c>
      <c r="AN76" s="168">
        <v>0</v>
      </c>
      <c r="AO76" s="168">
        <v>0</v>
      </c>
      <c r="AP76" s="174">
        <v>0</v>
      </c>
      <c r="AQ76" s="174">
        <v>6</v>
      </c>
      <c r="AR76" s="174">
        <v>5</v>
      </c>
      <c r="AS76" s="174">
        <v>14</v>
      </c>
      <c r="AT76" s="174">
        <v>2</v>
      </c>
      <c r="AU76" s="174">
        <v>2</v>
      </c>
      <c r="AV76" s="174">
        <v>0</v>
      </c>
      <c r="AW76" s="174">
        <v>0</v>
      </c>
      <c r="AX76" s="174">
        <v>0</v>
      </c>
      <c r="AY76" s="174">
        <v>14</v>
      </c>
      <c r="AZ76" s="174">
        <v>0</v>
      </c>
      <c r="BA76" s="174">
        <v>0</v>
      </c>
      <c r="BB76" s="168">
        <v>0</v>
      </c>
      <c r="BC76" s="168">
        <v>4</v>
      </c>
      <c r="BD76" s="168">
        <v>6</v>
      </c>
      <c r="BE76" s="168">
        <v>15</v>
      </c>
      <c r="BF76" s="168">
        <v>0</v>
      </c>
      <c r="BG76" s="168">
        <v>0</v>
      </c>
      <c r="BH76" s="168">
        <v>0</v>
      </c>
      <c r="BI76" s="168">
        <v>0</v>
      </c>
      <c r="BJ76" s="168">
        <v>0</v>
      </c>
      <c r="BK76" s="168">
        <v>15</v>
      </c>
      <c r="BL76" s="168">
        <v>0</v>
      </c>
      <c r="BM76" s="168">
        <v>0</v>
      </c>
      <c r="BN76" s="174">
        <v>0</v>
      </c>
      <c r="BO76" s="174">
        <v>7</v>
      </c>
      <c r="BP76" s="174">
        <v>2</v>
      </c>
      <c r="BQ76" s="174">
        <v>21</v>
      </c>
      <c r="BR76" s="174">
        <v>0</v>
      </c>
      <c r="BS76" s="174">
        <v>0</v>
      </c>
      <c r="BT76" s="174">
        <v>0</v>
      </c>
      <c r="BU76" s="174">
        <v>0</v>
      </c>
      <c r="BV76" s="174">
        <v>0</v>
      </c>
      <c r="BW76" s="174">
        <v>21</v>
      </c>
      <c r="BX76" s="174">
        <v>0</v>
      </c>
      <c r="BY76" s="174">
        <v>0</v>
      </c>
      <c r="BZ76" s="168">
        <v>0</v>
      </c>
      <c r="CA76" s="168">
        <v>19</v>
      </c>
      <c r="CB76" s="168">
        <v>7</v>
      </c>
      <c r="CC76" s="168">
        <v>13</v>
      </c>
      <c r="CD76" s="168">
        <v>0</v>
      </c>
      <c r="CE76" s="168">
        <v>0</v>
      </c>
      <c r="CF76" s="168">
        <v>0</v>
      </c>
      <c r="CG76" s="168">
        <v>0</v>
      </c>
      <c r="CH76" s="168">
        <v>0</v>
      </c>
      <c r="CI76" s="168">
        <v>8</v>
      </c>
      <c r="CJ76" s="168">
        <v>0</v>
      </c>
      <c r="CK76" s="168">
        <v>0</v>
      </c>
      <c r="CL76" s="174">
        <v>0</v>
      </c>
      <c r="CM76" s="174">
        <v>6</v>
      </c>
      <c r="CN76" s="174">
        <v>2</v>
      </c>
      <c r="CO76" s="174">
        <v>14</v>
      </c>
      <c r="CP76" s="174">
        <v>0</v>
      </c>
      <c r="CQ76" s="174">
        <v>0</v>
      </c>
      <c r="CR76" s="174">
        <v>0</v>
      </c>
      <c r="CS76" s="174">
        <v>12</v>
      </c>
      <c r="CT76" s="174">
        <v>12</v>
      </c>
      <c r="CU76" s="174">
        <v>14</v>
      </c>
      <c r="CV76" s="174">
        <v>0</v>
      </c>
      <c r="CW76" s="174">
        <v>0</v>
      </c>
      <c r="CX76" s="168">
        <v>0</v>
      </c>
      <c r="CY76" s="168">
        <v>1</v>
      </c>
      <c r="CZ76" s="168">
        <v>2</v>
      </c>
      <c r="DA76" s="168">
        <v>11</v>
      </c>
      <c r="DB76" s="168">
        <v>0</v>
      </c>
      <c r="DC76" s="168">
        <v>0</v>
      </c>
      <c r="DD76" s="168">
        <v>0</v>
      </c>
      <c r="DE76" s="168">
        <v>0</v>
      </c>
      <c r="DF76" s="168">
        <v>0</v>
      </c>
      <c r="DG76" s="168">
        <v>11</v>
      </c>
      <c r="DH76" s="168">
        <v>0</v>
      </c>
      <c r="DI76" s="168">
        <v>0</v>
      </c>
      <c r="DJ76" s="174">
        <v>0</v>
      </c>
      <c r="DK76" s="174">
        <v>0</v>
      </c>
      <c r="DL76" s="174">
        <v>0</v>
      </c>
      <c r="DM76" s="174">
        <v>16</v>
      </c>
      <c r="DN76" s="174">
        <v>2</v>
      </c>
      <c r="DO76" s="174">
        <v>2</v>
      </c>
      <c r="DP76" s="174">
        <v>0</v>
      </c>
      <c r="DQ76" s="174">
        <v>16</v>
      </c>
      <c r="DR76" s="174">
        <v>16</v>
      </c>
      <c r="DS76" s="174">
        <v>17</v>
      </c>
      <c r="DT76" s="174">
        <v>0</v>
      </c>
      <c r="DU76" s="174">
        <v>0</v>
      </c>
      <c r="DV76" s="168">
        <v>0</v>
      </c>
      <c r="DW76" s="168">
        <v>0</v>
      </c>
      <c r="DX76" s="168">
        <v>0</v>
      </c>
      <c r="DY76" s="168">
        <v>9</v>
      </c>
      <c r="DZ76" s="168">
        <v>0</v>
      </c>
      <c r="EA76" s="168">
        <v>0</v>
      </c>
      <c r="EB76" s="168">
        <v>0</v>
      </c>
      <c r="EC76" s="168">
        <v>17</v>
      </c>
      <c r="ED76" s="168">
        <v>17</v>
      </c>
      <c r="EE76" s="168">
        <v>8</v>
      </c>
      <c r="EF76" s="168">
        <v>0</v>
      </c>
      <c r="EG76" s="168">
        <v>0</v>
      </c>
      <c r="EH76" s="174">
        <v>0</v>
      </c>
      <c r="EI76" s="174">
        <v>15</v>
      </c>
      <c r="EJ76" s="174">
        <v>7</v>
      </c>
      <c r="EK76" s="174">
        <v>15</v>
      </c>
      <c r="EL76" s="174">
        <v>0</v>
      </c>
      <c r="EM76" s="174">
        <v>0</v>
      </c>
      <c r="EN76" s="174">
        <v>0</v>
      </c>
      <c r="EO76" s="174">
        <v>51</v>
      </c>
      <c r="EP76" s="174">
        <v>51</v>
      </c>
      <c r="EQ76" s="174">
        <v>15</v>
      </c>
      <c r="ER76" s="174">
        <v>0</v>
      </c>
      <c r="ES76" s="174">
        <v>0</v>
      </c>
    </row>
    <row r="77" spans="1:153">
      <c r="A77" s="421" t="s">
        <v>15</v>
      </c>
      <c r="B77" s="421" t="s">
        <v>805</v>
      </c>
      <c r="C77" s="421" t="s">
        <v>810</v>
      </c>
      <c r="D77" s="421" t="s">
        <v>838</v>
      </c>
      <c r="E77" s="421"/>
      <c r="F77" s="168">
        <v>0</v>
      </c>
      <c r="G77" s="168">
        <v>6</v>
      </c>
      <c r="H77" s="168">
        <v>1</v>
      </c>
      <c r="I77" s="168">
        <v>2</v>
      </c>
      <c r="J77" s="168">
        <v>0</v>
      </c>
      <c r="K77" s="168">
        <v>0</v>
      </c>
      <c r="L77" s="168">
        <v>0</v>
      </c>
      <c r="M77" s="168">
        <v>6</v>
      </c>
      <c r="N77" s="168">
        <v>6</v>
      </c>
      <c r="O77" s="168">
        <v>2</v>
      </c>
      <c r="P77" s="168">
        <v>0</v>
      </c>
      <c r="Q77" s="168">
        <v>0</v>
      </c>
      <c r="R77" s="174">
        <v>0</v>
      </c>
      <c r="S77" s="174">
        <v>1</v>
      </c>
      <c r="T77" s="174">
        <v>1</v>
      </c>
      <c r="U77" s="174">
        <v>1</v>
      </c>
      <c r="V77" s="174">
        <v>0</v>
      </c>
      <c r="W77" s="174">
        <v>0</v>
      </c>
      <c r="X77" s="174">
        <v>0</v>
      </c>
      <c r="Y77" s="174">
        <v>2</v>
      </c>
      <c r="Z77" s="174">
        <v>2</v>
      </c>
      <c r="AA77" s="174">
        <v>1</v>
      </c>
      <c r="AB77" s="174">
        <v>0</v>
      </c>
      <c r="AC77" s="174">
        <v>0</v>
      </c>
      <c r="AD77" s="168">
        <v>0</v>
      </c>
      <c r="AE77" s="168">
        <v>1</v>
      </c>
      <c r="AF77" s="168">
        <v>3</v>
      </c>
      <c r="AG77" s="168">
        <v>3</v>
      </c>
      <c r="AH77" s="168">
        <v>0</v>
      </c>
      <c r="AI77" s="168">
        <v>0</v>
      </c>
      <c r="AJ77" s="168">
        <v>0</v>
      </c>
      <c r="AK77" s="168">
        <v>0</v>
      </c>
      <c r="AL77" s="168">
        <v>0</v>
      </c>
      <c r="AM77" s="168">
        <v>3</v>
      </c>
      <c r="AN77" s="168">
        <v>0</v>
      </c>
      <c r="AO77" s="168">
        <v>0</v>
      </c>
      <c r="AP77" s="174">
        <v>0</v>
      </c>
      <c r="AQ77" s="174">
        <v>0</v>
      </c>
      <c r="AR77" s="174">
        <v>0</v>
      </c>
      <c r="AS77" s="174">
        <v>2</v>
      </c>
      <c r="AT77" s="174">
        <v>0</v>
      </c>
      <c r="AU77" s="174">
        <v>0</v>
      </c>
      <c r="AV77" s="174">
        <v>0</v>
      </c>
      <c r="AW77" s="174">
        <v>0</v>
      </c>
      <c r="AX77" s="174">
        <v>0</v>
      </c>
      <c r="AY77" s="174">
        <v>0</v>
      </c>
      <c r="AZ77" s="174">
        <v>0</v>
      </c>
      <c r="BA77" s="174">
        <v>0</v>
      </c>
      <c r="BB77" s="168">
        <v>0</v>
      </c>
      <c r="BC77" s="168">
        <v>3</v>
      </c>
      <c r="BD77" s="168">
        <v>7</v>
      </c>
      <c r="BE77" s="168">
        <v>1</v>
      </c>
      <c r="BF77" s="168">
        <v>0</v>
      </c>
      <c r="BG77" s="168">
        <v>0</v>
      </c>
      <c r="BH77" s="168">
        <v>0</v>
      </c>
      <c r="BI77" s="168">
        <v>3</v>
      </c>
      <c r="BJ77" s="168">
        <v>3</v>
      </c>
      <c r="BK77" s="168">
        <v>1</v>
      </c>
      <c r="BL77" s="168">
        <v>0</v>
      </c>
      <c r="BM77" s="168">
        <v>0</v>
      </c>
      <c r="BN77" s="174">
        <v>0</v>
      </c>
      <c r="BO77" s="174">
        <v>7</v>
      </c>
      <c r="BP77" s="174">
        <v>2</v>
      </c>
      <c r="BQ77" s="174">
        <v>1</v>
      </c>
      <c r="BR77" s="174">
        <v>0</v>
      </c>
      <c r="BS77" s="174">
        <v>0</v>
      </c>
      <c r="BT77" s="174">
        <v>0</v>
      </c>
      <c r="BU77" s="174">
        <v>7</v>
      </c>
      <c r="BV77" s="174">
        <v>7</v>
      </c>
      <c r="BW77" s="174">
        <v>1</v>
      </c>
      <c r="BX77" s="174">
        <v>0</v>
      </c>
      <c r="BY77" s="174">
        <v>0</v>
      </c>
      <c r="BZ77" s="168">
        <v>0</v>
      </c>
      <c r="CA77" s="168">
        <v>1</v>
      </c>
      <c r="CB77" s="168">
        <v>4</v>
      </c>
      <c r="CC77" s="168">
        <v>12</v>
      </c>
      <c r="CD77" s="168">
        <v>0</v>
      </c>
      <c r="CE77" s="168">
        <v>0</v>
      </c>
      <c r="CF77" s="168">
        <v>0</v>
      </c>
      <c r="CG77" s="168">
        <v>0</v>
      </c>
      <c r="CH77" s="168">
        <v>0</v>
      </c>
      <c r="CI77" s="168">
        <v>0</v>
      </c>
      <c r="CJ77" s="168">
        <v>0</v>
      </c>
      <c r="CK77" s="168">
        <v>0</v>
      </c>
      <c r="CL77" s="174">
        <v>0</v>
      </c>
      <c r="CM77" s="174">
        <v>2</v>
      </c>
      <c r="CN77" s="174">
        <v>3</v>
      </c>
      <c r="CO77" s="174">
        <v>2</v>
      </c>
      <c r="CP77" s="174">
        <v>0</v>
      </c>
      <c r="CQ77" s="174">
        <v>0</v>
      </c>
      <c r="CR77" s="174">
        <v>0</v>
      </c>
      <c r="CS77" s="174">
        <v>2</v>
      </c>
      <c r="CT77" s="174">
        <v>3</v>
      </c>
      <c r="CU77" s="174">
        <v>3</v>
      </c>
      <c r="CV77" s="174">
        <v>0</v>
      </c>
      <c r="CW77" s="174">
        <v>0</v>
      </c>
      <c r="CX77" s="168">
        <v>0</v>
      </c>
      <c r="CY77" s="168">
        <v>0</v>
      </c>
      <c r="CZ77" s="168">
        <v>0</v>
      </c>
      <c r="DA77" s="168">
        <v>2</v>
      </c>
      <c r="DB77" s="168">
        <v>0</v>
      </c>
      <c r="DC77" s="168">
        <v>0</v>
      </c>
      <c r="DD77" s="168">
        <v>0</v>
      </c>
      <c r="DE77" s="168">
        <v>0</v>
      </c>
      <c r="DF77" s="168">
        <v>0</v>
      </c>
      <c r="DG77" s="168">
        <v>0</v>
      </c>
      <c r="DH77" s="168">
        <v>0</v>
      </c>
      <c r="DI77" s="168">
        <v>0</v>
      </c>
      <c r="DJ77" s="174">
        <v>0</v>
      </c>
      <c r="DK77" s="174">
        <v>1</v>
      </c>
      <c r="DL77" s="174">
        <v>3</v>
      </c>
      <c r="DM77" s="174">
        <v>1</v>
      </c>
      <c r="DN77" s="174">
        <v>0</v>
      </c>
      <c r="DO77" s="174">
        <v>0</v>
      </c>
      <c r="DP77" s="174">
        <v>0</v>
      </c>
      <c r="DQ77" s="174">
        <v>1</v>
      </c>
      <c r="DR77" s="174">
        <v>4</v>
      </c>
      <c r="DS77" s="174">
        <v>1</v>
      </c>
      <c r="DT77" s="174">
        <v>0</v>
      </c>
      <c r="DU77" s="174">
        <v>0</v>
      </c>
      <c r="DV77" s="168">
        <v>0</v>
      </c>
      <c r="DW77" s="168">
        <v>3</v>
      </c>
      <c r="DX77" s="168">
        <v>3</v>
      </c>
      <c r="DY77" s="168">
        <v>1</v>
      </c>
      <c r="DZ77" s="168">
        <v>0</v>
      </c>
      <c r="EA77" s="168">
        <v>0</v>
      </c>
      <c r="EB77" s="168">
        <v>0</v>
      </c>
      <c r="EC77" s="168">
        <v>2</v>
      </c>
      <c r="ED77" s="168">
        <v>3</v>
      </c>
      <c r="EE77" s="168">
        <v>1</v>
      </c>
      <c r="EF77" s="168">
        <v>0</v>
      </c>
      <c r="EG77" s="168">
        <v>0</v>
      </c>
      <c r="EH77" s="174">
        <v>0</v>
      </c>
      <c r="EI77" s="174">
        <v>2</v>
      </c>
      <c r="EJ77" s="174">
        <v>3</v>
      </c>
      <c r="EK77" s="174">
        <v>1</v>
      </c>
      <c r="EL77" s="174">
        <v>0</v>
      </c>
      <c r="EM77" s="174">
        <v>0</v>
      </c>
      <c r="EN77" s="174">
        <v>0</v>
      </c>
      <c r="EO77" s="174">
        <v>2</v>
      </c>
      <c r="EP77" s="174">
        <v>1</v>
      </c>
      <c r="EQ77" s="174">
        <v>1</v>
      </c>
      <c r="ER77" s="174">
        <v>0</v>
      </c>
      <c r="ES77" s="174">
        <v>0</v>
      </c>
    </row>
    <row r="78" spans="1:153">
      <c r="A78" s="421" t="s">
        <v>15</v>
      </c>
      <c r="B78" s="421" t="s">
        <v>805</v>
      </c>
      <c r="C78" s="421" t="s">
        <v>810</v>
      </c>
      <c r="D78" s="421" t="s">
        <v>814</v>
      </c>
      <c r="E78" s="421"/>
      <c r="F78" s="168">
        <v>0</v>
      </c>
      <c r="G78" s="168">
        <v>1</v>
      </c>
      <c r="H78" s="168">
        <v>1</v>
      </c>
      <c r="I78" s="168">
        <v>1</v>
      </c>
      <c r="J78" s="168">
        <v>0</v>
      </c>
      <c r="K78" s="168">
        <v>0</v>
      </c>
      <c r="L78" s="168">
        <v>0</v>
      </c>
      <c r="M78" s="168">
        <v>1</v>
      </c>
      <c r="N78" s="168">
        <v>2</v>
      </c>
      <c r="O78" s="168">
        <v>1</v>
      </c>
      <c r="P78" s="168">
        <v>0</v>
      </c>
      <c r="Q78" s="168">
        <v>0</v>
      </c>
      <c r="R78" s="174">
        <v>0</v>
      </c>
      <c r="S78" s="174">
        <v>1</v>
      </c>
      <c r="T78" s="174">
        <v>1</v>
      </c>
      <c r="U78" s="174">
        <v>1</v>
      </c>
      <c r="V78" s="174">
        <v>0</v>
      </c>
      <c r="W78" s="174">
        <v>0</v>
      </c>
      <c r="X78" s="174">
        <v>0</v>
      </c>
      <c r="Y78" s="174">
        <v>1</v>
      </c>
      <c r="Z78" s="174">
        <v>1</v>
      </c>
      <c r="AA78" s="174">
        <v>1</v>
      </c>
      <c r="AB78" s="174">
        <v>0</v>
      </c>
      <c r="AC78" s="174">
        <v>0</v>
      </c>
      <c r="AD78" s="168">
        <v>0</v>
      </c>
      <c r="AE78" s="168">
        <v>5</v>
      </c>
      <c r="AF78" s="168">
        <v>5</v>
      </c>
      <c r="AG78" s="168">
        <v>0</v>
      </c>
      <c r="AH78" s="168">
        <v>0</v>
      </c>
      <c r="AI78" s="168">
        <v>0</v>
      </c>
      <c r="AJ78" s="168">
        <v>0</v>
      </c>
      <c r="AK78" s="168">
        <v>5</v>
      </c>
      <c r="AL78" s="168">
        <v>5</v>
      </c>
      <c r="AM78" s="168">
        <v>0</v>
      </c>
      <c r="AN78" s="168">
        <v>0</v>
      </c>
      <c r="AO78" s="168">
        <v>0</v>
      </c>
      <c r="AP78" s="174">
        <v>0</v>
      </c>
      <c r="AQ78" s="174">
        <v>0</v>
      </c>
      <c r="AR78" s="174">
        <v>3</v>
      </c>
      <c r="AS78" s="174">
        <v>0</v>
      </c>
      <c r="AT78" s="174">
        <v>0</v>
      </c>
      <c r="AU78" s="174">
        <v>0</v>
      </c>
      <c r="AV78" s="174">
        <v>0</v>
      </c>
      <c r="AW78" s="174">
        <v>3</v>
      </c>
      <c r="AX78" s="174">
        <v>3</v>
      </c>
      <c r="AY78" s="174">
        <v>0</v>
      </c>
      <c r="AZ78" s="174">
        <v>0</v>
      </c>
      <c r="BA78" s="174">
        <v>0</v>
      </c>
      <c r="BB78" s="168">
        <v>0</v>
      </c>
      <c r="BC78" s="168">
        <v>4</v>
      </c>
      <c r="BD78" s="168">
        <v>4</v>
      </c>
      <c r="BE78" s="168">
        <v>1</v>
      </c>
      <c r="BF78" s="168">
        <v>0</v>
      </c>
      <c r="BG78" s="168">
        <v>0</v>
      </c>
      <c r="BH78" s="168">
        <v>0</v>
      </c>
      <c r="BI78" s="168">
        <v>3</v>
      </c>
      <c r="BJ78" s="168">
        <v>1</v>
      </c>
      <c r="BK78" s="168">
        <v>1</v>
      </c>
      <c r="BL78" s="168">
        <v>0</v>
      </c>
      <c r="BM78" s="168">
        <v>0</v>
      </c>
      <c r="BN78" s="174">
        <v>0</v>
      </c>
      <c r="BO78" s="174">
        <v>0</v>
      </c>
      <c r="BP78" s="174">
        <v>1</v>
      </c>
      <c r="BQ78" s="174">
        <v>0</v>
      </c>
      <c r="BR78" s="174">
        <v>0</v>
      </c>
      <c r="BS78" s="174">
        <v>0</v>
      </c>
      <c r="BT78" s="174">
        <v>0</v>
      </c>
      <c r="BU78" s="174">
        <v>1</v>
      </c>
      <c r="BV78" s="174">
        <v>0</v>
      </c>
      <c r="BW78" s="174">
        <v>0</v>
      </c>
      <c r="BX78" s="174">
        <v>0</v>
      </c>
      <c r="BY78" s="174">
        <v>0</v>
      </c>
      <c r="BZ78" s="168">
        <v>4</v>
      </c>
      <c r="CA78" s="168">
        <v>6</v>
      </c>
      <c r="CB78" s="168">
        <v>0</v>
      </c>
      <c r="CC78" s="168">
        <v>0</v>
      </c>
      <c r="CD78" s="168">
        <v>0</v>
      </c>
      <c r="CE78" s="168">
        <v>0</v>
      </c>
      <c r="CF78" s="168">
        <v>0</v>
      </c>
      <c r="CG78" s="168">
        <v>4</v>
      </c>
      <c r="CH78" s="168">
        <v>0</v>
      </c>
      <c r="CI78" s="168">
        <v>0</v>
      </c>
      <c r="CJ78" s="168">
        <v>0</v>
      </c>
      <c r="CK78" s="168">
        <v>0</v>
      </c>
      <c r="CL78" s="174">
        <v>0</v>
      </c>
      <c r="CM78" s="174">
        <v>4</v>
      </c>
      <c r="CN78" s="174">
        <v>4</v>
      </c>
      <c r="CO78" s="174">
        <v>2</v>
      </c>
      <c r="CP78" s="174">
        <v>0</v>
      </c>
      <c r="CQ78" s="174">
        <v>0</v>
      </c>
      <c r="CR78" s="174">
        <v>0</v>
      </c>
      <c r="CS78" s="174">
        <v>4</v>
      </c>
      <c r="CT78" s="174">
        <v>5</v>
      </c>
      <c r="CU78" s="174">
        <v>0</v>
      </c>
      <c r="CV78" s="174">
        <v>0</v>
      </c>
      <c r="CW78" s="174">
        <v>0</v>
      </c>
      <c r="CX78" s="168">
        <v>0</v>
      </c>
      <c r="CY78" s="168">
        <v>2</v>
      </c>
      <c r="CZ78" s="168">
        <v>2</v>
      </c>
      <c r="DA78" s="168">
        <v>0</v>
      </c>
      <c r="DB78" s="168">
        <v>0</v>
      </c>
      <c r="DC78" s="168">
        <v>0</v>
      </c>
      <c r="DD78" s="168">
        <v>0</v>
      </c>
      <c r="DE78" s="168">
        <v>2</v>
      </c>
      <c r="DF78" s="168">
        <v>0</v>
      </c>
      <c r="DG78" s="168">
        <v>0</v>
      </c>
      <c r="DH78" s="168">
        <v>0</v>
      </c>
      <c r="DI78" s="168">
        <v>0</v>
      </c>
      <c r="DJ78" s="174">
        <v>0</v>
      </c>
      <c r="DK78" s="174">
        <v>4</v>
      </c>
      <c r="DL78" s="174">
        <v>5</v>
      </c>
      <c r="DM78" s="174">
        <v>0</v>
      </c>
      <c r="DN78" s="174">
        <v>0</v>
      </c>
      <c r="DO78" s="174">
        <v>0</v>
      </c>
      <c r="DP78" s="174">
        <v>0</v>
      </c>
      <c r="DQ78" s="174">
        <v>5</v>
      </c>
      <c r="DR78" s="174">
        <v>4</v>
      </c>
      <c r="DS78" s="174">
        <v>1</v>
      </c>
      <c r="DT78" s="174">
        <v>0</v>
      </c>
      <c r="DU78" s="174">
        <v>0</v>
      </c>
      <c r="DV78" s="168">
        <v>0</v>
      </c>
      <c r="DW78" s="168">
        <v>6</v>
      </c>
      <c r="DX78" s="168">
        <v>6</v>
      </c>
      <c r="DY78" s="168">
        <v>5</v>
      </c>
      <c r="DZ78" s="168">
        <v>0</v>
      </c>
      <c r="EA78" s="168">
        <v>0</v>
      </c>
      <c r="EB78" s="168">
        <v>0</v>
      </c>
      <c r="EC78" s="168">
        <v>6</v>
      </c>
      <c r="ED78" s="168">
        <v>4</v>
      </c>
      <c r="EE78" s="168">
        <v>3</v>
      </c>
      <c r="EF78" s="168">
        <v>0</v>
      </c>
      <c r="EG78" s="168">
        <v>0</v>
      </c>
      <c r="EH78" s="174">
        <v>0</v>
      </c>
      <c r="EI78" s="174">
        <v>0</v>
      </c>
      <c r="EJ78" s="174">
        <v>0</v>
      </c>
      <c r="EK78" s="174">
        <v>0</v>
      </c>
      <c r="EL78" s="174">
        <v>0</v>
      </c>
      <c r="EM78" s="174">
        <v>0</v>
      </c>
      <c r="EN78" s="174">
        <v>0</v>
      </c>
      <c r="EO78" s="174">
        <v>0</v>
      </c>
      <c r="EP78" s="174">
        <v>5</v>
      </c>
      <c r="EQ78" s="174">
        <v>0</v>
      </c>
      <c r="ER78" s="174">
        <v>0</v>
      </c>
      <c r="ES78" s="174">
        <v>0</v>
      </c>
    </row>
    <row r="79" spans="1:153">
      <c r="A79" s="115" t="s">
        <v>15</v>
      </c>
      <c r="B79" s="115" t="s">
        <v>805</v>
      </c>
      <c r="C79" s="115" t="s">
        <v>815</v>
      </c>
      <c r="D79" s="115" t="s">
        <v>839</v>
      </c>
      <c r="E79" s="115"/>
      <c r="F79" s="168">
        <v>0</v>
      </c>
      <c r="G79" s="168">
        <v>8</v>
      </c>
      <c r="H79" s="168">
        <v>5</v>
      </c>
      <c r="I79" s="168">
        <v>0</v>
      </c>
      <c r="J79" s="168">
        <v>0</v>
      </c>
      <c r="K79" s="168">
        <v>0</v>
      </c>
      <c r="L79" s="168">
        <v>0</v>
      </c>
      <c r="M79" s="168">
        <v>8</v>
      </c>
      <c r="N79" s="168">
        <v>8</v>
      </c>
      <c r="O79" s="168">
        <v>0</v>
      </c>
      <c r="P79" s="168">
        <v>0</v>
      </c>
      <c r="Q79" s="168">
        <v>0</v>
      </c>
      <c r="R79" s="174">
        <v>0</v>
      </c>
      <c r="S79" s="174">
        <v>5</v>
      </c>
      <c r="T79" s="174">
        <v>1</v>
      </c>
      <c r="U79" s="174">
        <v>2</v>
      </c>
      <c r="V79" s="174">
        <v>0</v>
      </c>
      <c r="W79" s="174">
        <v>0</v>
      </c>
      <c r="X79" s="174">
        <v>0</v>
      </c>
      <c r="Y79" s="174">
        <v>4</v>
      </c>
      <c r="Z79" s="174">
        <v>4</v>
      </c>
      <c r="AA79" s="174">
        <v>2</v>
      </c>
      <c r="AB79" s="174">
        <v>0</v>
      </c>
      <c r="AC79" s="174">
        <v>0</v>
      </c>
      <c r="AD79" s="168">
        <v>0</v>
      </c>
      <c r="AE79" s="168">
        <v>8</v>
      </c>
      <c r="AF79" s="168">
        <v>5</v>
      </c>
      <c r="AG79" s="168">
        <v>6</v>
      </c>
      <c r="AH79" s="168">
        <v>0</v>
      </c>
      <c r="AI79" s="168">
        <v>0</v>
      </c>
      <c r="AJ79" s="168">
        <v>0</v>
      </c>
      <c r="AK79" s="168">
        <v>8</v>
      </c>
      <c r="AL79" s="168">
        <v>8</v>
      </c>
      <c r="AM79" s="168">
        <v>6</v>
      </c>
      <c r="AN79" s="168">
        <v>0</v>
      </c>
      <c r="AO79" s="168">
        <v>0</v>
      </c>
      <c r="AP79" s="174">
        <v>0</v>
      </c>
      <c r="AQ79" s="174">
        <v>2</v>
      </c>
      <c r="AR79" s="174">
        <v>5</v>
      </c>
      <c r="AS79" s="174">
        <v>4</v>
      </c>
      <c r="AT79" s="174">
        <v>0</v>
      </c>
      <c r="AU79" s="174">
        <v>0</v>
      </c>
      <c r="AV79" s="174">
        <v>0</v>
      </c>
      <c r="AW79" s="174">
        <v>5</v>
      </c>
      <c r="AX79" s="174">
        <v>5</v>
      </c>
      <c r="AY79" s="174">
        <v>4</v>
      </c>
      <c r="AZ79" s="174">
        <v>0</v>
      </c>
      <c r="BA79" s="174">
        <v>0</v>
      </c>
      <c r="BB79" s="168">
        <v>0</v>
      </c>
      <c r="BC79" s="168">
        <v>5</v>
      </c>
      <c r="BD79" s="168">
        <v>3</v>
      </c>
      <c r="BE79" s="168">
        <v>1</v>
      </c>
      <c r="BF79" s="168">
        <v>0</v>
      </c>
      <c r="BG79" s="168">
        <v>0</v>
      </c>
      <c r="BH79" s="168">
        <v>0</v>
      </c>
      <c r="BI79" s="168">
        <v>0</v>
      </c>
      <c r="BJ79" s="168">
        <v>0</v>
      </c>
      <c r="BK79" s="168">
        <v>1</v>
      </c>
      <c r="BL79" s="168">
        <v>0</v>
      </c>
      <c r="BM79" s="168">
        <v>0</v>
      </c>
      <c r="BN79" s="174">
        <v>0</v>
      </c>
      <c r="BO79" s="174">
        <v>1</v>
      </c>
      <c r="BP79" s="174">
        <v>8</v>
      </c>
      <c r="BQ79" s="174">
        <v>7</v>
      </c>
      <c r="BR79" s="174">
        <v>0</v>
      </c>
      <c r="BS79" s="174">
        <v>0</v>
      </c>
      <c r="BT79" s="174">
        <v>0</v>
      </c>
      <c r="BU79" s="174">
        <v>6</v>
      </c>
      <c r="BV79" s="174">
        <v>6</v>
      </c>
      <c r="BW79" s="174">
        <v>8</v>
      </c>
      <c r="BX79" s="174">
        <v>0</v>
      </c>
      <c r="BY79" s="174">
        <v>0</v>
      </c>
      <c r="BZ79" s="168">
        <v>0</v>
      </c>
      <c r="CA79" s="168">
        <v>14</v>
      </c>
      <c r="CB79" s="168">
        <v>4</v>
      </c>
      <c r="CC79" s="168">
        <v>1</v>
      </c>
      <c r="CD79" s="168">
        <v>0</v>
      </c>
      <c r="CE79" s="168">
        <v>0</v>
      </c>
      <c r="CF79" s="168">
        <v>0</v>
      </c>
      <c r="CG79" s="168">
        <v>0</v>
      </c>
      <c r="CH79" s="168">
        <v>0</v>
      </c>
      <c r="CI79" s="168">
        <v>0</v>
      </c>
      <c r="CJ79" s="168">
        <v>0</v>
      </c>
      <c r="CK79" s="168">
        <v>0</v>
      </c>
      <c r="CL79" s="174">
        <v>0</v>
      </c>
      <c r="CM79" s="174">
        <v>15</v>
      </c>
      <c r="CN79" s="174">
        <v>1</v>
      </c>
      <c r="CO79" s="174">
        <v>1</v>
      </c>
      <c r="CP79" s="174">
        <v>0</v>
      </c>
      <c r="CQ79" s="174">
        <v>0</v>
      </c>
      <c r="CR79" s="174">
        <v>0</v>
      </c>
      <c r="CS79" s="174">
        <v>12</v>
      </c>
      <c r="CT79" s="174">
        <v>12</v>
      </c>
      <c r="CU79" s="174">
        <v>1</v>
      </c>
      <c r="CV79" s="174">
        <v>0</v>
      </c>
      <c r="CW79" s="174">
        <v>0</v>
      </c>
      <c r="CX79" s="168">
        <v>0</v>
      </c>
      <c r="CY79" s="168">
        <v>5</v>
      </c>
      <c r="CZ79" s="168">
        <v>8</v>
      </c>
      <c r="DA79" s="168">
        <v>3</v>
      </c>
      <c r="DB79" s="168">
        <v>0</v>
      </c>
      <c r="DC79" s="168">
        <v>0</v>
      </c>
      <c r="DD79" s="168">
        <v>0</v>
      </c>
      <c r="DE79" s="168">
        <v>7</v>
      </c>
      <c r="DF79" s="168">
        <v>7</v>
      </c>
      <c r="DG79" s="168">
        <v>3</v>
      </c>
      <c r="DH79" s="168">
        <v>0</v>
      </c>
      <c r="DI79" s="168">
        <v>0</v>
      </c>
      <c r="DJ79" s="174">
        <v>0</v>
      </c>
      <c r="DK79" s="174">
        <v>1</v>
      </c>
      <c r="DL79" s="174">
        <v>3</v>
      </c>
      <c r="DM79" s="174">
        <v>2</v>
      </c>
      <c r="DN79" s="174">
        <v>0</v>
      </c>
      <c r="DO79" s="174">
        <v>0</v>
      </c>
      <c r="DP79" s="174">
        <v>0</v>
      </c>
      <c r="DQ79" s="174">
        <v>0</v>
      </c>
      <c r="DR79" s="174">
        <v>0</v>
      </c>
      <c r="DS79" s="174">
        <v>0</v>
      </c>
      <c r="DT79" s="174">
        <v>0</v>
      </c>
      <c r="DU79" s="174">
        <v>0</v>
      </c>
      <c r="DV79" s="168">
        <v>0</v>
      </c>
      <c r="DW79" s="168">
        <v>1</v>
      </c>
      <c r="DX79" s="168">
        <v>4</v>
      </c>
      <c r="DY79" s="168">
        <v>0</v>
      </c>
      <c r="DZ79" s="168">
        <v>0</v>
      </c>
      <c r="EA79" s="168">
        <v>0</v>
      </c>
      <c r="EB79" s="168">
        <v>0</v>
      </c>
      <c r="EC79" s="168">
        <v>1</v>
      </c>
      <c r="ED79" s="168">
        <v>1</v>
      </c>
      <c r="EE79" s="168">
        <v>0</v>
      </c>
      <c r="EF79" s="168">
        <v>0</v>
      </c>
      <c r="EG79" s="168">
        <v>0</v>
      </c>
      <c r="EH79" s="174">
        <v>0</v>
      </c>
      <c r="EI79" s="174">
        <v>6</v>
      </c>
      <c r="EJ79" s="174">
        <v>9</v>
      </c>
      <c r="EK79" s="174">
        <v>3</v>
      </c>
      <c r="EL79" s="174">
        <v>0</v>
      </c>
      <c r="EM79" s="174">
        <v>0</v>
      </c>
      <c r="EN79" s="174">
        <v>0</v>
      </c>
      <c r="EO79" s="174">
        <v>6</v>
      </c>
      <c r="EP79" s="174">
        <v>6</v>
      </c>
      <c r="EQ79" s="174">
        <v>4</v>
      </c>
      <c r="ER79" s="174">
        <v>0</v>
      </c>
      <c r="ES79" s="174">
        <v>0</v>
      </c>
    </row>
    <row r="81" spans="1:152">
      <c r="A81" t="s">
        <v>15</v>
      </c>
      <c r="B81" t="s">
        <v>846</v>
      </c>
      <c r="C81" t="s">
        <v>855</v>
      </c>
      <c r="D81" t="s">
        <v>856</v>
      </c>
      <c r="E81" s="115">
        <v>1</v>
      </c>
      <c r="F81" s="168">
        <v>0</v>
      </c>
      <c r="G81" s="168">
        <v>8</v>
      </c>
      <c r="H81" s="168">
        <v>14</v>
      </c>
      <c r="I81" s="168">
        <v>1</v>
      </c>
      <c r="J81" s="168">
        <v>0</v>
      </c>
      <c r="K81" s="168">
        <v>0</v>
      </c>
      <c r="L81" s="168">
        <v>0</v>
      </c>
      <c r="M81" s="168">
        <v>8</v>
      </c>
      <c r="N81" s="168">
        <v>14</v>
      </c>
      <c r="O81" s="168">
        <v>1</v>
      </c>
      <c r="P81" s="168">
        <v>0</v>
      </c>
      <c r="Q81" s="168">
        <v>0</v>
      </c>
      <c r="R81" s="174">
        <v>0</v>
      </c>
      <c r="S81" s="174">
        <v>5</v>
      </c>
      <c r="T81" s="174">
        <v>4</v>
      </c>
      <c r="U81" s="174">
        <v>1</v>
      </c>
      <c r="V81" s="174">
        <v>0</v>
      </c>
      <c r="W81" s="174">
        <v>0</v>
      </c>
      <c r="X81" s="174">
        <v>0</v>
      </c>
      <c r="Y81" s="174">
        <v>5</v>
      </c>
      <c r="Z81" s="174">
        <v>4</v>
      </c>
      <c r="AA81" s="174">
        <v>1</v>
      </c>
      <c r="AB81" s="174">
        <v>0</v>
      </c>
      <c r="AC81" s="174">
        <v>0</v>
      </c>
      <c r="AD81" s="168">
        <v>0</v>
      </c>
      <c r="AE81" s="168">
        <v>13</v>
      </c>
      <c r="AF81" s="168">
        <v>9</v>
      </c>
      <c r="AG81" s="168">
        <v>0</v>
      </c>
      <c r="AH81" s="168">
        <v>0</v>
      </c>
      <c r="AI81" s="168">
        <v>0</v>
      </c>
      <c r="AJ81" s="168">
        <v>0</v>
      </c>
      <c r="AK81" s="168">
        <v>13</v>
      </c>
      <c r="AL81" s="168">
        <v>9</v>
      </c>
      <c r="AM81" s="168">
        <v>0</v>
      </c>
      <c r="AN81" s="168">
        <v>0</v>
      </c>
      <c r="AO81" s="168">
        <v>0</v>
      </c>
      <c r="AP81" s="174">
        <v>0</v>
      </c>
      <c r="AQ81" s="174">
        <v>11</v>
      </c>
      <c r="AR81" s="174">
        <v>4</v>
      </c>
      <c r="AS81" s="174">
        <v>1</v>
      </c>
      <c r="AT81" s="173">
        <v>0</v>
      </c>
      <c r="AU81" s="173">
        <v>0</v>
      </c>
      <c r="AV81" s="174">
        <v>0</v>
      </c>
      <c r="AW81" s="174">
        <v>11</v>
      </c>
      <c r="AX81" s="174">
        <v>4</v>
      </c>
      <c r="AY81" s="174">
        <v>1</v>
      </c>
      <c r="AZ81" s="173">
        <v>0</v>
      </c>
      <c r="BA81" s="173">
        <v>0</v>
      </c>
      <c r="BB81" s="168">
        <v>0</v>
      </c>
      <c r="BC81" s="168">
        <v>6</v>
      </c>
      <c r="BD81" s="168">
        <v>6</v>
      </c>
      <c r="BE81" s="168">
        <v>1</v>
      </c>
      <c r="BF81" s="168">
        <v>0</v>
      </c>
      <c r="BG81" s="168">
        <v>0</v>
      </c>
      <c r="BH81" s="168">
        <v>0</v>
      </c>
      <c r="BI81" s="168">
        <v>6</v>
      </c>
      <c r="BJ81" s="168">
        <v>6</v>
      </c>
      <c r="BK81" s="168">
        <v>1</v>
      </c>
      <c r="BL81" s="168">
        <v>0</v>
      </c>
      <c r="BM81" s="168">
        <v>0</v>
      </c>
      <c r="BN81" s="174">
        <v>0</v>
      </c>
      <c r="BO81" s="174">
        <v>8</v>
      </c>
      <c r="BP81" s="174">
        <v>7</v>
      </c>
      <c r="BQ81" s="174">
        <v>0</v>
      </c>
      <c r="BR81" s="174">
        <v>0</v>
      </c>
      <c r="BS81" s="174">
        <v>0</v>
      </c>
      <c r="BT81" s="174">
        <v>0</v>
      </c>
      <c r="BU81" s="174">
        <v>7</v>
      </c>
      <c r="BV81" s="174">
        <v>7</v>
      </c>
      <c r="BW81" s="174">
        <v>0</v>
      </c>
      <c r="BX81" s="174">
        <v>0</v>
      </c>
      <c r="BY81" s="174">
        <v>0</v>
      </c>
      <c r="BZ81" s="168">
        <v>0</v>
      </c>
      <c r="CA81" s="168">
        <v>12</v>
      </c>
      <c r="CB81" s="168">
        <v>7</v>
      </c>
      <c r="CC81" s="168">
        <v>1</v>
      </c>
      <c r="CD81" s="168">
        <v>0</v>
      </c>
      <c r="CE81" s="168">
        <v>0</v>
      </c>
      <c r="CF81" s="168">
        <v>0</v>
      </c>
      <c r="CG81" s="168">
        <v>12</v>
      </c>
      <c r="CH81" s="168">
        <v>7</v>
      </c>
      <c r="CI81" s="168">
        <v>1</v>
      </c>
      <c r="CJ81" s="168">
        <v>0</v>
      </c>
      <c r="CK81" s="168">
        <v>0</v>
      </c>
      <c r="CL81" s="174">
        <v>0</v>
      </c>
      <c r="CM81" s="174">
        <v>10</v>
      </c>
      <c r="CN81" s="174">
        <v>8</v>
      </c>
      <c r="CO81" s="174">
        <v>0</v>
      </c>
      <c r="CP81" s="174">
        <v>0</v>
      </c>
      <c r="CQ81" s="174">
        <v>0</v>
      </c>
      <c r="CR81" s="174">
        <v>0</v>
      </c>
      <c r="CS81" s="174">
        <v>10</v>
      </c>
      <c r="CT81" s="174">
        <v>8</v>
      </c>
      <c r="CU81" s="174">
        <v>0</v>
      </c>
      <c r="CV81" s="174">
        <v>0</v>
      </c>
      <c r="CW81" s="174">
        <v>0</v>
      </c>
      <c r="CX81" s="168">
        <v>0</v>
      </c>
      <c r="CY81" s="168">
        <v>11</v>
      </c>
      <c r="CZ81" s="168">
        <v>11</v>
      </c>
      <c r="DA81" s="168">
        <v>0</v>
      </c>
      <c r="DB81" s="168">
        <v>0</v>
      </c>
      <c r="DC81" s="168">
        <v>0</v>
      </c>
      <c r="DD81" s="168">
        <v>0</v>
      </c>
      <c r="DE81" s="168">
        <v>11</v>
      </c>
      <c r="DF81" s="168">
        <v>11</v>
      </c>
      <c r="DG81" s="168">
        <v>0</v>
      </c>
      <c r="DH81" s="168">
        <v>0</v>
      </c>
      <c r="DI81" s="168">
        <v>0</v>
      </c>
      <c r="DJ81" s="174">
        <v>0</v>
      </c>
      <c r="DK81" s="174">
        <v>9</v>
      </c>
      <c r="DL81" s="174">
        <v>7</v>
      </c>
      <c r="DM81" s="174">
        <v>0</v>
      </c>
      <c r="DN81" s="174">
        <v>0</v>
      </c>
      <c r="DO81" s="174">
        <v>0</v>
      </c>
      <c r="DP81" s="174">
        <v>0</v>
      </c>
      <c r="DQ81" s="174">
        <v>9</v>
      </c>
      <c r="DR81" s="174">
        <v>7</v>
      </c>
      <c r="DS81" s="174">
        <v>0</v>
      </c>
      <c r="DT81" s="174">
        <v>0</v>
      </c>
      <c r="DU81" s="174">
        <v>0</v>
      </c>
      <c r="DV81" s="168">
        <v>0</v>
      </c>
      <c r="DW81" s="168">
        <v>9</v>
      </c>
      <c r="DX81" s="168">
        <v>5</v>
      </c>
      <c r="DY81" s="168">
        <v>0</v>
      </c>
      <c r="DZ81" s="168">
        <v>0</v>
      </c>
      <c r="EA81" s="168">
        <v>0</v>
      </c>
      <c r="EB81" s="168">
        <v>0</v>
      </c>
      <c r="EC81" s="168">
        <v>9</v>
      </c>
      <c r="ED81" s="168">
        <v>5</v>
      </c>
      <c r="EE81" s="168">
        <v>0</v>
      </c>
      <c r="EF81" s="168">
        <v>0</v>
      </c>
      <c r="EG81" s="168">
        <v>0</v>
      </c>
      <c r="EH81" s="174">
        <v>0</v>
      </c>
      <c r="EI81" s="174">
        <v>7</v>
      </c>
      <c r="EJ81" s="174">
        <v>14</v>
      </c>
      <c r="EK81" s="174">
        <v>1</v>
      </c>
      <c r="EL81" s="174">
        <v>0</v>
      </c>
      <c r="EM81" s="174">
        <v>0</v>
      </c>
      <c r="EN81" s="174">
        <v>0</v>
      </c>
      <c r="EO81" s="174">
        <v>7</v>
      </c>
      <c r="EP81" s="174">
        <v>14</v>
      </c>
      <c r="EQ81" s="174">
        <v>1</v>
      </c>
      <c r="ER81" s="174">
        <v>0</v>
      </c>
      <c r="ES81" s="174">
        <v>0</v>
      </c>
      <c r="ET81">
        <f>SUM(EH81:EM81)+SUM(DV81:EA81)+SUM(DJ81:DO81)+SUM(CX81:DC81)+SUM(CL81:CQ81)+SUM(BZ81:CE81)+SUM(BN81:BS81)+SUM(BB81:BG81)+SUM(AP81:AU81)+SUM(AD81:AI81)+SUM(R81:W81)+SUM(F81:K81)</f>
        <v>211</v>
      </c>
      <c r="EU81">
        <f>SUM(EN81:ES81)+SUM(EB81:EG81)+SUM(DP81:DU81)+SUM(DD81:DI81)+SUM(CR81:CW81)+SUM(CF81:CK81)+SUM(BT81:BY81)+SUM(BH81:BM81)+SUM(AV81:BA81)+SUM(AJ81:AO81)+SUM(X81:AC81)+SUM(L81:Q81)</f>
        <v>210</v>
      </c>
      <c r="EV81" s="486">
        <f>EU81/ET81</f>
        <v>0.99526066350710896</v>
      </c>
    </row>
    <row r="82" spans="1:152">
      <c r="A82" s="298" t="s">
        <v>15</v>
      </c>
      <c r="B82" s="298" t="s">
        <v>846</v>
      </c>
      <c r="C82" s="298" t="s">
        <v>881</v>
      </c>
      <c r="D82" s="298" t="s">
        <v>882</v>
      </c>
      <c r="E82" s="169">
        <v>1</v>
      </c>
      <c r="F82" s="169">
        <v>0</v>
      </c>
      <c r="G82" s="169">
        <v>9</v>
      </c>
      <c r="H82" s="169">
        <v>20</v>
      </c>
      <c r="I82" s="169">
        <v>0</v>
      </c>
      <c r="J82" s="169">
        <v>0</v>
      </c>
      <c r="K82" s="169">
        <v>1</v>
      </c>
      <c r="L82" s="169">
        <v>0</v>
      </c>
      <c r="M82" s="169">
        <v>3</v>
      </c>
      <c r="N82" s="169">
        <v>3</v>
      </c>
      <c r="O82" s="169">
        <v>0</v>
      </c>
      <c r="P82" s="169">
        <v>0</v>
      </c>
      <c r="Q82" s="169">
        <v>1</v>
      </c>
      <c r="R82" s="169">
        <v>0</v>
      </c>
      <c r="S82" s="169">
        <v>14</v>
      </c>
      <c r="T82" s="169">
        <v>10</v>
      </c>
      <c r="U82" s="169">
        <v>0</v>
      </c>
      <c r="V82" s="169">
        <v>0</v>
      </c>
      <c r="W82" s="169">
        <v>0</v>
      </c>
      <c r="X82" s="169">
        <v>0</v>
      </c>
      <c r="Y82" s="169">
        <v>9</v>
      </c>
      <c r="Z82" s="456">
        <v>12</v>
      </c>
      <c r="AA82" s="169">
        <v>0</v>
      </c>
      <c r="AB82" s="169">
        <v>0</v>
      </c>
      <c r="AC82" s="169">
        <v>0</v>
      </c>
      <c r="AD82" s="169">
        <v>0</v>
      </c>
      <c r="AE82" s="169">
        <v>11</v>
      </c>
      <c r="AF82" s="169">
        <v>14</v>
      </c>
      <c r="AG82" s="169">
        <v>0</v>
      </c>
      <c r="AH82" s="169">
        <v>0</v>
      </c>
      <c r="AI82" s="169">
        <v>0</v>
      </c>
      <c r="AJ82" s="169">
        <v>0</v>
      </c>
      <c r="AK82" s="169">
        <v>5</v>
      </c>
      <c r="AL82" s="169">
        <v>3</v>
      </c>
      <c r="AM82" s="169">
        <v>0</v>
      </c>
      <c r="AN82" s="169">
        <v>0</v>
      </c>
      <c r="AO82" s="169">
        <v>0</v>
      </c>
      <c r="AP82" s="169">
        <v>0</v>
      </c>
      <c r="AQ82" s="169">
        <v>15</v>
      </c>
      <c r="AR82" s="169">
        <v>1</v>
      </c>
      <c r="AS82" s="169">
        <v>0</v>
      </c>
      <c r="AT82" s="169">
        <v>0</v>
      </c>
      <c r="AU82" s="169">
        <v>0</v>
      </c>
      <c r="AV82" s="169">
        <v>0</v>
      </c>
      <c r="AW82" s="169">
        <v>5</v>
      </c>
      <c r="AX82" s="169">
        <v>6</v>
      </c>
      <c r="AY82" s="169">
        <v>0</v>
      </c>
      <c r="AZ82" s="169">
        <v>0</v>
      </c>
      <c r="BA82" s="169">
        <v>0</v>
      </c>
      <c r="BB82" s="169">
        <v>0</v>
      </c>
      <c r="BC82" s="169">
        <v>13</v>
      </c>
      <c r="BD82" s="169">
        <v>0</v>
      </c>
      <c r="BE82" s="169">
        <v>0</v>
      </c>
      <c r="BF82" s="169">
        <v>0</v>
      </c>
      <c r="BG82" s="169">
        <v>0</v>
      </c>
      <c r="BH82" s="169">
        <v>0</v>
      </c>
      <c r="BI82" s="169">
        <v>0</v>
      </c>
      <c r="BJ82" s="169">
        <v>0</v>
      </c>
      <c r="BK82" s="169">
        <v>0</v>
      </c>
      <c r="BL82" s="169">
        <v>0</v>
      </c>
      <c r="BM82" s="169">
        <v>0</v>
      </c>
      <c r="BN82" s="169">
        <v>0</v>
      </c>
      <c r="BO82" s="169">
        <v>25</v>
      </c>
      <c r="BP82" s="169">
        <v>31</v>
      </c>
      <c r="BQ82" s="169">
        <v>0</v>
      </c>
      <c r="BR82" s="169">
        <v>0</v>
      </c>
      <c r="BS82" s="169">
        <v>0</v>
      </c>
      <c r="BT82" s="169">
        <v>0</v>
      </c>
      <c r="BU82" s="169">
        <v>2</v>
      </c>
      <c r="BV82" s="169">
        <v>3</v>
      </c>
      <c r="BW82" s="169">
        <v>0</v>
      </c>
      <c r="BX82" s="169">
        <v>0</v>
      </c>
      <c r="BY82" s="169">
        <v>0</v>
      </c>
      <c r="BZ82" s="169">
        <v>0</v>
      </c>
      <c r="CA82" s="169">
        <v>12</v>
      </c>
      <c r="CB82" s="169">
        <v>14</v>
      </c>
      <c r="CC82" s="169">
        <v>0</v>
      </c>
      <c r="CD82" s="169">
        <v>0</v>
      </c>
      <c r="CE82" s="169">
        <v>0</v>
      </c>
      <c r="CF82" s="169">
        <v>0</v>
      </c>
      <c r="CG82" s="169">
        <v>6</v>
      </c>
      <c r="CH82" s="169">
        <v>10</v>
      </c>
      <c r="CI82" s="169">
        <v>0</v>
      </c>
      <c r="CJ82" s="169">
        <v>0</v>
      </c>
      <c r="CK82" s="169">
        <v>0</v>
      </c>
      <c r="CL82" s="169">
        <v>0</v>
      </c>
      <c r="CM82" s="169">
        <v>14</v>
      </c>
      <c r="CN82" s="169">
        <v>9</v>
      </c>
      <c r="CO82" s="169">
        <v>0</v>
      </c>
      <c r="CP82" s="169">
        <v>0</v>
      </c>
      <c r="CQ82" s="169">
        <v>0</v>
      </c>
      <c r="CR82" s="169">
        <v>0</v>
      </c>
      <c r="CS82" s="169">
        <v>3</v>
      </c>
      <c r="CT82" s="169">
        <v>5</v>
      </c>
      <c r="CU82" s="169">
        <v>0</v>
      </c>
      <c r="CV82" s="169">
        <v>0</v>
      </c>
      <c r="CW82" s="169">
        <v>0</v>
      </c>
      <c r="CX82" s="169">
        <v>0</v>
      </c>
      <c r="CY82" s="169">
        <v>17</v>
      </c>
      <c r="CZ82" s="169">
        <v>13</v>
      </c>
      <c r="DA82" s="169">
        <v>0</v>
      </c>
      <c r="DB82" s="169">
        <v>0</v>
      </c>
      <c r="DC82" s="169">
        <v>0</v>
      </c>
      <c r="DD82" s="169">
        <v>0</v>
      </c>
      <c r="DE82" s="169">
        <v>5</v>
      </c>
      <c r="DF82" s="169">
        <v>2</v>
      </c>
      <c r="DG82" s="169">
        <v>0</v>
      </c>
      <c r="DH82" s="169">
        <v>0</v>
      </c>
      <c r="DI82" s="169">
        <v>0</v>
      </c>
      <c r="DJ82" s="169">
        <v>0</v>
      </c>
      <c r="DK82" s="169">
        <v>30</v>
      </c>
      <c r="DL82" s="169">
        <v>15</v>
      </c>
      <c r="DM82" s="169">
        <v>0</v>
      </c>
      <c r="DN82" s="169">
        <v>0</v>
      </c>
      <c r="DO82" s="169">
        <v>0</v>
      </c>
      <c r="DP82" s="169">
        <v>0</v>
      </c>
      <c r="DQ82" s="169">
        <v>7</v>
      </c>
      <c r="DR82" s="169">
        <v>8</v>
      </c>
      <c r="DS82" s="169">
        <v>0</v>
      </c>
      <c r="DT82" s="169">
        <v>0</v>
      </c>
      <c r="DU82" s="169">
        <v>0</v>
      </c>
      <c r="DV82" s="169">
        <v>0</v>
      </c>
      <c r="DW82" s="169">
        <v>3</v>
      </c>
      <c r="DX82" s="169">
        <v>8</v>
      </c>
      <c r="DY82" s="169">
        <v>0</v>
      </c>
      <c r="DZ82" s="169">
        <v>0</v>
      </c>
      <c r="EA82" s="169">
        <v>0</v>
      </c>
      <c r="EB82" s="169">
        <v>0</v>
      </c>
      <c r="EC82" s="169">
        <v>9</v>
      </c>
      <c r="ED82" s="169">
        <v>10</v>
      </c>
      <c r="EE82" s="169">
        <v>0</v>
      </c>
      <c r="EF82" s="169">
        <v>0</v>
      </c>
      <c r="EG82" s="169">
        <v>0</v>
      </c>
      <c r="EH82" s="169">
        <v>0</v>
      </c>
      <c r="EI82" s="169">
        <v>14</v>
      </c>
      <c r="EJ82" s="169">
        <v>14</v>
      </c>
      <c r="EK82" s="169">
        <v>0</v>
      </c>
      <c r="EL82" s="169">
        <v>0</v>
      </c>
      <c r="EM82" s="169">
        <v>0</v>
      </c>
      <c r="EN82" s="169">
        <v>0</v>
      </c>
      <c r="EO82" s="169">
        <v>19</v>
      </c>
      <c r="EP82" s="169">
        <v>12</v>
      </c>
      <c r="EQ82" s="169">
        <v>0</v>
      </c>
      <c r="ER82" s="169">
        <v>0</v>
      </c>
      <c r="ES82" s="169">
        <v>0</v>
      </c>
      <c r="ET82" s="298">
        <f t="shared" ref="ET82:ET91" si="13">SUM(EH82:EM82)+SUM(DV82:EA82)+SUM(DJ82:DO82)+SUM(CX82:DC82)+SUM(CL82:CQ82)+SUM(BZ82:CE82)+SUM(BN82:BS82)+SUM(BB82:BG82)+SUM(AP82:AU82)+SUM(AD82:AI82)+SUM(R82:W82)+SUM(F82:K82)</f>
        <v>327</v>
      </c>
      <c r="EU82" s="298">
        <f t="shared" ref="EU82:EU91" si="14">SUM(EN82:ES82)+SUM(EB82:EG82)+SUM(DP82:DU82)+SUM(DD82:DI82)+SUM(CR82:CW82)+SUM(CF82:CK82)+SUM(BT82:BY82)+SUM(BH82:BM82)+SUM(AV82:BA82)+SUM(AJ82:AO82)+SUM(X82:AC82)+SUM(L82:Q82)</f>
        <v>148</v>
      </c>
      <c r="EV82" s="487">
        <f t="shared" ref="EV82:EV91" si="15">EU82/ET82</f>
        <v>0.45259938837920488</v>
      </c>
    </row>
    <row r="83" spans="1:152">
      <c r="A83" t="s">
        <v>15</v>
      </c>
      <c r="B83" t="s">
        <v>846</v>
      </c>
      <c r="C83" t="s">
        <v>881</v>
      </c>
      <c r="D83" t="s">
        <v>883</v>
      </c>
      <c r="E83" s="115">
        <v>1</v>
      </c>
      <c r="F83" s="168">
        <v>0</v>
      </c>
      <c r="G83" s="168">
        <v>7</v>
      </c>
      <c r="H83" s="168">
        <v>11</v>
      </c>
      <c r="I83" s="168">
        <v>0</v>
      </c>
      <c r="J83" s="168">
        <v>0</v>
      </c>
      <c r="K83" s="168">
        <v>0</v>
      </c>
      <c r="L83" s="168">
        <v>0</v>
      </c>
      <c r="M83" s="168">
        <v>3</v>
      </c>
      <c r="N83" s="168">
        <v>11</v>
      </c>
      <c r="O83" s="168">
        <v>0</v>
      </c>
      <c r="P83" s="168">
        <v>0</v>
      </c>
      <c r="Q83" s="168">
        <v>0</v>
      </c>
      <c r="R83" s="174">
        <v>0</v>
      </c>
      <c r="S83" s="174">
        <v>3</v>
      </c>
      <c r="T83" s="174">
        <v>6</v>
      </c>
      <c r="U83" s="174">
        <v>2</v>
      </c>
      <c r="V83" s="174">
        <v>0</v>
      </c>
      <c r="W83" s="174">
        <v>0</v>
      </c>
      <c r="X83" s="174">
        <v>0</v>
      </c>
      <c r="Y83" s="174">
        <v>4</v>
      </c>
      <c r="Z83" s="174">
        <v>0</v>
      </c>
      <c r="AA83" s="174">
        <v>2</v>
      </c>
      <c r="AB83" s="174">
        <v>0</v>
      </c>
      <c r="AC83" s="174">
        <v>0</v>
      </c>
      <c r="AD83" s="168">
        <v>0</v>
      </c>
      <c r="AE83" s="168">
        <v>10</v>
      </c>
      <c r="AF83" s="168">
        <v>15</v>
      </c>
      <c r="AG83" s="168">
        <v>0</v>
      </c>
      <c r="AH83" s="168">
        <v>0</v>
      </c>
      <c r="AI83" s="168">
        <v>0</v>
      </c>
      <c r="AJ83" s="168">
        <v>0</v>
      </c>
      <c r="AK83" s="168">
        <v>9</v>
      </c>
      <c r="AL83" s="168">
        <v>16</v>
      </c>
      <c r="AM83" s="168">
        <v>0</v>
      </c>
      <c r="AN83" s="168">
        <v>0</v>
      </c>
      <c r="AO83" s="168">
        <v>0</v>
      </c>
      <c r="AP83" s="174">
        <v>0</v>
      </c>
      <c r="AQ83" s="174">
        <v>9</v>
      </c>
      <c r="AR83" s="174">
        <v>7</v>
      </c>
      <c r="AS83" s="174">
        <v>2</v>
      </c>
      <c r="AT83" s="174">
        <v>0</v>
      </c>
      <c r="AU83" s="174">
        <v>0</v>
      </c>
      <c r="AV83" s="174">
        <v>0</v>
      </c>
      <c r="AW83" s="174">
        <v>13</v>
      </c>
      <c r="AX83" s="174">
        <v>4</v>
      </c>
      <c r="AY83" s="174">
        <v>2</v>
      </c>
      <c r="AZ83" s="174">
        <v>0</v>
      </c>
      <c r="BA83" s="174">
        <v>0</v>
      </c>
      <c r="BB83" s="168">
        <v>0</v>
      </c>
      <c r="BC83" s="168">
        <v>5</v>
      </c>
      <c r="BD83" s="168">
        <v>1</v>
      </c>
      <c r="BE83" s="168">
        <v>2</v>
      </c>
      <c r="BF83" s="168">
        <v>0</v>
      </c>
      <c r="BG83" s="168">
        <v>0</v>
      </c>
      <c r="BH83" s="168">
        <v>0</v>
      </c>
      <c r="BI83" s="168">
        <v>5</v>
      </c>
      <c r="BJ83" s="168">
        <v>0</v>
      </c>
      <c r="BK83" s="168">
        <v>2</v>
      </c>
      <c r="BL83" s="168">
        <v>0</v>
      </c>
      <c r="BM83" s="168">
        <v>0</v>
      </c>
      <c r="BN83" s="174">
        <v>0</v>
      </c>
      <c r="BO83" s="174">
        <v>4</v>
      </c>
      <c r="BP83" s="174">
        <v>1</v>
      </c>
      <c r="BQ83" s="174">
        <v>3</v>
      </c>
      <c r="BR83" s="174">
        <v>0</v>
      </c>
      <c r="BS83" s="174">
        <v>0</v>
      </c>
      <c r="BT83" s="174">
        <v>0</v>
      </c>
      <c r="BU83" s="174">
        <v>3</v>
      </c>
      <c r="BV83" s="174">
        <v>0</v>
      </c>
      <c r="BW83" s="174">
        <v>0</v>
      </c>
      <c r="BX83" s="174">
        <v>0</v>
      </c>
      <c r="BY83" s="174">
        <v>0</v>
      </c>
      <c r="BZ83" s="168">
        <v>0</v>
      </c>
      <c r="CA83" s="168">
        <v>0</v>
      </c>
      <c r="CB83" s="168">
        <v>10</v>
      </c>
      <c r="CC83" s="168">
        <v>2</v>
      </c>
      <c r="CD83" s="168">
        <v>0</v>
      </c>
      <c r="CE83" s="168">
        <v>0</v>
      </c>
      <c r="CF83" s="168">
        <v>0</v>
      </c>
      <c r="CG83" s="168">
        <v>0</v>
      </c>
      <c r="CH83" s="168">
        <v>10</v>
      </c>
      <c r="CI83" s="168">
        <v>2</v>
      </c>
      <c r="CJ83" s="168">
        <v>0</v>
      </c>
      <c r="CK83" s="168">
        <v>0</v>
      </c>
      <c r="CL83" s="174">
        <v>0</v>
      </c>
      <c r="CM83" s="174">
        <v>11</v>
      </c>
      <c r="CN83" s="174">
        <v>7</v>
      </c>
      <c r="CO83" s="174">
        <v>4</v>
      </c>
      <c r="CP83" s="174">
        <v>0</v>
      </c>
      <c r="CQ83" s="174">
        <v>0</v>
      </c>
      <c r="CR83" s="174">
        <v>0</v>
      </c>
      <c r="CS83" s="174">
        <v>11</v>
      </c>
      <c r="CT83" s="174">
        <v>6</v>
      </c>
      <c r="CU83" s="174">
        <v>4</v>
      </c>
      <c r="CV83" s="174">
        <v>0</v>
      </c>
      <c r="CW83" s="174">
        <v>0</v>
      </c>
      <c r="CX83" s="168">
        <v>0</v>
      </c>
      <c r="CY83" s="168">
        <v>11</v>
      </c>
      <c r="CZ83" s="168">
        <v>6</v>
      </c>
      <c r="DA83" s="168">
        <v>1</v>
      </c>
      <c r="DB83" s="168">
        <v>0</v>
      </c>
      <c r="DC83" s="168">
        <v>0</v>
      </c>
      <c r="DD83" s="168">
        <v>0</v>
      </c>
      <c r="DE83" s="168">
        <v>11</v>
      </c>
      <c r="DF83" s="168">
        <v>6</v>
      </c>
      <c r="DG83" s="168">
        <v>1</v>
      </c>
      <c r="DH83" s="168">
        <v>0</v>
      </c>
      <c r="DI83" s="168">
        <v>0</v>
      </c>
      <c r="DJ83" s="174">
        <v>0</v>
      </c>
      <c r="DK83" s="174">
        <v>6</v>
      </c>
      <c r="DL83" s="174">
        <v>5</v>
      </c>
      <c r="DM83" s="174">
        <v>0</v>
      </c>
      <c r="DN83" s="174">
        <v>0</v>
      </c>
      <c r="DO83" s="174">
        <v>0</v>
      </c>
      <c r="DP83" s="174">
        <v>0</v>
      </c>
      <c r="DQ83" s="174">
        <v>6</v>
      </c>
      <c r="DR83" s="174">
        <v>5</v>
      </c>
      <c r="DS83" s="174">
        <v>0</v>
      </c>
      <c r="DT83" s="174">
        <v>0</v>
      </c>
      <c r="DU83" s="174">
        <v>0</v>
      </c>
      <c r="DV83" s="168">
        <v>0</v>
      </c>
      <c r="DW83" s="168">
        <v>8</v>
      </c>
      <c r="DX83" s="168">
        <v>7</v>
      </c>
      <c r="DY83" s="168">
        <v>2</v>
      </c>
      <c r="DZ83" s="168">
        <v>0</v>
      </c>
      <c r="EA83" s="168">
        <v>0</v>
      </c>
      <c r="EB83" s="168">
        <v>0</v>
      </c>
      <c r="EC83" s="168">
        <v>5</v>
      </c>
      <c r="ED83" s="168">
        <v>8</v>
      </c>
      <c r="EE83" s="168">
        <v>2</v>
      </c>
      <c r="EF83" s="168">
        <v>0</v>
      </c>
      <c r="EG83" s="168">
        <v>0</v>
      </c>
      <c r="EH83" s="174">
        <v>0</v>
      </c>
      <c r="EI83" s="174">
        <v>6</v>
      </c>
      <c r="EJ83" s="174">
        <v>5</v>
      </c>
      <c r="EK83" s="174">
        <v>1</v>
      </c>
      <c r="EL83" s="174">
        <v>0</v>
      </c>
      <c r="EM83" s="174">
        <v>1</v>
      </c>
      <c r="EN83" s="174">
        <v>0</v>
      </c>
      <c r="EO83" s="174">
        <v>6</v>
      </c>
      <c r="EP83" s="174">
        <v>5</v>
      </c>
      <c r="EQ83" s="174">
        <v>1</v>
      </c>
      <c r="ER83" s="174">
        <v>0</v>
      </c>
      <c r="ES83" s="174">
        <v>0</v>
      </c>
      <c r="ET83">
        <f t="shared" si="13"/>
        <v>181</v>
      </c>
      <c r="EU83">
        <f t="shared" si="14"/>
        <v>163</v>
      </c>
      <c r="EV83" s="486">
        <f t="shared" si="15"/>
        <v>0.90055248618784534</v>
      </c>
    </row>
    <row r="84" spans="1:152">
      <c r="A84" t="s">
        <v>15</v>
      </c>
      <c r="B84" t="s">
        <v>846</v>
      </c>
      <c r="C84" t="s">
        <v>869</v>
      </c>
      <c r="D84" t="s">
        <v>884</v>
      </c>
      <c r="E84" s="115">
        <v>1</v>
      </c>
      <c r="F84" s="168">
        <v>0</v>
      </c>
      <c r="G84" s="168">
        <v>4</v>
      </c>
      <c r="H84" s="168">
        <v>1</v>
      </c>
      <c r="I84" s="168">
        <v>46</v>
      </c>
      <c r="J84" s="168">
        <v>0</v>
      </c>
      <c r="K84" s="168">
        <v>0</v>
      </c>
      <c r="L84" s="168">
        <v>0</v>
      </c>
      <c r="M84" s="168">
        <v>7</v>
      </c>
      <c r="N84" s="168">
        <v>0</v>
      </c>
      <c r="O84" s="168">
        <v>42</v>
      </c>
      <c r="P84" s="168">
        <v>1</v>
      </c>
      <c r="Q84" s="168">
        <v>1</v>
      </c>
      <c r="R84" s="174">
        <v>0</v>
      </c>
      <c r="S84" s="174">
        <v>4</v>
      </c>
      <c r="T84" s="174">
        <v>16</v>
      </c>
      <c r="U84" s="174">
        <v>59</v>
      </c>
      <c r="V84" s="174">
        <v>0</v>
      </c>
      <c r="W84" s="174">
        <v>0</v>
      </c>
      <c r="X84" s="174">
        <v>0</v>
      </c>
      <c r="Y84" s="174">
        <v>3</v>
      </c>
      <c r="Z84" s="174">
        <v>15</v>
      </c>
      <c r="AA84" s="174">
        <v>54</v>
      </c>
      <c r="AB84" s="174">
        <v>0</v>
      </c>
      <c r="AC84" s="174">
        <v>0</v>
      </c>
      <c r="AD84" s="168">
        <v>0</v>
      </c>
      <c r="AE84" s="168">
        <v>13</v>
      </c>
      <c r="AF84" s="168">
        <v>13</v>
      </c>
      <c r="AG84" s="168">
        <v>60</v>
      </c>
      <c r="AH84" s="168">
        <v>0</v>
      </c>
      <c r="AI84" s="168">
        <v>0</v>
      </c>
      <c r="AJ84" s="168">
        <v>0</v>
      </c>
      <c r="AK84" s="168">
        <v>12</v>
      </c>
      <c r="AL84" s="168">
        <v>16</v>
      </c>
      <c r="AM84" s="168">
        <v>56</v>
      </c>
      <c r="AN84" s="168">
        <v>0</v>
      </c>
      <c r="AO84" s="168">
        <v>0</v>
      </c>
      <c r="AP84" s="174">
        <v>0</v>
      </c>
      <c r="AQ84" s="174">
        <v>6</v>
      </c>
      <c r="AR84" s="174">
        <v>28</v>
      </c>
      <c r="AS84" s="174">
        <v>58</v>
      </c>
      <c r="AT84" s="174">
        <v>0</v>
      </c>
      <c r="AU84" s="174">
        <v>0</v>
      </c>
      <c r="AV84" s="174">
        <v>0</v>
      </c>
      <c r="AW84" s="174">
        <v>6</v>
      </c>
      <c r="AX84" s="174">
        <v>26</v>
      </c>
      <c r="AY84" s="174">
        <v>54</v>
      </c>
      <c r="AZ84" s="174">
        <v>1</v>
      </c>
      <c r="BA84" s="174">
        <v>1</v>
      </c>
      <c r="BB84" s="168">
        <v>0</v>
      </c>
      <c r="BC84" s="168">
        <v>9</v>
      </c>
      <c r="BD84" s="168">
        <v>4</v>
      </c>
      <c r="BE84" s="168">
        <v>53</v>
      </c>
      <c r="BF84" s="168">
        <v>0</v>
      </c>
      <c r="BG84" s="168">
        <v>0</v>
      </c>
      <c r="BH84" s="168">
        <v>0</v>
      </c>
      <c r="BI84" s="168">
        <v>10</v>
      </c>
      <c r="BJ84" s="168">
        <v>6</v>
      </c>
      <c r="BK84" s="168">
        <v>54</v>
      </c>
      <c r="BL84" s="168">
        <v>0</v>
      </c>
      <c r="BM84" s="168">
        <v>0</v>
      </c>
      <c r="BN84" s="174">
        <v>0</v>
      </c>
      <c r="BO84" s="174">
        <v>5</v>
      </c>
      <c r="BP84" s="174">
        <v>3</v>
      </c>
      <c r="BQ84" s="174">
        <v>60</v>
      </c>
      <c r="BR84" s="174">
        <v>0</v>
      </c>
      <c r="BS84" s="174">
        <v>0</v>
      </c>
      <c r="BT84" s="174">
        <v>0</v>
      </c>
      <c r="BU84" s="174">
        <v>2</v>
      </c>
      <c r="BV84" s="174">
        <v>1</v>
      </c>
      <c r="BW84" s="174">
        <v>57</v>
      </c>
      <c r="BX84" s="174">
        <v>0</v>
      </c>
      <c r="BY84" s="174">
        <v>0</v>
      </c>
      <c r="BZ84" s="168">
        <v>0</v>
      </c>
      <c r="CA84" s="168">
        <v>19</v>
      </c>
      <c r="CB84" s="168">
        <v>30</v>
      </c>
      <c r="CC84" s="168">
        <v>62</v>
      </c>
      <c r="CD84" s="168">
        <v>0</v>
      </c>
      <c r="CE84" s="168">
        <v>0</v>
      </c>
      <c r="CF84" s="168">
        <v>0</v>
      </c>
      <c r="CG84" s="168">
        <v>26</v>
      </c>
      <c r="CH84" s="168">
        <v>29</v>
      </c>
      <c r="CI84" s="168">
        <v>59</v>
      </c>
      <c r="CJ84" s="168">
        <v>0</v>
      </c>
      <c r="CK84" s="168">
        <v>0</v>
      </c>
      <c r="CL84" s="174">
        <v>0</v>
      </c>
      <c r="CM84" s="174">
        <v>7</v>
      </c>
      <c r="CN84" s="174">
        <v>4</v>
      </c>
      <c r="CO84" s="174">
        <v>55</v>
      </c>
      <c r="CP84" s="174">
        <v>0</v>
      </c>
      <c r="CQ84" s="174">
        <v>0</v>
      </c>
      <c r="CR84" s="174">
        <v>0</v>
      </c>
      <c r="CS84" s="174">
        <v>10</v>
      </c>
      <c r="CT84" s="174">
        <v>4</v>
      </c>
      <c r="CU84" s="174">
        <v>52</v>
      </c>
      <c r="CV84" s="174">
        <v>0</v>
      </c>
      <c r="CW84" s="174">
        <v>0</v>
      </c>
      <c r="CX84" s="168">
        <v>0</v>
      </c>
      <c r="CY84" s="168">
        <v>12</v>
      </c>
      <c r="CZ84" s="168">
        <v>3</v>
      </c>
      <c r="DA84" s="168">
        <v>43</v>
      </c>
      <c r="DB84" s="168">
        <v>0</v>
      </c>
      <c r="DC84" s="168">
        <v>0</v>
      </c>
      <c r="DD84" s="168">
        <v>0</v>
      </c>
      <c r="DE84" s="168">
        <v>12</v>
      </c>
      <c r="DF84" s="168">
        <v>4</v>
      </c>
      <c r="DG84" s="168">
        <v>43</v>
      </c>
      <c r="DH84" s="168">
        <v>0</v>
      </c>
      <c r="DI84" s="168">
        <v>0</v>
      </c>
      <c r="DJ84" s="174">
        <v>0</v>
      </c>
      <c r="DK84" s="174">
        <v>19</v>
      </c>
      <c r="DL84" s="174">
        <v>12</v>
      </c>
      <c r="DM84" s="174">
        <v>48</v>
      </c>
      <c r="DN84" s="174">
        <v>0</v>
      </c>
      <c r="DO84" s="174">
        <v>0</v>
      </c>
      <c r="DP84" s="174">
        <v>0</v>
      </c>
      <c r="DQ84" s="174">
        <v>22</v>
      </c>
      <c r="DR84" s="174">
        <v>12</v>
      </c>
      <c r="DS84" s="174">
        <v>47</v>
      </c>
      <c r="DT84" s="174">
        <v>0</v>
      </c>
      <c r="DU84" s="174">
        <v>0</v>
      </c>
      <c r="DV84" s="168">
        <v>0</v>
      </c>
      <c r="DW84" s="168">
        <v>15</v>
      </c>
      <c r="DX84" s="168">
        <v>11</v>
      </c>
      <c r="DY84" s="168">
        <v>34</v>
      </c>
      <c r="DZ84" s="168">
        <v>0</v>
      </c>
      <c r="EA84" s="168">
        <v>0</v>
      </c>
      <c r="EB84" s="168">
        <v>0</v>
      </c>
      <c r="EC84" s="168">
        <v>23</v>
      </c>
      <c r="ED84" s="168">
        <v>11</v>
      </c>
      <c r="EE84" s="168">
        <v>29</v>
      </c>
      <c r="EF84" s="168">
        <v>0</v>
      </c>
      <c r="EG84" s="168">
        <v>0</v>
      </c>
      <c r="EH84" s="174">
        <v>0</v>
      </c>
      <c r="EI84" s="174">
        <v>16</v>
      </c>
      <c r="EJ84" s="174">
        <v>14</v>
      </c>
      <c r="EK84" s="174">
        <v>47</v>
      </c>
      <c r="EL84" s="174">
        <v>0</v>
      </c>
      <c r="EM84" s="174">
        <v>0</v>
      </c>
      <c r="EN84" s="174">
        <v>0</v>
      </c>
      <c r="EO84" s="174">
        <v>16</v>
      </c>
      <c r="EP84" s="174">
        <v>14</v>
      </c>
      <c r="EQ84" s="174">
        <v>44</v>
      </c>
      <c r="ER84" s="174">
        <v>0</v>
      </c>
      <c r="ES84" s="174">
        <v>0</v>
      </c>
      <c r="ET84">
        <f t="shared" si="13"/>
        <v>893</v>
      </c>
      <c r="EU84">
        <f t="shared" si="14"/>
        <v>882</v>
      </c>
      <c r="EV84" s="486">
        <f t="shared" si="15"/>
        <v>0.98768197088465848</v>
      </c>
    </row>
    <row r="85" spans="1:152">
      <c r="A85" t="s">
        <v>15</v>
      </c>
      <c r="B85" t="s">
        <v>846</v>
      </c>
      <c r="C85" t="s">
        <v>869</v>
      </c>
      <c r="D85" t="s">
        <v>885</v>
      </c>
      <c r="E85" s="115">
        <v>1</v>
      </c>
      <c r="F85" s="168">
        <v>0</v>
      </c>
      <c r="G85" s="168">
        <v>5</v>
      </c>
      <c r="H85" s="168">
        <v>4</v>
      </c>
      <c r="I85" s="168">
        <v>0</v>
      </c>
      <c r="J85" s="168">
        <v>0</v>
      </c>
      <c r="K85" s="168">
        <v>0</v>
      </c>
      <c r="L85" s="168">
        <v>0</v>
      </c>
      <c r="M85" s="168">
        <v>4</v>
      </c>
      <c r="N85" s="168">
        <v>4</v>
      </c>
      <c r="O85" s="168">
        <v>0</v>
      </c>
      <c r="P85" s="168">
        <v>0</v>
      </c>
      <c r="Q85" s="168">
        <v>0</v>
      </c>
      <c r="R85" s="174">
        <v>0</v>
      </c>
      <c r="S85" s="174">
        <v>5</v>
      </c>
      <c r="T85" s="174">
        <v>5</v>
      </c>
      <c r="U85" s="174">
        <v>0</v>
      </c>
      <c r="V85" s="174">
        <v>0</v>
      </c>
      <c r="W85" s="174">
        <v>0</v>
      </c>
      <c r="X85" s="174">
        <v>0</v>
      </c>
      <c r="Y85" s="174">
        <v>5</v>
      </c>
      <c r="Z85" s="174">
        <v>5</v>
      </c>
      <c r="AA85" s="174">
        <v>0</v>
      </c>
      <c r="AB85" s="174">
        <v>0</v>
      </c>
      <c r="AC85" s="174">
        <v>0</v>
      </c>
      <c r="AD85" s="168">
        <v>0</v>
      </c>
      <c r="AE85" s="168">
        <v>8</v>
      </c>
      <c r="AF85" s="168">
        <v>5</v>
      </c>
      <c r="AG85" s="168">
        <v>0</v>
      </c>
      <c r="AH85" s="168">
        <v>0</v>
      </c>
      <c r="AI85" s="168">
        <v>0</v>
      </c>
      <c r="AJ85" s="168">
        <v>0</v>
      </c>
      <c r="AK85" s="168">
        <v>9</v>
      </c>
      <c r="AL85" s="168">
        <v>5</v>
      </c>
      <c r="AM85" s="168">
        <v>0</v>
      </c>
      <c r="AN85" s="168">
        <v>0</v>
      </c>
      <c r="AO85" s="168">
        <v>0</v>
      </c>
      <c r="AP85" s="174">
        <v>0</v>
      </c>
      <c r="AQ85" s="174">
        <v>6</v>
      </c>
      <c r="AR85" s="174">
        <v>10</v>
      </c>
      <c r="AS85" s="174">
        <v>0</v>
      </c>
      <c r="AT85" s="174">
        <v>0</v>
      </c>
      <c r="AU85" s="174">
        <v>0</v>
      </c>
      <c r="AV85" s="174">
        <v>0</v>
      </c>
      <c r="AW85" s="174">
        <v>6</v>
      </c>
      <c r="AX85" s="174">
        <v>10</v>
      </c>
      <c r="AY85" s="174">
        <v>0</v>
      </c>
      <c r="AZ85" s="174">
        <v>0</v>
      </c>
      <c r="BA85" s="174">
        <v>0</v>
      </c>
      <c r="BB85" s="168">
        <v>0</v>
      </c>
      <c r="BC85" s="168">
        <v>9</v>
      </c>
      <c r="BD85" s="168">
        <v>8</v>
      </c>
      <c r="BE85" s="168">
        <v>0</v>
      </c>
      <c r="BF85" s="168">
        <v>0</v>
      </c>
      <c r="BG85" s="168">
        <v>0</v>
      </c>
      <c r="BH85" s="168">
        <v>0</v>
      </c>
      <c r="BI85" s="168">
        <v>7</v>
      </c>
      <c r="BJ85" s="168">
        <v>7</v>
      </c>
      <c r="BK85" s="168">
        <v>0</v>
      </c>
      <c r="BL85" s="168">
        <v>0</v>
      </c>
      <c r="BM85" s="168">
        <v>0</v>
      </c>
      <c r="BN85" s="174">
        <v>1</v>
      </c>
      <c r="BO85" s="174">
        <v>8</v>
      </c>
      <c r="BP85" s="174">
        <v>6</v>
      </c>
      <c r="BQ85" s="174">
        <v>0</v>
      </c>
      <c r="BR85" s="174">
        <v>0</v>
      </c>
      <c r="BS85" s="174">
        <v>0</v>
      </c>
      <c r="BT85" s="174">
        <v>0</v>
      </c>
      <c r="BU85" s="174">
        <v>8</v>
      </c>
      <c r="BV85" s="174">
        <v>6</v>
      </c>
      <c r="BW85" s="174">
        <v>0</v>
      </c>
      <c r="BX85" s="174">
        <v>0</v>
      </c>
      <c r="BY85" s="174">
        <v>0</v>
      </c>
      <c r="BZ85" s="168">
        <v>0</v>
      </c>
      <c r="CA85" s="168">
        <v>4</v>
      </c>
      <c r="CB85" s="168">
        <v>8</v>
      </c>
      <c r="CC85" s="168">
        <v>1</v>
      </c>
      <c r="CD85" s="168">
        <v>0</v>
      </c>
      <c r="CE85" s="168">
        <v>0</v>
      </c>
      <c r="CF85" s="168">
        <v>1</v>
      </c>
      <c r="CG85" s="168">
        <v>5</v>
      </c>
      <c r="CH85" s="168">
        <v>9</v>
      </c>
      <c r="CI85" s="168">
        <v>1</v>
      </c>
      <c r="CJ85" s="168">
        <v>0</v>
      </c>
      <c r="CK85" s="168">
        <v>0</v>
      </c>
      <c r="CL85" s="174">
        <v>0</v>
      </c>
      <c r="CM85" s="174">
        <v>9</v>
      </c>
      <c r="CN85" s="174">
        <v>6</v>
      </c>
      <c r="CO85" s="174">
        <v>0</v>
      </c>
      <c r="CP85" s="174">
        <v>0</v>
      </c>
      <c r="CQ85" s="174">
        <v>0</v>
      </c>
      <c r="CR85" s="174">
        <v>0</v>
      </c>
      <c r="CS85" s="174">
        <v>9</v>
      </c>
      <c r="CT85" s="174">
        <v>6</v>
      </c>
      <c r="CU85" s="174">
        <v>0</v>
      </c>
      <c r="CV85" s="174">
        <v>0</v>
      </c>
      <c r="CW85" s="174">
        <v>0</v>
      </c>
      <c r="CX85" s="168">
        <v>0</v>
      </c>
      <c r="CY85" s="168">
        <v>1</v>
      </c>
      <c r="CZ85" s="168">
        <v>5</v>
      </c>
      <c r="DA85" s="168">
        <v>0</v>
      </c>
      <c r="DB85" s="168">
        <v>0</v>
      </c>
      <c r="DC85" s="168">
        <v>0</v>
      </c>
      <c r="DD85" s="168">
        <v>0</v>
      </c>
      <c r="DE85" s="168">
        <v>1</v>
      </c>
      <c r="DF85" s="168">
        <v>5</v>
      </c>
      <c r="DG85" s="168">
        <v>0</v>
      </c>
      <c r="DH85" s="168">
        <v>0</v>
      </c>
      <c r="DI85" s="168">
        <v>0</v>
      </c>
      <c r="DJ85" s="174">
        <v>0</v>
      </c>
      <c r="DK85" s="174">
        <v>7</v>
      </c>
      <c r="DL85" s="174">
        <v>7</v>
      </c>
      <c r="DM85" s="174">
        <v>0</v>
      </c>
      <c r="DN85" s="174">
        <v>0</v>
      </c>
      <c r="DO85" s="174">
        <v>0</v>
      </c>
      <c r="DP85" s="174">
        <v>0</v>
      </c>
      <c r="DQ85" s="174">
        <v>7</v>
      </c>
      <c r="DR85" s="174">
        <v>6</v>
      </c>
      <c r="DS85" s="174">
        <v>0</v>
      </c>
      <c r="DT85" s="174">
        <v>0</v>
      </c>
      <c r="DU85" s="174">
        <v>0</v>
      </c>
      <c r="DV85" s="168">
        <v>0</v>
      </c>
      <c r="DW85" s="168">
        <v>7</v>
      </c>
      <c r="DX85" s="168">
        <v>6</v>
      </c>
      <c r="DY85" s="168">
        <v>0</v>
      </c>
      <c r="DZ85" s="168">
        <v>0</v>
      </c>
      <c r="EA85" s="168">
        <v>0</v>
      </c>
      <c r="EB85" s="168">
        <v>0</v>
      </c>
      <c r="EC85" s="168">
        <v>7</v>
      </c>
      <c r="ED85" s="168">
        <v>6</v>
      </c>
      <c r="EE85" s="168">
        <v>0</v>
      </c>
      <c r="EF85" s="168">
        <v>0</v>
      </c>
      <c r="EG85" s="168">
        <v>0</v>
      </c>
      <c r="EH85" s="174">
        <v>0</v>
      </c>
      <c r="EI85" s="174">
        <v>1</v>
      </c>
      <c r="EJ85" s="174">
        <v>7</v>
      </c>
      <c r="EK85" s="174">
        <v>0</v>
      </c>
      <c r="EL85" s="174">
        <v>0</v>
      </c>
      <c r="EM85" s="174">
        <v>0</v>
      </c>
      <c r="EN85" s="174">
        <v>0</v>
      </c>
      <c r="EO85" s="174">
        <v>1</v>
      </c>
      <c r="EP85" s="174">
        <v>7</v>
      </c>
      <c r="EQ85" s="174">
        <v>0</v>
      </c>
      <c r="ER85" s="174">
        <v>0</v>
      </c>
      <c r="ES85" s="174">
        <v>0</v>
      </c>
      <c r="ET85">
        <f t="shared" si="13"/>
        <v>149</v>
      </c>
      <c r="EU85">
        <f t="shared" si="14"/>
        <v>147</v>
      </c>
      <c r="EV85" s="486">
        <f t="shared" si="15"/>
        <v>0.98657718120805371</v>
      </c>
    </row>
    <row r="86" spans="1:152">
      <c r="A86" t="s">
        <v>15</v>
      </c>
      <c r="B86" t="s">
        <v>846</v>
      </c>
      <c r="C86" t="s">
        <v>869</v>
      </c>
      <c r="D86" t="s">
        <v>874</v>
      </c>
      <c r="E86" s="115">
        <v>1</v>
      </c>
      <c r="F86" s="168">
        <v>0</v>
      </c>
      <c r="G86" s="168">
        <v>14</v>
      </c>
      <c r="H86" s="168">
        <v>38</v>
      </c>
      <c r="I86" s="168">
        <v>3</v>
      </c>
      <c r="J86" s="168">
        <v>0</v>
      </c>
      <c r="K86" s="168">
        <v>0</v>
      </c>
      <c r="L86" s="168">
        <v>0</v>
      </c>
      <c r="M86" s="168">
        <v>14</v>
      </c>
      <c r="N86" s="168">
        <v>38</v>
      </c>
      <c r="O86" s="168">
        <v>3</v>
      </c>
      <c r="P86" s="168">
        <v>0</v>
      </c>
      <c r="Q86" s="168">
        <v>0</v>
      </c>
      <c r="R86" s="174">
        <v>0</v>
      </c>
      <c r="S86" s="174">
        <v>20</v>
      </c>
      <c r="T86" s="174">
        <v>5</v>
      </c>
      <c r="U86" s="174">
        <v>2</v>
      </c>
      <c r="V86" s="174">
        <v>0</v>
      </c>
      <c r="W86" s="174">
        <v>1</v>
      </c>
      <c r="X86" s="174">
        <v>0</v>
      </c>
      <c r="Y86" s="174">
        <v>20</v>
      </c>
      <c r="Z86" s="174">
        <v>5</v>
      </c>
      <c r="AA86" s="174">
        <v>2</v>
      </c>
      <c r="AB86" s="174">
        <v>0</v>
      </c>
      <c r="AC86" s="174">
        <v>1</v>
      </c>
      <c r="AD86" s="168">
        <v>0</v>
      </c>
      <c r="AE86" s="168">
        <v>20</v>
      </c>
      <c r="AF86" s="168">
        <v>30</v>
      </c>
      <c r="AG86" s="168">
        <v>7</v>
      </c>
      <c r="AH86" s="168">
        <v>0</v>
      </c>
      <c r="AI86" s="168">
        <v>1</v>
      </c>
      <c r="AJ86" s="168">
        <v>0</v>
      </c>
      <c r="AK86" s="168">
        <v>20</v>
      </c>
      <c r="AL86" s="168">
        <v>30</v>
      </c>
      <c r="AM86" s="168">
        <v>6</v>
      </c>
      <c r="AN86" s="168">
        <v>0</v>
      </c>
      <c r="AO86" s="168">
        <v>1</v>
      </c>
      <c r="AP86" s="174">
        <v>0</v>
      </c>
      <c r="AQ86" s="174">
        <v>17</v>
      </c>
      <c r="AR86" s="174">
        <v>23</v>
      </c>
      <c r="AS86" s="174">
        <v>9</v>
      </c>
      <c r="AT86" s="174">
        <v>0</v>
      </c>
      <c r="AU86" s="174">
        <v>0</v>
      </c>
      <c r="AV86" s="174">
        <v>0</v>
      </c>
      <c r="AW86" s="174">
        <v>17</v>
      </c>
      <c r="AX86" s="174">
        <v>23</v>
      </c>
      <c r="AY86" s="174">
        <v>8</v>
      </c>
      <c r="AZ86" s="174">
        <v>0</v>
      </c>
      <c r="BA86" s="174">
        <v>0</v>
      </c>
      <c r="BB86" s="168">
        <v>0</v>
      </c>
      <c r="BC86" s="168">
        <v>13</v>
      </c>
      <c r="BD86" s="168">
        <v>6</v>
      </c>
      <c r="BE86" s="168">
        <v>8</v>
      </c>
      <c r="BF86" s="168">
        <v>3</v>
      </c>
      <c r="BG86" s="168">
        <v>3</v>
      </c>
      <c r="BH86" s="168">
        <v>0</v>
      </c>
      <c r="BI86" s="168">
        <v>14</v>
      </c>
      <c r="BJ86" s="168">
        <v>6</v>
      </c>
      <c r="BK86" s="168">
        <v>7</v>
      </c>
      <c r="BL86" s="168">
        <v>3</v>
      </c>
      <c r="BM86" s="168">
        <v>3</v>
      </c>
      <c r="BN86" s="174">
        <v>0</v>
      </c>
      <c r="BO86" s="174">
        <v>28</v>
      </c>
      <c r="BP86" s="174">
        <v>39</v>
      </c>
      <c r="BQ86" s="174">
        <v>6</v>
      </c>
      <c r="BR86" s="174">
        <v>0</v>
      </c>
      <c r="BS86" s="174">
        <v>0</v>
      </c>
      <c r="BT86" s="174">
        <v>0</v>
      </c>
      <c r="BU86" s="174">
        <v>28</v>
      </c>
      <c r="BV86" s="174">
        <v>39</v>
      </c>
      <c r="BW86" s="174">
        <v>6</v>
      </c>
      <c r="BX86" s="174">
        <v>0</v>
      </c>
      <c r="BY86" s="174">
        <v>0</v>
      </c>
      <c r="BZ86" s="168">
        <v>0</v>
      </c>
      <c r="CA86" s="168">
        <v>30</v>
      </c>
      <c r="CB86" s="168">
        <v>6</v>
      </c>
      <c r="CC86" s="168">
        <v>3</v>
      </c>
      <c r="CD86" s="168">
        <v>0</v>
      </c>
      <c r="CE86" s="168">
        <v>0</v>
      </c>
      <c r="CF86" s="168">
        <v>0</v>
      </c>
      <c r="CG86" s="168">
        <v>30</v>
      </c>
      <c r="CH86" s="168">
        <v>6</v>
      </c>
      <c r="CI86" s="168">
        <v>0</v>
      </c>
      <c r="CJ86" s="168">
        <v>0</v>
      </c>
      <c r="CK86" s="168">
        <v>0</v>
      </c>
      <c r="CL86" s="174">
        <v>0</v>
      </c>
      <c r="CM86" s="174">
        <v>11</v>
      </c>
      <c r="CN86" s="174">
        <v>3</v>
      </c>
      <c r="CO86" s="174">
        <v>3</v>
      </c>
      <c r="CP86" s="174">
        <v>1</v>
      </c>
      <c r="CQ86" s="174">
        <v>1</v>
      </c>
      <c r="CR86" s="174">
        <v>0</v>
      </c>
      <c r="CS86" s="174">
        <v>11</v>
      </c>
      <c r="CT86" s="174">
        <v>3</v>
      </c>
      <c r="CU86" s="174">
        <v>3</v>
      </c>
      <c r="CV86" s="174">
        <v>1</v>
      </c>
      <c r="CW86" s="174">
        <v>1</v>
      </c>
      <c r="CX86" s="168">
        <v>0</v>
      </c>
      <c r="CY86" s="168">
        <v>20</v>
      </c>
      <c r="CZ86" s="168">
        <v>19</v>
      </c>
      <c r="DA86" s="168">
        <v>3</v>
      </c>
      <c r="DB86" s="168">
        <v>0</v>
      </c>
      <c r="DC86" s="168">
        <v>1</v>
      </c>
      <c r="DD86" s="168">
        <v>0</v>
      </c>
      <c r="DE86" s="168">
        <v>20</v>
      </c>
      <c r="DF86" s="168">
        <v>19</v>
      </c>
      <c r="DG86" s="168">
        <v>3</v>
      </c>
      <c r="DH86" s="168">
        <v>0</v>
      </c>
      <c r="DI86" s="168">
        <v>1</v>
      </c>
      <c r="DJ86" s="174">
        <v>0</v>
      </c>
      <c r="DK86" s="174">
        <v>27</v>
      </c>
      <c r="DL86" s="174">
        <v>33</v>
      </c>
      <c r="DM86" s="174">
        <v>1</v>
      </c>
      <c r="DN86" s="174">
        <v>0</v>
      </c>
      <c r="DO86" s="174">
        <v>0</v>
      </c>
      <c r="DP86" s="174">
        <v>0</v>
      </c>
      <c r="DQ86" s="174">
        <v>27</v>
      </c>
      <c r="DR86" s="174">
        <v>33</v>
      </c>
      <c r="DS86" s="174">
        <v>1</v>
      </c>
      <c r="DT86" s="174">
        <v>0</v>
      </c>
      <c r="DU86" s="174">
        <v>0</v>
      </c>
      <c r="DV86" s="168">
        <v>0</v>
      </c>
      <c r="DW86" s="168">
        <v>18</v>
      </c>
      <c r="DX86" s="168">
        <v>17</v>
      </c>
      <c r="DY86" s="168">
        <v>3</v>
      </c>
      <c r="DZ86" s="168">
        <v>0</v>
      </c>
      <c r="EA86" s="168">
        <v>0</v>
      </c>
      <c r="EB86" s="168">
        <v>0</v>
      </c>
      <c r="EC86" s="168">
        <v>18</v>
      </c>
      <c r="ED86" s="168">
        <v>17</v>
      </c>
      <c r="EE86" s="168">
        <v>3</v>
      </c>
      <c r="EF86" s="168">
        <v>0</v>
      </c>
      <c r="EG86" s="168">
        <v>0</v>
      </c>
      <c r="EH86" s="174">
        <v>0</v>
      </c>
      <c r="EI86" s="174">
        <v>23</v>
      </c>
      <c r="EJ86" s="174">
        <v>17</v>
      </c>
      <c r="EK86" s="174">
        <v>6</v>
      </c>
      <c r="EL86" s="174">
        <v>0</v>
      </c>
      <c r="EM86" s="174">
        <v>0</v>
      </c>
      <c r="EN86" s="174">
        <v>0</v>
      </c>
      <c r="EO86" s="174">
        <v>23</v>
      </c>
      <c r="EP86" s="174">
        <v>17</v>
      </c>
      <c r="EQ86" s="174">
        <v>5</v>
      </c>
      <c r="ER86" s="174">
        <v>0</v>
      </c>
      <c r="ES86" s="174">
        <v>0</v>
      </c>
      <c r="ET86">
        <f t="shared" si="13"/>
        <v>542</v>
      </c>
      <c r="EU86">
        <f t="shared" si="14"/>
        <v>536</v>
      </c>
      <c r="EV86" s="486">
        <f t="shared" si="15"/>
        <v>0.98892988929889303</v>
      </c>
    </row>
    <row r="87" spans="1:152">
      <c r="A87" t="s">
        <v>15</v>
      </c>
      <c r="B87" t="s">
        <v>846</v>
      </c>
      <c r="C87" t="s">
        <v>850</v>
      </c>
      <c r="D87" t="s">
        <v>886</v>
      </c>
      <c r="E87" s="115">
        <v>1</v>
      </c>
      <c r="F87" s="168">
        <v>0</v>
      </c>
      <c r="G87" s="168">
        <v>11</v>
      </c>
      <c r="H87" s="168">
        <v>1</v>
      </c>
      <c r="I87" s="168">
        <v>2</v>
      </c>
      <c r="J87" s="168">
        <v>0</v>
      </c>
      <c r="K87" s="168">
        <v>0</v>
      </c>
      <c r="L87" s="168">
        <v>0</v>
      </c>
      <c r="M87" s="168">
        <v>9</v>
      </c>
      <c r="N87" s="168">
        <v>1</v>
      </c>
      <c r="O87" s="168">
        <v>2</v>
      </c>
      <c r="P87" s="168">
        <v>0</v>
      </c>
      <c r="Q87" s="168">
        <v>0</v>
      </c>
      <c r="R87" s="174">
        <v>0</v>
      </c>
      <c r="S87" s="174">
        <v>4</v>
      </c>
      <c r="T87" s="174">
        <v>7</v>
      </c>
      <c r="U87" s="174">
        <v>1</v>
      </c>
      <c r="V87" s="174">
        <v>0</v>
      </c>
      <c r="W87" s="174">
        <v>0</v>
      </c>
      <c r="X87" s="174">
        <v>0</v>
      </c>
      <c r="Y87" s="174">
        <v>5</v>
      </c>
      <c r="Z87" s="174">
        <v>7</v>
      </c>
      <c r="AA87" s="174">
        <v>1</v>
      </c>
      <c r="AB87" s="174">
        <v>0</v>
      </c>
      <c r="AC87" s="174">
        <v>0</v>
      </c>
      <c r="AD87" s="168">
        <v>0</v>
      </c>
      <c r="AE87" s="168">
        <v>2</v>
      </c>
      <c r="AF87" s="168">
        <v>2</v>
      </c>
      <c r="AG87" s="168">
        <v>1</v>
      </c>
      <c r="AH87" s="168">
        <v>0</v>
      </c>
      <c r="AI87" s="168">
        <v>0</v>
      </c>
      <c r="AJ87" s="168">
        <v>0</v>
      </c>
      <c r="AK87" s="168">
        <v>2</v>
      </c>
      <c r="AL87" s="168">
        <v>1</v>
      </c>
      <c r="AM87" s="168">
        <v>1</v>
      </c>
      <c r="AN87" s="168">
        <v>0</v>
      </c>
      <c r="AO87" s="168">
        <v>0</v>
      </c>
      <c r="AP87" s="174">
        <v>0</v>
      </c>
      <c r="AQ87" s="174">
        <v>6</v>
      </c>
      <c r="AR87" s="174">
        <v>8</v>
      </c>
      <c r="AS87" s="174">
        <v>2</v>
      </c>
      <c r="AT87" s="174">
        <v>0</v>
      </c>
      <c r="AU87" s="174">
        <v>0</v>
      </c>
      <c r="AV87" s="174">
        <v>0</v>
      </c>
      <c r="AW87" s="174">
        <v>4</v>
      </c>
      <c r="AX87" s="174">
        <v>8</v>
      </c>
      <c r="AY87" s="174">
        <v>2</v>
      </c>
      <c r="AZ87" s="174">
        <v>0</v>
      </c>
      <c r="BA87" s="174">
        <v>0</v>
      </c>
      <c r="BB87" s="168">
        <v>0</v>
      </c>
      <c r="BC87" s="168">
        <v>8</v>
      </c>
      <c r="BD87" s="168">
        <v>2</v>
      </c>
      <c r="BE87" s="168">
        <v>3</v>
      </c>
      <c r="BF87" s="168">
        <v>0</v>
      </c>
      <c r="BG87" s="168">
        <v>0</v>
      </c>
      <c r="BH87" s="168">
        <v>0</v>
      </c>
      <c r="BI87" s="168">
        <v>8</v>
      </c>
      <c r="BJ87" s="168">
        <v>2</v>
      </c>
      <c r="BK87" s="168">
        <v>3</v>
      </c>
      <c r="BL87" s="168">
        <v>0</v>
      </c>
      <c r="BM87" s="168">
        <v>0</v>
      </c>
      <c r="BN87" s="174">
        <v>0</v>
      </c>
      <c r="BO87" s="174">
        <v>8</v>
      </c>
      <c r="BP87" s="174">
        <v>7</v>
      </c>
      <c r="BQ87" s="174">
        <v>2</v>
      </c>
      <c r="BR87" s="174">
        <v>1</v>
      </c>
      <c r="BS87" s="174">
        <v>1</v>
      </c>
      <c r="BT87" s="174">
        <v>0</v>
      </c>
      <c r="BU87" s="174">
        <v>8</v>
      </c>
      <c r="BV87" s="174">
        <v>8</v>
      </c>
      <c r="BW87" s="174">
        <v>2</v>
      </c>
      <c r="BX87" s="174">
        <v>1</v>
      </c>
      <c r="BY87" s="174">
        <v>1</v>
      </c>
      <c r="BZ87" s="168">
        <v>0</v>
      </c>
      <c r="CA87" s="168">
        <v>6</v>
      </c>
      <c r="CB87" s="168">
        <v>3</v>
      </c>
      <c r="CC87" s="168">
        <v>3</v>
      </c>
      <c r="CD87" s="168">
        <v>0</v>
      </c>
      <c r="CE87" s="168">
        <v>0</v>
      </c>
      <c r="CF87" s="168">
        <v>0</v>
      </c>
      <c r="CG87" s="168">
        <v>9</v>
      </c>
      <c r="CH87" s="168">
        <v>1</v>
      </c>
      <c r="CI87" s="168">
        <v>3</v>
      </c>
      <c r="CJ87" s="168">
        <v>0</v>
      </c>
      <c r="CK87" s="168">
        <v>0</v>
      </c>
      <c r="CL87" s="174">
        <v>0</v>
      </c>
      <c r="CM87" s="174">
        <v>4</v>
      </c>
      <c r="CN87" s="174">
        <v>6</v>
      </c>
      <c r="CO87" s="174">
        <v>4</v>
      </c>
      <c r="CP87" s="174">
        <v>0</v>
      </c>
      <c r="CQ87" s="174">
        <v>0</v>
      </c>
      <c r="CR87" s="174">
        <v>0</v>
      </c>
      <c r="CS87" s="174">
        <v>4</v>
      </c>
      <c r="CT87" s="174">
        <v>6</v>
      </c>
      <c r="CU87" s="174">
        <v>4</v>
      </c>
      <c r="CV87" s="174">
        <v>0</v>
      </c>
      <c r="CW87" s="174">
        <v>0</v>
      </c>
      <c r="CX87" s="168">
        <v>0</v>
      </c>
      <c r="CY87" s="168">
        <v>5</v>
      </c>
      <c r="CZ87" s="168">
        <v>6</v>
      </c>
      <c r="DA87" s="168">
        <v>2</v>
      </c>
      <c r="DB87" s="168">
        <v>0</v>
      </c>
      <c r="DC87" s="168">
        <v>0</v>
      </c>
      <c r="DD87" s="168">
        <v>0</v>
      </c>
      <c r="DE87" s="168">
        <v>5</v>
      </c>
      <c r="DF87" s="168">
        <v>7</v>
      </c>
      <c r="DG87" s="168">
        <v>2</v>
      </c>
      <c r="DH87" s="168">
        <v>0</v>
      </c>
      <c r="DI87" s="168">
        <v>0</v>
      </c>
      <c r="DJ87" s="174">
        <v>0</v>
      </c>
      <c r="DK87" s="174">
        <v>4</v>
      </c>
      <c r="DL87" s="174">
        <v>5</v>
      </c>
      <c r="DM87" s="174">
        <v>1</v>
      </c>
      <c r="DN87" s="174">
        <v>0</v>
      </c>
      <c r="DO87" s="174">
        <v>0</v>
      </c>
      <c r="DP87" s="174">
        <v>0</v>
      </c>
      <c r="DQ87" s="174">
        <v>4</v>
      </c>
      <c r="DR87" s="174">
        <v>5</v>
      </c>
      <c r="DS87" s="174">
        <v>1</v>
      </c>
      <c r="DT87" s="174">
        <v>0</v>
      </c>
      <c r="DU87" s="174">
        <v>0</v>
      </c>
      <c r="DV87" s="168">
        <v>0</v>
      </c>
      <c r="DW87" s="168">
        <v>8</v>
      </c>
      <c r="DX87" s="168">
        <v>6</v>
      </c>
      <c r="DY87" s="168">
        <v>0</v>
      </c>
      <c r="DZ87" s="168">
        <v>0</v>
      </c>
      <c r="EA87" s="168">
        <v>0</v>
      </c>
      <c r="EB87" s="168">
        <v>0</v>
      </c>
      <c r="EC87" s="168">
        <v>5</v>
      </c>
      <c r="ED87" s="168">
        <v>6</v>
      </c>
      <c r="EE87" s="168">
        <v>0</v>
      </c>
      <c r="EF87" s="168">
        <v>0</v>
      </c>
      <c r="EG87" s="168">
        <v>0</v>
      </c>
      <c r="EH87" s="174">
        <v>0</v>
      </c>
      <c r="EI87" s="174">
        <v>15</v>
      </c>
      <c r="EJ87" s="174">
        <v>4</v>
      </c>
      <c r="EK87" s="174">
        <v>3</v>
      </c>
      <c r="EL87" s="174">
        <v>0</v>
      </c>
      <c r="EM87" s="174">
        <v>0</v>
      </c>
      <c r="EN87" s="174">
        <v>0</v>
      </c>
      <c r="EO87" s="174">
        <v>13</v>
      </c>
      <c r="EP87" s="174">
        <v>4</v>
      </c>
      <c r="EQ87" s="174">
        <f>2+1</f>
        <v>3</v>
      </c>
      <c r="ER87" s="174">
        <v>0</v>
      </c>
      <c r="ES87" s="174">
        <v>0</v>
      </c>
      <c r="ET87">
        <f t="shared" si="13"/>
        <v>164</v>
      </c>
      <c r="EU87">
        <f t="shared" si="14"/>
        <v>158</v>
      </c>
      <c r="EV87" s="486">
        <f t="shared" si="15"/>
        <v>0.96341463414634143</v>
      </c>
    </row>
    <row r="88" spans="1:152">
      <c r="A88" t="s">
        <v>15</v>
      </c>
      <c r="B88" t="s">
        <v>846</v>
      </c>
      <c r="C88" t="s">
        <v>850</v>
      </c>
      <c r="D88" t="s">
        <v>887</v>
      </c>
      <c r="E88" s="115">
        <v>1</v>
      </c>
      <c r="F88" s="168">
        <v>0</v>
      </c>
      <c r="G88" s="168">
        <v>8</v>
      </c>
      <c r="H88" s="168">
        <v>8</v>
      </c>
      <c r="I88" s="168">
        <v>0</v>
      </c>
      <c r="J88" s="168">
        <v>0</v>
      </c>
      <c r="K88" s="168">
        <v>0</v>
      </c>
      <c r="L88" s="168">
        <v>0</v>
      </c>
      <c r="M88" s="168">
        <v>8</v>
      </c>
      <c r="N88" s="168">
        <v>8</v>
      </c>
      <c r="O88" s="168">
        <v>0</v>
      </c>
      <c r="P88" s="168">
        <v>0</v>
      </c>
      <c r="Q88" s="168">
        <v>0</v>
      </c>
      <c r="R88" s="174">
        <v>0</v>
      </c>
      <c r="S88" s="174">
        <v>2</v>
      </c>
      <c r="T88" s="174">
        <v>4</v>
      </c>
      <c r="U88" s="174">
        <v>1</v>
      </c>
      <c r="V88" s="174">
        <v>0</v>
      </c>
      <c r="W88" s="174">
        <v>0</v>
      </c>
      <c r="X88" s="174">
        <v>0</v>
      </c>
      <c r="Y88" s="174">
        <v>1</v>
      </c>
      <c r="Z88" s="174">
        <v>4</v>
      </c>
      <c r="AA88" s="174">
        <v>1</v>
      </c>
      <c r="AB88" s="174">
        <v>0</v>
      </c>
      <c r="AC88" s="174">
        <v>0</v>
      </c>
      <c r="AD88" s="168">
        <v>0</v>
      </c>
      <c r="AE88" s="168">
        <v>4</v>
      </c>
      <c r="AF88" s="168">
        <v>9</v>
      </c>
      <c r="AG88" s="168">
        <v>3</v>
      </c>
      <c r="AH88" s="168">
        <v>0</v>
      </c>
      <c r="AI88" s="168">
        <v>0</v>
      </c>
      <c r="AJ88" s="168">
        <v>0</v>
      </c>
      <c r="AK88" s="168">
        <v>3</v>
      </c>
      <c r="AL88" s="168">
        <v>9</v>
      </c>
      <c r="AM88" s="168">
        <v>3</v>
      </c>
      <c r="AN88" s="168">
        <v>0</v>
      </c>
      <c r="AO88" s="168">
        <v>0</v>
      </c>
      <c r="AP88" s="174">
        <v>0</v>
      </c>
      <c r="AQ88" s="174">
        <v>6</v>
      </c>
      <c r="AR88" s="174">
        <v>4</v>
      </c>
      <c r="AS88" s="174">
        <v>6</v>
      </c>
      <c r="AT88" s="174">
        <v>0</v>
      </c>
      <c r="AU88" s="174">
        <v>0</v>
      </c>
      <c r="AV88" s="174">
        <v>0</v>
      </c>
      <c r="AW88" s="174">
        <v>6</v>
      </c>
      <c r="AX88" s="174">
        <v>4</v>
      </c>
      <c r="AY88" s="174">
        <v>6</v>
      </c>
      <c r="AZ88" s="174">
        <v>0</v>
      </c>
      <c r="BA88" s="174">
        <v>0</v>
      </c>
      <c r="BB88" s="168">
        <v>0</v>
      </c>
      <c r="BC88" s="168">
        <v>4</v>
      </c>
      <c r="BD88" s="168">
        <v>0</v>
      </c>
      <c r="BE88" s="168">
        <v>5</v>
      </c>
      <c r="BF88" s="168">
        <v>0</v>
      </c>
      <c r="BG88" s="168">
        <v>0</v>
      </c>
      <c r="BH88" s="168">
        <v>0</v>
      </c>
      <c r="BI88" s="168">
        <v>4</v>
      </c>
      <c r="BJ88" s="168">
        <v>0</v>
      </c>
      <c r="BK88" s="168">
        <v>5</v>
      </c>
      <c r="BL88" s="168">
        <v>0</v>
      </c>
      <c r="BM88" s="168">
        <v>0</v>
      </c>
      <c r="BN88" s="174">
        <v>0</v>
      </c>
      <c r="BO88" s="174">
        <v>3</v>
      </c>
      <c r="BP88" s="174">
        <v>14</v>
      </c>
      <c r="BQ88" s="174">
        <v>2</v>
      </c>
      <c r="BR88" s="174">
        <v>0</v>
      </c>
      <c r="BS88" s="174">
        <v>0</v>
      </c>
      <c r="BT88" s="174">
        <v>0</v>
      </c>
      <c r="BU88" s="174">
        <v>2</v>
      </c>
      <c r="BV88" s="174">
        <v>12</v>
      </c>
      <c r="BW88" s="174">
        <v>2</v>
      </c>
      <c r="BX88" s="174">
        <v>0</v>
      </c>
      <c r="BY88" s="174">
        <v>0</v>
      </c>
      <c r="BZ88" s="168">
        <v>0</v>
      </c>
      <c r="CA88" s="168">
        <v>10</v>
      </c>
      <c r="CB88" s="168">
        <v>4</v>
      </c>
      <c r="CC88" s="168">
        <v>2</v>
      </c>
      <c r="CD88" s="168">
        <v>0</v>
      </c>
      <c r="CE88" s="168">
        <v>0</v>
      </c>
      <c r="CF88" s="168">
        <v>0</v>
      </c>
      <c r="CG88" s="168">
        <v>10</v>
      </c>
      <c r="CH88" s="168">
        <v>4</v>
      </c>
      <c r="CI88" s="168">
        <v>2</v>
      </c>
      <c r="CJ88" s="168">
        <v>0</v>
      </c>
      <c r="CK88" s="168">
        <v>0</v>
      </c>
      <c r="CL88" s="174">
        <v>0</v>
      </c>
      <c r="CM88" s="174">
        <v>6</v>
      </c>
      <c r="CN88" s="174">
        <v>1</v>
      </c>
      <c r="CO88" s="174">
        <v>2</v>
      </c>
      <c r="CP88" s="174">
        <v>0</v>
      </c>
      <c r="CQ88" s="174">
        <v>0</v>
      </c>
      <c r="CR88" s="174">
        <v>0</v>
      </c>
      <c r="CS88" s="174">
        <v>4</v>
      </c>
      <c r="CT88" s="174">
        <v>2</v>
      </c>
      <c r="CU88" s="174">
        <v>2</v>
      </c>
      <c r="CV88" s="174">
        <v>0</v>
      </c>
      <c r="CW88" s="174">
        <v>0</v>
      </c>
      <c r="CX88" s="168">
        <v>0</v>
      </c>
      <c r="CY88" s="168">
        <v>3</v>
      </c>
      <c r="CZ88" s="168">
        <v>2</v>
      </c>
      <c r="DA88" s="168">
        <v>1</v>
      </c>
      <c r="DB88" s="168">
        <v>0</v>
      </c>
      <c r="DC88" s="168">
        <v>0</v>
      </c>
      <c r="DD88" s="168">
        <v>0</v>
      </c>
      <c r="DE88" s="168">
        <v>5</v>
      </c>
      <c r="DF88" s="168">
        <v>2</v>
      </c>
      <c r="DG88" s="168">
        <v>1</v>
      </c>
      <c r="DH88" s="168">
        <v>0</v>
      </c>
      <c r="DI88" s="168">
        <v>0</v>
      </c>
      <c r="DJ88" s="174">
        <v>0</v>
      </c>
      <c r="DK88" s="174">
        <v>10</v>
      </c>
      <c r="DL88" s="173">
        <v>1</v>
      </c>
      <c r="DM88" s="174">
        <v>1</v>
      </c>
      <c r="DN88" s="174">
        <v>0</v>
      </c>
      <c r="DO88" s="174">
        <v>0</v>
      </c>
      <c r="DP88" s="174">
        <v>0</v>
      </c>
      <c r="DQ88" s="174">
        <v>10</v>
      </c>
      <c r="DR88" s="174">
        <v>1</v>
      </c>
      <c r="DS88" s="174">
        <v>1</v>
      </c>
      <c r="DT88" s="174">
        <v>0</v>
      </c>
      <c r="DU88" s="174">
        <v>0</v>
      </c>
      <c r="DV88" s="168">
        <v>0</v>
      </c>
      <c r="DW88" s="168">
        <v>4</v>
      </c>
      <c r="DX88" s="168">
        <v>4</v>
      </c>
      <c r="DY88" s="168">
        <v>2</v>
      </c>
      <c r="DZ88" s="168">
        <v>0</v>
      </c>
      <c r="EA88" s="168">
        <v>0</v>
      </c>
      <c r="EB88" s="168">
        <v>0</v>
      </c>
      <c r="EC88" s="168">
        <v>4</v>
      </c>
      <c r="ED88" s="168">
        <v>6</v>
      </c>
      <c r="EE88" s="168">
        <v>2</v>
      </c>
      <c r="EF88" s="168">
        <v>0</v>
      </c>
      <c r="EG88" s="168">
        <v>0</v>
      </c>
      <c r="EH88" s="174">
        <v>0</v>
      </c>
      <c r="EI88" s="174">
        <v>8</v>
      </c>
      <c r="EJ88" s="174">
        <v>17</v>
      </c>
      <c r="EK88" s="174">
        <v>1</v>
      </c>
      <c r="EL88" s="174">
        <v>0</v>
      </c>
      <c r="EM88" s="174">
        <v>0</v>
      </c>
      <c r="EN88" s="174">
        <v>0</v>
      </c>
      <c r="EO88" s="174">
        <v>8</v>
      </c>
      <c r="EP88" s="174">
        <v>16</v>
      </c>
      <c r="EQ88" s="174">
        <v>1</v>
      </c>
      <c r="ER88" s="174">
        <v>0</v>
      </c>
      <c r="ES88" s="174">
        <v>0</v>
      </c>
      <c r="ET88">
        <f t="shared" si="13"/>
        <v>162</v>
      </c>
      <c r="EU88">
        <f t="shared" si="14"/>
        <v>159</v>
      </c>
      <c r="EV88" s="486">
        <f t="shared" si="15"/>
        <v>0.98148148148148151</v>
      </c>
    </row>
    <row r="89" spans="1:152">
      <c r="A89" t="s">
        <v>15</v>
      </c>
      <c r="B89" t="s">
        <v>846</v>
      </c>
      <c r="C89" t="s">
        <v>888</v>
      </c>
      <c r="D89" t="s">
        <v>889</v>
      </c>
      <c r="E89" s="115">
        <v>1</v>
      </c>
      <c r="F89" s="168">
        <v>0</v>
      </c>
      <c r="G89" s="168">
        <v>34</v>
      </c>
      <c r="H89" s="168">
        <v>18</v>
      </c>
      <c r="I89" s="168">
        <v>2</v>
      </c>
      <c r="J89" s="168">
        <v>0</v>
      </c>
      <c r="K89" s="168">
        <v>0</v>
      </c>
      <c r="L89" s="168">
        <v>0</v>
      </c>
      <c r="M89" s="168">
        <v>29</v>
      </c>
      <c r="N89" s="168">
        <v>18</v>
      </c>
      <c r="O89" s="168">
        <v>2</v>
      </c>
      <c r="P89" s="168">
        <v>0</v>
      </c>
      <c r="Q89" s="168">
        <v>0</v>
      </c>
      <c r="R89" s="174">
        <v>0</v>
      </c>
      <c r="S89" s="174">
        <v>20</v>
      </c>
      <c r="T89" s="174">
        <v>25</v>
      </c>
      <c r="U89" s="174">
        <v>3</v>
      </c>
      <c r="V89" s="174">
        <v>0</v>
      </c>
      <c r="W89" s="174">
        <v>0</v>
      </c>
      <c r="X89" s="174">
        <v>0</v>
      </c>
      <c r="Y89" s="174">
        <v>22</v>
      </c>
      <c r="Z89" s="174">
        <v>24</v>
      </c>
      <c r="AA89" s="174">
        <v>3</v>
      </c>
      <c r="AB89" s="174">
        <v>0</v>
      </c>
      <c r="AC89" s="174">
        <v>0</v>
      </c>
      <c r="AD89" s="168">
        <v>0</v>
      </c>
      <c r="AE89" s="168">
        <v>17</v>
      </c>
      <c r="AF89" s="168">
        <v>13</v>
      </c>
      <c r="AG89" s="168">
        <v>2</v>
      </c>
      <c r="AH89" s="168">
        <v>0</v>
      </c>
      <c r="AI89" s="168">
        <v>0</v>
      </c>
      <c r="AJ89" s="168">
        <v>0</v>
      </c>
      <c r="AK89" s="168">
        <v>15</v>
      </c>
      <c r="AL89" s="168">
        <v>10</v>
      </c>
      <c r="AM89" s="168">
        <v>2</v>
      </c>
      <c r="AN89" s="168">
        <v>0</v>
      </c>
      <c r="AO89" s="168">
        <v>0</v>
      </c>
      <c r="AP89" s="174">
        <v>0</v>
      </c>
      <c r="AQ89" s="174">
        <v>19</v>
      </c>
      <c r="AR89" s="174">
        <v>25</v>
      </c>
      <c r="AS89" s="174">
        <v>2</v>
      </c>
      <c r="AT89" s="174">
        <v>0</v>
      </c>
      <c r="AU89" s="174">
        <v>0</v>
      </c>
      <c r="AV89" s="174">
        <v>0</v>
      </c>
      <c r="AW89" s="174">
        <v>22</v>
      </c>
      <c r="AX89" s="174">
        <v>26</v>
      </c>
      <c r="AY89" s="174">
        <v>2</v>
      </c>
      <c r="AZ89" s="174">
        <v>0</v>
      </c>
      <c r="BA89" s="174">
        <v>0</v>
      </c>
      <c r="BB89" s="168">
        <v>0</v>
      </c>
      <c r="BC89" s="168">
        <v>26</v>
      </c>
      <c r="BD89" s="168">
        <v>7</v>
      </c>
      <c r="BE89" s="168">
        <v>1</v>
      </c>
      <c r="BF89" s="168">
        <v>0</v>
      </c>
      <c r="BG89" s="168">
        <v>0</v>
      </c>
      <c r="BH89" s="168">
        <v>0</v>
      </c>
      <c r="BI89" s="168">
        <v>23</v>
      </c>
      <c r="BJ89" s="168">
        <v>7</v>
      </c>
      <c r="BK89" s="168">
        <v>1</v>
      </c>
      <c r="BL89" s="168">
        <v>0</v>
      </c>
      <c r="BM89" s="168">
        <v>0</v>
      </c>
      <c r="BN89" s="174">
        <v>0</v>
      </c>
      <c r="BO89" s="174">
        <v>16</v>
      </c>
      <c r="BP89" s="174">
        <v>25</v>
      </c>
      <c r="BQ89" s="174">
        <v>1</v>
      </c>
      <c r="BR89" s="174">
        <v>0</v>
      </c>
      <c r="BS89" s="174">
        <v>0</v>
      </c>
      <c r="BT89" s="174">
        <v>0</v>
      </c>
      <c r="BU89" s="174">
        <v>16</v>
      </c>
      <c r="BV89" s="174">
        <v>25</v>
      </c>
      <c r="BW89" s="174">
        <v>1</v>
      </c>
      <c r="BX89" s="174">
        <v>0</v>
      </c>
      <c r="BY89" s="174">
        <v>0</v>
      </c>
      <c r="BZ89" s="168">
        <v>0</v>
      </c>
      <c r="CA89" s="168">
        <v>15</v>
      </c>
      <c r="CB89" s="168">
        <v>16</v>
      </c>
      <c r="CC89" s="168">
        <v>0</v>
      </c>
      <c r="CD89" s="168">
        <v>0</v>
      </c>
      <c r="CE89" s="168">
        <v>0</v>
      </c>
      <c r="CF89" s="168">
        <v>0</v>
      </c>
      <c r="CG89" s="168">
        <v>14</v>
      </c>
      <c r="CH89" s="168">
        <v>14</v>
      </c>
      <c r="CI89" s="168">
        <v>0</v>
      </c>
      <c r="CJ89" s="168">
        <v>0</v>
      </c>
      <c r="CK89" s="168">
        <v>0</v>
      </c>
      <c r="CL89" s="174">
        <v>0</v>
      </c>
      <c r="CM89" s="174">
        <v>18</v>
      </c>
      <c r="CN89" s="174">
        <v>21</v>
      </c>
      <c r="CO89" s="174">
        <v>1</v>
      </c>
      <c r="CP89" s="174">
        <v>0</v>
      </c>
      <c r="CQ89" s="174">
        <v>0</v>
      </c>
      <c r="CR89" s="174">
        <v>0</v>
      </c>
      <c r="CS89" s="174">
        <v>19</v>
      </c>
      <c r="CT89" s="174">
        <v>21</v>
      </c>
      <c r="CU89" s="174">
        <v>1</v>
      </c>
      <c r="CV89" s="174">
        <v>0</v>
      </c>
      <c r="CW89" s="174">
        <v>0</v>
      </c>
      <c r="CX89" s="168">
        <v>0</v>
      </c>
      <c r="CY89" s="168">
        <v>25</v>
      </c>
      <c r="CZ89" s="168">
        <v>19</v>
      </c>
      <c r="DA89" s="168">
        <v>2</v>
      </c>
      <c r="DB89" s="168">
        <v>0</v>
      </c>
      <c r="DC89" s="168">
        <v>0</v>
      </c>
      <c r="DD89" s="168">
        <v>0</v>
      </c>
      <c r="DE89" s="168">
        <v>25</v>
      </c>
      <c r="DF89" s="168">
        <v>19</v>
      </c>
      <c r="DG89" s="168">
        <v>2</v>
      </c>
      <c r="DH89" s="168">
        <v>0</v>
      </c>
      <c r="DI89" s="168">
        <v>0</v>
      </c>
      <c r="DJ89" s="174">
        <v>0</v>
      </c>
      <c r="DK89" s="174">
        <v>14</v>
      </c>
      <c r="DL89" s="174">
        <v>12</v>
      </c>
      <c r="DM89" s="174">
        <v>2</v>
      </c>
      <c r="DN89" s="174">
        <v>0</v>
      </c>
      <c r="DO89" s="174">
        <v>0</v>
      </c>
      <c r="DP89" s="174">
        <v>0</v>
      </c>
      <c r="DQ89" s="174">
        <v>14</v>
      </c>
      <c r="DR89" s="174">
        <v>12</v>
      </c>
      <c r="DS89" s="174">
        <v>2</v>
      </c>
      <c r="DT89" s="174">
        <v>0</v>
      </c>
      <c r="DU89" s="174">
        <v>0</v>
      </c>
      <c r="DV89" s="168">
        <v>0</v>
      </c>
      <c r="DW89" s="168">
        <v>24</v>
      </c>
      <c r="DX89" s="168">
        <v>21</v>
      </c>
      <c r="DY89" s="168">
        <v>2</v>
      </c>
      <c r="DZ89" s="168">
        <v>0</v>
      </c>
      <c r="EA89" s="168">
        <v>0</v>
      </c>
      <c r="EB89" s="168">
        <v>0</v>
      </c>
      <c r="EC89" s="168">
        <v>27</v>
      </c>
      <c r="ED89" s="168">
        <v>20</v>
      </c>
      <c r="EE89" s="168">
        <v>2</v>
      </c>
      <c r="EF89" s="168">
        <v>0</v>
      </c>
      <c r="EG89" s="168">
        <v>0</v>
      </c>
      <c r="EH89" s="174">
        <v>0</v>
      </c>
      <c r="EI89" s="174">
        <v>20</v>
      </c>
      <c r="EJ89" s="174">
        <v>14</v>
      </c>
      <c r="EK89" s="174">
        <v>1</v>
      </c>
      <c r="EL89" s="174">
        <v>1</v>
      </c>
      <c r="EM89" s="174">
        <v>1</v>
      </c>
      <c r="EN89" s="174">
        <v>0</v>
      </c>
      <c r="EO89" s="174">
        <v>21</v>
      </c>
      <c r="EP89" s="174">
        <v>14</v>
      </c>
      <c r="EQ89" s="174">
        <v>1</v>
      </c>
      <c r="ER89" s="174">
        <v>1</v>
      </c>
      <c r="ES89" s="174">
        <v>1</v>
      </c>
      <c r="ET89">
        <f t="shared" si="13"/>
        <v>485</v>
      </c>
      <c r="EU89">
        <f t="shared" si="14"/>
        <v>478</v>
      </c>
      <c r="EV89" s="486">
        <f t="shared" si="15"/>
        <v>0.9855670103092784</v>
      </c>
    </row>
    <row r="90" spans="1:152">
      <c r="A90" t="s">
        <v>15</v>
      </c>
      <c r="B90" t="s">
        <v>846</v>
      </c>
      <c r="C90" t="s">
        <v>888</v>
      </c>
      <c r="D90" t="s">
        <v>890</v>
      </c>
      <c r="E90" s="115">
        <v>1</v>
      </c>
      <c r="F90" s="168">
        <v>0</v>
      </c>
      <c r="G90" s="168">
        <v>9</v>
      </c>
      <c r="H90" s="168">
        <v>14</v>
      </c>
      <c r="I90" s="168">
        <v>2</v>
      </c>
      <c r="J90" s="168">
        <v>0</v>
      </c>
      <c r="K90" s="168">
        <v>0</v>
      </c>
      <c r="L90" s="168">
        <v>0</v>
      </c>
      <c r="M90" s="168">
        <v>9</v>
      </c>
      <c r="N90" s="168">
        <v>14</v>
      </c>
      <c r="O90" s="168">
        <v>2</v>
      </c>
      <c r="P90" s="168">
        <v>0</v>
      </c>
      <c r="Q90" s="168">
        <v>0</v>
      </c>
      <c r="R90" s="174">
        <v>0</v>
      </c>
      <c r="S90" s="174">
        <v>10</v>
      </c>
      <c r="T90" s="174">
        <v>4</v>
      </c>
      <c r="U90" s="174">
        <v>2</v>
      </c>
      <c r="V90" s="174">
        <v>0</v>
      </c>
      <c r="W90" s="174">
        <v>2</v>
      </c>
      <c r="X90" s="174">
        <v>0</v>
      </c>
      <c r="Y90" s="174">
        <v>9</v>
      </c>
      <c r="Z90" s="174">
        <v>4</v>
      </c>
      <c r="AA90" s="174">
        <v>2</v>
      </c>
      <c r="AB90" s="174">
        <v>0</v>
      </c>
      <c r="AC90" s="174">
        <v>2</v>
      </c>
      <c r="AD90" s="168">
        <v>0</v>
      </c>
      <c r="AE90" s="168">
        <v>10</v>
      </c>
      <c r="AF90" s="168">
        <v>4</v>
      </c>
      <c r="AG90" s="168">
        <v>0</v>
      </c>
      <c r="AH90" s="168">
        <v>2</v>
      </c>
      <c r="AI90" s="168">
        <v>3</v>
      </c>
      <c r="AJ90" s="168">
        <v>0</v>
      </c>
      <c r="AK90" s="168">
        <v>10</v>
      </c>
      <c r="AL90" s="168">
        <v>4</v>
      </c>
      <c r="AM90" s="168">
        <v>0</v>
      </c>
      <c r="AN90" s="168">
        <v>2</v>
      </c>
      <c r="AO90" s="168">
        <v>3</v>
      </c>
      <c r="AP90" s="174">
        <v>0</v>
      </c>
      <c r="AQ90" s="174">
        <v>4</v>
      </c>
      <c r="AR90" s="174">
        <v>3</v>
      </c>
      <c r="AS90" s="174">
        <v>1</v>
      </c>
      <c r="AT90" s="174">
        <v>0</v>
      </c>
      <c r="AU90" s="174">
        <v>0</v>
      </c>
      <c r="AV90" s="174">
        <v>0</v>
      </c>
      <c r="AW90" s="174">
        <v>4</v>
      </c>
      <c r="AX90" s="174">
        <v>2</v>
      </c>
      <c r="AY90" s="174">
        <v>0</v>
      </c>
      <c r="AZ90" s="174">
        <v>0</v>
      </c>
      <c r="BA90" s="174">
        <v>0</v>
      </c>
      <c r="BB90" s="168">
        <v>0</v>
      </c>
      <c r="BC90" s="168">
        <v>1</v>
      </c>
      <c r="BD90" s="168">
        <v>6</v>
      </c>
      <c r="BE90" s="168">
        <v>1</v>
      </c>
      <c r="BF90" s="168">
        <v>0</v>
      </c>
      <c r="BG90" s="168">
        <v>0</v>
      </c>
      <c r="BH90" s="168">
        <v>0</v>
      </c>
      <c r="BI90" s="168">
        <v>1</v>
      </c>
      <c r="BJ90" s="168">
        <v>6</v>
      </c>
      <c r="BK90" s="168">
        <v>3</v>
      </c>
      <c r="BL90" s="168">
        <v>0</v>
      </c>
      <c r="BM90" s="168">
        <v>0</v>
      </c>
      <c r="BN90" s="174">
        <v>0</v>
      </c>
      <c r="BO90" s="174">
        <v>13</v>
      </c>
      <c r="BP90" s="174">
        <v>14</v>
      </c>
      <c r="BQ90" s="174">
        <v>1</v>
      </c>
      <c r="BR90" s="174">
        <v>1</v>
      </c>
      <c r="BS90" s="174">
        <v>1</v>
      </c>
      <c r="BT90" s="174">
        <v>0</v>
      </c>
      <c r="BU90" s="174">
        <v>13</v>
      </c>
      <c r="BV90" s="174">
        <v>13</v>
      </c>
      <c r="BW90" s="174">
        <v>1</v>
      </c>
      <c r="BX90" s="174">
        <v>1</v>
      </c>
      <c r="BY90" s="174">
        <v>1</v>
      </c>
      <c r="BZ90" s="168">
        <v>0</v>
      </c>
      <c r="CA90" s="168">
        <v>6</v>
      </c>
      <c r="CB90" s="168">
        <v>3</v>
      </c>
      <c r="CC90" s="168">
        <v>1</v>
      </c>
      <c r="CD90" s="168">
        <v>0</v>
      </c>
      <c r="CE90" s="168">
        <v>0</v>
      </c>
      <c r="CF90" s="168">
        <v>0</v>
      </c>
      <c r="CG90" s="168">
        <v>3</v>
      </c>
      <c r="CH90" s="168">
        <v>3</v>
      </c>
      <c r="CI90" s="168">
        <v>0</v>
      </c>
      <c r="CJ90" s="168">
        <v>0</v>
      </c>
      <c r="CK90" s="168">
        <v>0</v>
      </c>
      <c r="CL90" s="174">
        <v>0</v>
      </c>
      <c r="CM90" s="174">
        <v>8</v>
      </c>
      <c r="CN90" s="174">
        <v>9</v>
      </c>
      <c r="CO90" s="174">
        <v>3</v>
      </c>
      <c r="CP90" s="174">
        <v>0</v>
      </c>
      <c r="CQ90" s="174">
        <v>1</v>
      </c>
      <c r="CR90" s="174">
        <v>0</v>
      </c>
      <c r="CS90" s="174">
        <v>7</v>
      </c>
      <c r="CT90" s="174">
        <v>8</v>
      </c>
      <c r="CU90" s="174">
        <v>3</v>
      </c>
      <c r="CV90" s="174">
        <v>0</v>
      </c>
      <c r="CW90" s="174">
        <v>1</v>
      </c>
      <c r="CX90" s="168">
        <v>0</v>
      </c>
      <c r="CY90" s="168">
        <v>2</v>
      </c>
      <c r="CZ90" s="168">
        <v>4</v>
      </c>
      <c r="DA90" s="168">
        <v>0</v>
      </c>
      <c r="DB90" s="168">
        <v>0</v>
      </c>
      <c r="DC90" s="168">
        <v>0</v>
      </c>
      <c r="DD90" s="168">
        <v>0</v>
      </c>
      <c r="DE90" s="168">
        <v>3</v>
      </c>
      <c r="DF90" s="168">
        <v>4</v>
      </c>
      <c r="DG90" s="168">
        <v>0</v>
      </c>
      <c r="DH90" s="168">
        <v>0</v>
      </c>
      <c r="DI90" s="168">
        <v>0</v>
      </c>
      <c r="DJ90" s="174">
        <v>0</v>
      </c>
      <c r="DK90" s="174">
        <v>0</v>
      </c>
      <c r="DL90" s="174">
        <v>0</v>
      </c>
      <c r="DM90" s="174">
        <v>0</v>
      </c>
      <c r="DN90" s="174">
        <v>0</v>
      </c>
      <c r="DO90" s="174">
        <v>0</v>
      </c>
      <c r="DP90" s="174">
        <v>0</v>
      </c>
      <c r="DQ90" s="174">
        <v>0</v>
      </c>
      <c r="DR90" s="174">
        <v>0</v>
      </c>
      <c r="DS90" s="174">
        <v>0</v>
      </c>
      <c r="DT90" s="174">
        <v>0</v>
      </c>
      <c r="DU90" s="174">
        <v>0</v>
      </c>
      <c r="DV90" s="168">
        <v>0</v>
      </c>
      <c r="DW90" s="168">
        <v>6</v>
      </c>
      <c r="DX90" s="168">
        <v>14</v>
      </c>
      <c r="DY90" s="168">
        <v>1</v>
      </c>
      <c r="DZ90" s="168">
        <v>1</v>
      </c>
      <c r="EA90" s="168">
        <v>1</v>
      </c>
      <c r="EB90" s="168">
        <v>0</v>
      </c>
      <c r="EC90" s="168">
        <v>6</v>
      </c>
      <c r="ED90" s="168">
        <v>10</v>
      </c>
      <c r="EE90" s="168">
        <v>1</v>
      </c>
      <c r="EF90" s="168">
        <v>1</v>
      </c>
      <c r="EG90" s="168">
        <v>1</v>
      </c>
      <c r="EH90" s="174">
        <v>0</v>
      </c>
      <c r="EI90" s="174">
        <v>13</v>
      </c>
      <c r="EJ90" s="174">
        <v>7</v>
      </c>
      <c r="EK90" s="174">
        <v>2</v>
      </c>
      <c r="EL90" s="174">
        <v>0</v>
      </c>
      <c r="EM90" s="174">
        <v>0</v>
      </c>
      <c r="EN90" s="174">
        <v>0</v>
      </c>
      <c r="EO90" s="174">
        <v>14</v>
      </c>
      <c r="EP90" s="174">
        <v>4</v>
      </c>
      <c r="EQ90" s="174">
        <v>2</v>
      </c>
      <c r="ER90" s="174">
        <v>0</v>
      </c>
      <c r="ES90" s="174">
        <v>0</v>
      </c>
      <c r="ET90">
        <f t="shared" si="13"/>
        <v>190</v>
      </c>
      <c r="EU90">
        <f t="shared" si="14"/>
        <v>177</v>
      </c>
      <c r="EV90" s="486">
        <f t="shared" si="15"/>
        <v>0.93157894736842106</v>
      </c>
    </row>
    <row r="91" spans="1:152">
      <c r="A91" t="s">
        <v>15</v>
      </c>
      <c r="B91" t="s">
        <v>846</v>
      </c>
      <c r="C91" t="s">
        <v>888</v>
      </c>
      <c r="D91" t="s">
        <v>891</v>
      </c>
      <c r="E91" s="115">
        <v>1</v>
      </c>
      <c r="F91" s="168">
        <v>0</v>
      </c>
      <c r="G91" s="168">
        <v>15</v>
      </c>
      <c r="H91" s="168">
        <v>11</v>
      </c>
      <c r="I91" s="168">
        <v>4</v>
      </c>
      <c r="J91" s="168">
        <v>0</v>
      </c>
      <c r="K91" s="168">
        <v>0</v>
      </c>
      <c r="L91" s="168">
        <v>0</v>
      </c>
      <c r="M91" s="168">
        <v>17</v>
      </c>
      <c r="N91" s="168">
        <v>12</v>
      </c>
      <c r="O91" s="168">
        <v>4</v>
      </c>
      <c r="P91" s="168">
        <v>0</v>
      </c>
      <c r="Q91" s="168">
        <v>0</v>
      </c>
      <c r="R91" s="174">
        <v>0</v>
      </c>
      <c r="S91" s="174">
        <v>9</v>
      </c>
      <c r="T91" s="174">
        <v>18</v>
      </c>
      <c r="U91" s="174">
        <v>3</v>
      </c>
      <c r="V91" s="174">
        <v>0</v>
      </c>
      <c r="W91" s="174">
        <v>0</v>
      </c>
      <c r="X91" s="174">
        <v>0</v>
      </c>
      <c r="Y91" s="174">
        <v>10</v>
      </c>
      <c r="Z91" s="174">
        <v>34</v>
      </c>
      <c r="AA91" s="174">
        <v>4</v>
      </c>
      <c r="AB91" s="174">
        <v>0</v>
      </c>
      <c r="AC91" s="174">
        <v>0</v>
      </c>
      <c r="AD91" s="168">
        <v>0</v>
      </c>
      <c r="AE91" s="168">
        <v>10</v>
      </c>
      <c r="AF91" s="168">
        <v>6</v>
      </c>
      <c r="AG91" s="168">
        <v>7</v>
      </c>
      <c r="AH91" s="168">
        <v>0</v>
      </c>
      <c r="AI91" s="168">
        <v>0</v>
      </c>
      <c r="AJ91" s="168">
        <v>0</v>
      </c>
      <c r="AK91" s="168">
        <v>13</v>
      </c>
      <c r="AL91" s="168">
        <v>10</v>
      </c>
      <c r="AM91" s="168">
        <v>7</v>
      </c>
      <c r="AN91" s="168">
        <v>0</v>
      </c>
      <c r="AO91" s="168">
        <v>0</v>
      </c>
      <c r="AP91" s="174">
        <v>0</v>
      </c>
      <c r="AQ91" s="174">
        <v>10</v>
      </c>
      <c r="AR91" s="174">
        <v>11</v>
      </c>
      <c r="AS91" s="174">
        <v>2</v>
      </c>
      <c r="AT91" s="174">
        <v>0</v>
      </c>
      <c r="AU91" s="174">
        <v>0</v>
      </c>
      <c r="AV91" s="174">
        <v>0</v>
      </c>
      <c r="AW91" s="174">
        <v>7</v>
      </c>
      <c r="AX91" s="174">
        <v>9</v>
      </c>
      <c r="AY91" s="174">
        <v>2</v>
      </c>
      <c r="AZ91" s="174">
        <v>0</v>
      </c>
      <c r="BA91" s="174">
        <v>0</v>
      </c>
      <c r="BB91" s="168">
        <v>0</v>
      </c>
      <c r="BC91" s="168">
        <v>17</v>
      </c>
      <c r="BD91" s="168">
        <v>19</v>
      </c>
      <c r="BE91" s="168">
        <v>4</v>
      </c>
      <c r="BF91" s="168">
        <v>0</v>
      </c>
      <c r="BG91" s="168">
        <v>0</v>
      </c>
      <c r="BH91" s="168">
        <v>0</v>
      </c>
      <c r="BI91" s="168">
        <v>19</v>
      </c>
      <c r="BJ91" s="168">
        <v>19</v>
      </c>
      <c r="BK91" s="168">
        <v>4</v>
      </c>
      <c r="BL91" s="168">
        <v>0</v>
      </c>
      <c r="BM91" s="168">
        <v>0</v>
      </c>
      <c r="BN91" s="174">
        <v>0</v>
      </c>
      <c r="BO91" s="174">
        <v>10</v>
      </c>
      <c r="BP91" s="174">
        <v>14</v>
      </c>
      <c r="BQ91" s="174">
        <v>5</v>
      </c>
      <c r="BR91" s="174">
        <v>0</v>
      </c>
      <c r="BS91" s="174">
        <v>0</v>
      </c>
      <c r="BT91" s="174">
        <v>0</v>
      </c>
      <c r="BU91" s="174">
        <v>13</v>
      </c>
      <c r="BV91" s="174">
        <v>16</v>
      </c>
      <c r="BW91" s="174">
        <v>5</v>
      </c>
      <c r="BX91" s="174">
        <v>0</v>
      </c>
      <c r="BY91" s="174">
        <v>0</v>
      </c>
      <c r="BZ91" s="168">
        <v>0</v>
      </c>
      <c r="CA91" s="168">
        <v>15</v>
      </c>
      <c r="CB91" s="168">
        <v>17</v>
      </c>
      <c r="CC91" s="168">
        <v>2</v>
      </c>
      <c r="CD91" s="168">
        <v>0</v>
      </c>
      <c r="CE91" s="168">
        <v>0</v>
      </c>
      <c r="CF91" s="168">
        <v>0</v>
      </c>
      <c r="CG91" s="168">
        <v>15</v>
      </c>
      <c r="CH91" s="168">
        <v>19</v>
      </c>
      <c r="CI91" s="168">
        <v>2</v>
      </c>
      <c r="CJ91" s="168">
        <v>0</v>
      </c>
      <c r="CK91" s="168">
        <v>0</v>
      </c>
      <c r="CL91" s="174">
        <v>0</v>
      </c>
      <c r="CM91" s="174">
        <v>0</v>
      </c>
      <c r="CN91" s="174">
        <v>0</v>
      </c>
      <c r="CO91" s="174">
        <v>5</v>
      </c>
      <c r="CP91" s="174">
        <v>0</v>
      </c>
      <c r="CQ91" s="174">
        <v>0</v>
      </c>
      <c r="CR91" s="174">
        <v>0</v>
      </c>
      <c r="CS91" s="174">
        <v>0</v>
      </c>
      <c r="CT91" s="174">
        <v>0</v>
      </c>
      <c r="CU91" s="174">
        <v>5</v>
      </c>
      <c r="CV91" s="174">
        <v>0</v>
      </c>
      <c r="CW91" s="174">
        <v>0</v>
      </c>
      <c r="CX91" s="168">
        <v>0</v>
      </c>
      <c r="CY91" s="168">
        <v>12</v>
      </c>
      <c r="CZ91" s="168">
        <v>5</v>
      </c>
      <c r="DA91" s="168">
        <v>4</v>
      </c>
      <c r="DB91" s="168">
        <v>0</v>
      </c>
      <c r="DC91" s="168">
        <v>0</v>
      </c>
      <c r="DD91" s="168">
        <v>0</v>
      </c>
      <c r="DE91" s="168">
        <v>17</v>
      </c>
      <c r="DF91" s="168">
        <v>2</v>
      </c>
      <c r="DG91" s="168">
        <v>4</v>
      </c>
      <c r="DH91" s="168">
        <v>0</v>
      </c>
      <c r="DI91" s="168">
        <v>0</v>
      </c>
      <c r="DJ91" s="174">
        <v>0</v>
      </c>
      <c r="DK91" s="174">
        <v>19</v>
      </c>
      <c r="DL91" s="174">
        <v>14</v>
      </c>
      <c r="DM91" s="174">
        <v>3</v>
      </c>
      <c r="DN91" s="174">
        <v>0</v>
      </c>
      <c r="DO91" s="174">
        <v>0</v>
      </c>
      <c r="DP91" s="174">
        <v>0</v>
      </c>
      <c r="DQ91" s="174">
        <v>23</v>
      </c>
      <c r="DR91" s="174">
        <v>21</v>
      </c>
      <c r="DS91" s="174">
        <v>3</v>
      </c>
      <c r="DT91" s="174">
        <v>0</v>
      </c>
      <c r="DU91" s="174">
        <v>0</v>
      </c>
      <c r="DV91" s="168">
        <v>0</v>
      </c>
      <c r="DW91" s="168">
        <v>18</v>
      </c>
      <c r="DX91" s="168">
        <v>19</v>
      </c>
      <c r="DY91" s="168">
        <v>6</v>
      </c>
      <c r="DZ91" s="168">
        <v>0</v>
      </c>
      <c r="EA91" s="168">
        <v>0</v>
      </c>
      <c r="EB91" s="168">
        <v>0</v>
      </c>
      <c r="EC91" s="168">
        <v>21</v>
      </c>
      <c r="ED91" s="168">
        <v>18</v>
      </c>
      <c r="EE91" s="168">
        <v>6</v>
      </c>
      <c r="EF91" s="168">
        <v>0</v>
      </c>
      <c r="EG91" s="168">
        <v>0</v>
      </c>
      <c r="EH91" s="174">
        <v>0</v>
      </c>
      <c r="EI91" s="174">
        <v>11</v>
      </c>
      <c r="EJ91" s="174">
        <v>23</v>
      </c>
      <c r="EK91" s="174">
        <v>2</v>
      </c>
      <c r="EL91" s="174">
        <v>0</v>
      </c>
      <c r="EM91" s="174">
        <v>0</v>
      </c>
      <c r="EN91" s="174">
        <v>0</v>
      </c>
      <c r="EO91" s="174">
        <v>26</v>
      </c>
      <c r="EP91" s="174">
        <v>31</v>
      </c>
      <c r="EQ91" s="174">
        <v>2</v>
      </c>
      <c r="ER91" s="174">
        <v>0</v>
      </c>
      <c r="ES91" s="174">
        <v>0</v>
      </c>
      <c r="ET91">
        <f t="shared" si="13"/>
        <v>350</v>
      </c>
      <c r="EU91">
        <f t="shared" si="14"/>
        <v>420</v>
      </c>
      <c r="EV91" s="486">
        <f t="shared" si="15"/>
        <v>1.2</v>
      </c>
    </row>
    <row r="93" spans="1:152">
      <c r="EV93" s="488">
        <f>AVERAGE(EV81:EV91)</f>
        <v>0.94305851388829864</v>
      </c>
    </row>
  </sheetData>
  <mergeCells count="16">
    <mergeCell ref="BB5:BM5"/>
    <mergeCell ref="F3:ES3"/>
    <mergeCell ref="F4:CK4"/>
    <mergeCell ref="CL4:ES4"/>
    <mergeCell ref="BN5:BY5"/>
    <mergeCell ref="BZ5:CK5"/>
    <mergeCell ref="E5:E7"/>
    <mergeCell ref="F5:Q5"/>
    <mergeCell ref="R5:AC5"/>
    <mergeCell ref="AD5:AO5"/>
    <mergeCell ref="AP5:BA5"/>
    <mergeCell ref="CL5:CW5"/>
    <mergeCell ref="CX5:DI5"/>
    <mergeCell ref="DJ5:DU5"/>
    <mergeCell ref="DV5:EG5"/>
    <mergeCell ref="EH5:ES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Sampling Plan - Year 2</vt:lpstr>
      <vt:lpstr>DLA A</vt:lpstr>
      <vt:lpstr> DLI B - On Time Payment</vt:lpstr>
      <vt:lpstr>DLI B - Out of Pocket (PNC)</vt:lpstr>
      <vt:lpstr>DLI B - Out of Pocket (Delivery</vt:lpstr>
      <vt:lpstr>DLI C</vt:lpstr>
      <vt:lpstr>DLI D</vt:lpstr>
      <vt:lpstr>DLI E</vt:lpstr>
      <vt:lpstr>DLI F</vt:lpstr>
      <vt:lpstr>DLI G</vt:lpstr>
      <vt:lpstr>DLI H</vt:lpstr>
      <vt:lpstr>DLI I</vt:lpstr>
      <vt:lpstr>DLI J</vt:lpstr>
      <vt:lpstr>DLI K</vt:lpstr>
      <vt:lpstr>DLI L</vt:lpstr>
      <vt:lpstr>DLI 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2022-09-23T17:14:27Z</dcterms:created>
  <dcterms:modified xsi:type="dcterms:W3CDTF">2022-09-24T05:10:01Z</dcterms:modified>
</cp:coreProperties>
</file>