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yu/Desktop/untitled folder/Crowdfunding Analysis/"/>
    </mc:Choice>
  </mc:AlternateContent>
  <xr:revisionPtr revIDLastSave="0" documentId="13_ncr:1_{993BE25D-D8F9-684D-B4E1-F1C6EFBA45BA}" xr6:coauthVersionLast="45" xr6:coauthVersionMax="45" xr10:uidLastSave="{00000000-0000-0000-0000-000000000000}"/>
  <bookViews>
    <workbookView xWindow="6200" yWindow="1540" windowWidth="28080" windowHeight="15140" xr2:uid="{00000000-000D-0000-FFFF-FFFF00000000}"/>
  </bookViews>
  <sheets>
    <sheet name="Kickstarter" sheetId="1" r:id="rId1"/>
    <sheet name="Outcomes Based On Goals" sheetId="20" r:id="rId2"/>
    <sheet name="TheaterOutcomesLaunchDateBased" sheetId="18" r:id="rId3"/>
  </sheets>
  <definedNames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1" hidden="1">'Outcomes Based On Goals'!$G$1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15" hidden="1">'Outcomes Based On Goals'!$A$2:$A$13</definedName>
    <definedName name="_xlchart.v1.16" hidden="1">'Outcomes Based On Goals'!$B$1</definedName>
    <definedName name="_xlchart.v1.17" hidden="1">'Outcomes Based On Goals'!$B$2:$B$13</definedName>
    <definedName name="_xlchart.v1.18" hidden="1">'Outcomes Based On Goals'!$C$1</definedName>
    <definedName name="_xlchart.v1.19" hidden="1">'Outcomes Based On Goals'!$C$2:$C$13</definedName>
    <definedName name="_xlchart.v1.2" hidden="1">'Outcomes Based On Goals'!$B$2:$B$13</definedName>
    <definedName name="_xlchart.v1.20" hidden="1">'Outcomes Based On Goals'!$D$1</definedName>
    <definedName name="_xlchart.v1.21" hidden="1">'Outcomes Based On Goals'!$D$2:$D$13</definedName>
    <definedName name="_xlchart.v1.22" hidden="1">'Outcomes Based On Goals'!$E$1</definedName>
    <definedName name="_xlchart.v1.23" hidden="1">'Outcomes Based On Goals'!$E$2:$E$13</definedName>
    <definedName name="_xlchart.v1.24" hidden="1">'Outcomes Based On Goals'!$F$1</definedName>
    <definedName name="_xlchart.v1.25" hidden="1">'Outcomes Based On Goals'!$F$2:$F$13</definedName>
    <definedName name="_xlchart.v1.26" hidden="1">'Outcomes Based On Goals'!$G$1</definedName>
    <definedName name="_xlchart.v1.27" hidden="1">'Outcomes Based On Goals'!$G$2:$G$13</definedName>
    <definedName name="_xlchart.v1.28" hidden="1">'Outcomes Based On Goals'!$H$1</definedName>
    <definedName name="_xlchart.v1.29" hidden="1">'Outcomes Based On Goals'!$H$2:$H$13</definedName>
    <definedName name="_xlchart.v1.3" hidden="1">'Outcomes Based On Goals'!$C$1</definedName>
    <definedName name="_xlchart.v1.4" hidden="1">'Outcomes Based On Goals'!$C$2:$C$13</definedName>
    <definedName name="_xlchart.v1.5" hidden="1">'Outcomes Based On Goals'!$D$1</definedName>
    <definedName name="_xlchart.v1.6" hidden="1">'Outcomes Based On Goals'!$D$2:$D$13</definedName>
    <definedName name="_xlchart.v1.7" hidden="1">'Outcomes Based On Goals'!$E$1</definedName>
    <definedName name="_xlchart.v1.8" hidden="1">'Outcomes Based On Goals'!$E$2:$E$13</definedName>
    <definedName name="_xlchart.v1.9" hidden="1">'Outcomes Based On Goals'!$F$1</definedName>
  </definedNames>
  <calcPr calcId="191029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2" i="20"/>
  <c r="G3" i="20"/>
  <c r="G4" i="20"/>
  <c r="G5" i="20"/>
  <c r="G6" i="20"/>
  <c r="G7" i="20"/>
  <c r="G8" i="20"/>
  <c r="G9" i="20"/>
  <c r="G10" i="20"/>
  <c r="G11" i="20"/>
  <c r="G12" i="20"/>
  <c r="G13" i="20"/>
  <c r="G2" i="20"/>
  <c r="F3" i="20"/>
  <c r="F4" i="20"/>
  <c r="F5" i="20"/>
  <c r="F6" i="20"/>
  <c r="F7" i="20"/>
  <c r="F8" i="20"/>
  <c r="F9" i="20"/>
  <c r="F10" i="20"/>
  <c r="F11" i="20"/>
  <c r="F12" i="20"/>
  <c r="F13" i="20"/>
  <c r="F2" i="20"/>
  <c r="E9" i="20"/>
  <c r="E10" i="20"/>
  <c r="E11" i="20"/>
  <c r="E12" i="20"/>
  <c r="E13" i="20"/>
  <c r="E3" i="20"/>
  <c r="E4" i="20"/>
  <c r="E5" i="20"/>
  <c r="E6" i="20"/>
  <c r="E7" i="20"/>
  <c r="E8" i="20"/>
  <c r="E2" i="20"/>
  <c r="D2" i="20"/>
  <c r="D8" i="20"/>
  <c r="D10" i="20"/>
  <c r="D13" i="20"/>
  <c r="D12" i="20"/>
  <c r="D11" i="20"/>
  <c r="D9" i="20"/>
  <c r="D7" i="20"/>
  <c r="D6" i="20"/>
  <c r="D5" i="20"/>
  <c r="D4" i="20"/>
  <c r="D3" i="20"/>
  <c r="C13" i="20"/>
  <c r="C12" i="20"/>
  <c r="C11" i="20"/>
  <c r="C10" i="20"/>
  <c r="C9" i="20"/>
  <c r="C8" i="20"/>
  <c r="C7" i="20"/>
  <c r="C6" i="20"/>
  <c r="C5" i="20"/>
  <c r="C4" i="20"/>
  <c r="C3" i="20"/>
  <c r="C2" i="20"/>
  <c r="B13" i="20"/>
  <c r="B12" i="20"/>
  <c r="B11" i="20"/>
  <c r="B10" i="20"/>
  <c r="B9" i="20"/>
  <c r="B8" i="20"/>
  <c r="B7" i="20"/>
  <c r="B6" i="20"/>
  <c r="B5" i="20"/>
  <c r="B4" i="20"/>
  <c r="B3" i="20"/>
  <c r="B2" i="20"/>
  <c r="Q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<sst xmlns="http://schemas.openxmlformats.org/spreadsheetml/2006/main" count="28858" uniqueCount="8356">
  <si>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</si>
  <si>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</si>
  <si>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</si>
  <si>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</si>
  <si>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</si>
  <si>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</si>
  <si>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</si>
  <si>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</si>
  <si>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</si>
  <si>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</si>
  <si>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</si>
  <si>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</si>
  <si>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</si>
  <si>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</si>
  <si>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</si>
  <si>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</si>
  <si>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</si>
  <si>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</si>
  <si>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</si>
  <si>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</si>
  <si>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</si>
  <si>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</si>
  <si>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</si>
  <si>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</si>
  <si>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</si>
  <si>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</si>
  <si>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</si>
  <si>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</si>
  <si>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</si>
  <si>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</si>
  <si>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</si>
  <si>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</si>
  <si>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</si>
  <si>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</si>
  <si>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</si>
  <si>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</si>
  <si>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</si>
  <si>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</si>
  <si>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</si>
  <si>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</si>
  <si>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</si>
  <si>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</si>
  <si>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</si>
  <si>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</si>
  <si>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</si>
  <si>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</si>
  <si>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</si>
  <si>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</si>
  <si>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</si>
  <si>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</si>
  <si>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</si>
  <si>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</si>
  <si>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</si>
  <si>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</si>
  <si>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</si>
  <si>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</si>
  <si>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</si>
  <si>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</si>
  <si>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</si>
  <si>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</si>
  <si>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</si>
  <si>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</si>
  <si>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</si>
  <si>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</si>
  <si>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</si>
  <si>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</si>
  <si>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</si>
  <si>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</si>
  <si>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</si>
  <si>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</si>
  <si>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</si>
  <si>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</si>
  <si>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</si>
  <si>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</si>
  <si>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</si>
  <si>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</si>
  <si>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</si>
  <si>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</si>
  <si>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</si>
  <si>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</si>
  <si>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</si>
  <si>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</si>
  <si>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</si>
  <si>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</si>
  <si>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</si>
  <si>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</si>
  <si>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</si>
  <si>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</si>
  <si>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</si>
  <si>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</si>
  <si>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</si>
  <si>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</si>
  <si>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</si>
  <si>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</si>
  <si>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</si>
  <si>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</si>
  <si>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</si>
  <si>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</si>
  <si>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</si>
  <si>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</si>
  <si>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</si>
  <si>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</si>
  <si>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</si>
  <si>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</si>
  <si>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</si>
  <si>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</si>
  <si>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</si>
  <si>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</si>
  <si>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</si>
  <si>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</si>
  <si>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</si>
  <si>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</si>
  <si>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</si>
  <si>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</si>
  <si>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</si>
  <si>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</si>
  <si>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</si>
  <si>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</si>
  <si>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</si>
  <si>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</si>
  <si>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</si>
  <si>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</si>
  <si>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</si>
  <si>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</si>
  <si>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</si>
  <si>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</si>
  <si>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</si>
  <si>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</si>
  <si>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</si>
  <si>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</si>
  <si>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</si>
  <si>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</si>
  <si>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</si>
  <si>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</si>
  <si>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</si>
  <si>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</si>
  <si>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</si>
  <si>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</si>
  <si>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</si>
  <si>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</si>
  <si>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</si>
  <si>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</si>
  <si>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</si>
  <si>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</si>
  <si>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</si>
  <si>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</si>
  <si>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</si>
  <si>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</si>
  <si>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</si>
  <si>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</si>
  <si>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</si>
  <si>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</si>
  <si>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</si>
  <si>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</si>
  <si>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</si>
  <si>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</si>
  <si>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</si>
  <si>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</si>
  <si>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</si>
  <si>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</si>
  <si>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</si>
  <si>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</si>
  <si>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</si>
  <si>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</si>
  <si>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</si>
  <si>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</si>
  <si>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</si>
  <si>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</si>
  <si>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</si>
  <si>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</si>
  <si>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</si>
  <si>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</si>
  <si>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</si>
  <si>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</si>
  <si>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</si>
  <si>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</si>
  <si>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</si>
  <si>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</si>
  <si>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</si>
  <si>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</si>
  <si>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</si>
  <si>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</si>
  <si>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</si>
  <si>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</si>
  <si>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</si>
  <si>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</si>
  <si>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</si>
  <si>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</si>
  <si>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</si>
  <si>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</si>
  <si>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</si>
  <si>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</si>
  <si>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</si>
  <si>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</si>
  <si>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</si>
  <si>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</si>
  <si>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</si>
  <si>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</si>
  <si>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</si>
  <si>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</si>
  <si>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</si>
  <si>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</si>
  <si>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</si>
  <si>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</si>
  <si>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</si>
  <si>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</si>
  <si>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</si>
  <si>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</si>
  <si>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</si>
  <si>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</si>
  <si>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</si>
  <si>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</si>
  <si>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</si>
  <si>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</si>
  <si>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</si>
  <si>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</si>
  <si>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</si>
  <si>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</si>
  <si>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</si>
  <si>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</si>
  <si>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</si>
  <si>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</si>
  <si>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</si>
  <si>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</si>
  <si>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</si>
  <si>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</si>
  <si>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</si>
  <si>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</si>
  <si>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</si>
  <si>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</si>
  <si>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</si>
  <si>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</si>
  <si>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</si>
  <si>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</si>
  <si>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</si>
  <si>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</si>
  <si>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</si>
  <si>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</si>
  <si>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</si>
  <si>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</si>
  <si>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</si>
  <si>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</si>
  <si>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</si>
  <si>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</si>
  <si>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</si>
  <si>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</si>
  <si>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</si>
  <si>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</si>
  <si>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</si>
  <si>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</si>
  <si>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</si>
  <si>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</si>
  <si>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</si>
  <si>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</si>
  <si>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</si>
  <si>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</si>
  <si>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</si>
  <si>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</si>
  <si>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</si>
  <si>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</si>
  <si>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</si>
  <si>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</si>
  <si>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</si>
  <si>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</si>
  <si>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</si>
  <si>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</si>
  <si>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</si>
  <si>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</si>
  <si>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</si>
  <si>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</si>
  <si>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</si>
  <si>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</si>
  <si>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</si>
  <si>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</si>
  <si>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</si>
  <si>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</si>
  <si>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</si>
  <si>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</si>
  <si>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</si>
  <si>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</si>
  <si>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</si>
  <si>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</si>
  <si>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</si>
  <si>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</si>
  <si>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</si>
  <si>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</si>
  <si>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</si>
  <si>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</si>
  <si>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</si>
  <si>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</si>
  <si>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</si>
  <si>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</si>
  <si>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</si>
  <si>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</si>
  <si>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</si>
  <si>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</si>
  <si>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</si>
  <si>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</si>
  <si>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</si>
  <si>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</si>
  <si>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</si>
  <si>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</si>
  <si>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</si>
  <si>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</si>
  <si>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</si>
  <si>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</si>
  <si>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</si>
  <si>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</si>
  <si>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</si>
  <si>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</si>
  <si>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</si>
  <si>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</si>
  <si>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</si>
  <si>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</si>
  <si>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</si>
  <si>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</si>
  <si>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</si>
  <si>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</si>
  <si>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</si>
  <si>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</si>
  <si>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</si>
  <si>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</si>
  <si>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</si>
  <si>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</si>
  <si>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</si>
  <si>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</si>
  <si>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</si>
  <si>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</si>
  <si>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</si>
  <si>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</si>
  <si>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</si>
  <si>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</si>
  <si>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</si>
  <si>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</si>
  <si>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</si>
  <si>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</si>
  <si>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</si>
  <si>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</si>
  <si>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</si>
  <si>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</si>
  <si>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</si>
  <si>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</si>
  <si>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</si>
  <si>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</si>
  <si>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</si>
  <si>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</si>
  <si>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</si>
  <si>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</si>
  <si>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</si>
  <si>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</si>
  <si>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</si>
  <si>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</si>
  <si>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</si>
  <si>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</si>
  <si>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</si>
  <si>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</si>
  <si>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</si>
  <si>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</si>
  <si>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</si>
  <si>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</si>
  <si>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</si>
  <si>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</si>
  <si>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</si>
  <si>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</si>
  <si>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</si>
  <si>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</si>
  <si>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</si>
  <si>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</si>
  <si>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</si>
  <si>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</si>
  <si>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</si>
  <si>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</si>
  <si>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</si>
  <si>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</si>
  <si>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</si>
  <si>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</si>
  <si>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</si>
  <si>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</si>
  <si>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</si>
  <si>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</si>
  <si>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</si>
  <si>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</si>
  <si>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</si>
  <si>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</si>
  <si>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</si>
  <si>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</si>
  <si>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</si>
  <si>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</si>
  <si>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</si>
  <si>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</si>
  <si>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</si>
  <si>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</si>
  <si>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</si>
  <si>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</si>
  <si>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</si>
  <si>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</si>
  <si>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</si>
  <si>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</si>
  <si>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</si>
  <si>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</si>
  <si>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</si>
  <si>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</si>
  <si>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</si>
  <si>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</si>
  <si>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</si>
  <si>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</si>
  <si>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</si>
  <si>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</si>
  <si>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</si>
  <si>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</si>
  <si>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</si>
  <si>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</si>
  <si>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</si>
  <si>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</si>
  <si>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</si>
  <si>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</si>
  <si>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</si>
  <si>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</si>
  <si>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</si>
  <si>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</si>
  <si>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</si>
  <si>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</si>
  <si>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</si>
  <si>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</si>
  <si>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</si>
  <si>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</si>
  <si>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</si>
  <si>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</si>
  <si>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</si>
  <si>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</si>
  <si>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</si>
  <si>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</si>
  <si>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</si>
  <si>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</si>
  <si>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</si>
  <si>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</si>
  <si>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</si>
  <si>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</si>
  <si>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</si>
  <si>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</si>
  <si>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</si>
  <si>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</si>
  <si>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</si>
  <si>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</si>
  <si>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</si>
  <si>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</si>
  <si>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</si>
  <si>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</si>
  <si>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</si>
  <si>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</si>
  <si>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</si>
  <si>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</si>
  <si>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</si>
  <si>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</si>
  <si>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</si>
  <si>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</si>
  <si>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</si>
  <si>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</si>
  <si>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</si>
  <si>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</si>
  <si>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</si>
  <si>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</si>
  <si>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</si>
  <si>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</si>
  <si>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</si>
  <si>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</si>
  <si>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</si>
  <si>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</si>
  <si>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</si>
  <si>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</si>
  <si>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</si>
  <si>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</si>
  <si>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</si>
  <si>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</si>
  <si>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</si>
  <si>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</si>
  <si>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</si>
  <si>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</si>
  <si>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</si>
  <si>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</si>
  <si>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</si>
  <si>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</si>
  <si>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</si>
  <si>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</si>
  <si>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</si>
  <si>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</si>
  <si>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</si>
  <si>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</si>
  <si>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</si>
  <si>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</si>
  <si>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</si>
  <si>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</si>
  <si>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</si>
  <si>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</si>
  <si>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</si>
  <si>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</si>
  <si>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</si>
  <si>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</si>
  <si>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</si>
  <si>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</si>
  <si>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</si>
  <si>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</si>
  <si>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</si>
  <si>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</si>
  <si>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</si>
  <si>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</si>
  <si>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</si>
  <si>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</si>
  <si>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</si>
  <si>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</si>
  <si>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</si>
  <si>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</si>
  <si>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</si>
  <si>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</si>
  <si>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</si>
  <si>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</si>
  <si>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</si>
  <si>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</si>
  <si>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</si>
  <si>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</si>
  <si>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</si>
  <si>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</si>
  <si>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</si>
  <si>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</si>
  <si>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</si>
  <si>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</si>
  <si>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</si>
  <si>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</si>
  <si>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</si>
  <si>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</si>
  <si>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</si>
  <si>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</si>
  <si>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</si>
  <si>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</si>
  <si>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</si>
  <si>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</si>
  <si>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</si>
  <si>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</si>
  <si>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</si>
  <si>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</si>
  <si>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</si>
  <si>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</si>
  <si>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</si>
  <si>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</si>
  <si>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</si>
  <si>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</si>
  <si>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</si>
  <si>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</si>
  <si>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</si>
  <si>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</si>
  <si>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</si>
  <si>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</si>
  <si>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</si>
  <si>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</si>
  <si>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</si>
  <si>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</si>
  <si>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</si>
  <si>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</si>
  <si>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</si>
  <si>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</si>
  <si>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</si>
  <si>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</si>
  <si>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</si>
  <si>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</si>
  <si>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</si>
  <si>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</si>
  <si>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</si>
  <si>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</si>
  <si>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</si>
  <si>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</si>
  <si>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</si>
  <si>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</si>
  <si>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</si>
  <si>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</si>
  <si>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</si>
  <si>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</si>
  <si>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</si>
  <si>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</si>
  <si>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</si>
  <si>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</si>
  <si>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</si>
  <si>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</si>
  <si>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</si>
  <si>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</si>
  <si>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</si>
  <si>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</si>
  <si>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</si>
  <si>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</si>
  <si>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</si>
  <si>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</si>
  <si>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</si>
  <si>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</si>
  <si>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</si>
  <si>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</si>
  <si>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</si>
  <si>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</si>
  <si>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</si>
  <si>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</si>
  <si>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</si>
  <si>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</si>
  <si>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</si>
  <si>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</si>
  <si>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</si>
  <si>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</si>
  <si>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</si>
  <si>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</si>
  <si>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</si>
  <si>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</si>
  <si>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</si>
  <si>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</si>
  <si>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</si>
  <si>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</si>
  <si>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</si>
  <si>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</si>
  <si>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</si>
  <si>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</si>
  <si>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</si>
  <si>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</si>
  <si>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</si>
  <si>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</si>
  <si>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</si>
  <si>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</si>
  <si>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</si>
  <si>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</si>
  <si>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</si>
  <si>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</si>
  <si>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</si>
  <si>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</si>
  <si>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</si>
  <si>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</si>
  <si>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</si>
  <si>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</si>
  <si>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</si>
  <si>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</si>
  <si>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</si>
  <si>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</si>
  <si>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</si>
  <si>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</si>
  <si>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</si>
  <si>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</si>
  <si>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</si>
  <si>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</si>
  <si>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</si>
  <si>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</si>
  <si>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</si>
  <si>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</si>
  <si>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</si>
  <si>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</si>
  <si>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</si>
  <si>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</si>
  <si>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</si>
  <si>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</si>
  <si>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</si>
  <si>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</si>
  <si>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</si>
  <si>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</si>
  <si>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</si>
  <si>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</si>
  <si>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</si>
  <si>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</si>
  <si>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</si>
  <si>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</si>
  <si>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</si>
  <si>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</si>
  <si>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</si>
  <si>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</si>
  <si>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</si>
  <si>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</si>
  <si>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</si>
  <si>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</si>
  <si>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</si>
  <si>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</si>
  <si>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</si>
  <si>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</si>
  <si>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</si>
  <si>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</si>
  <si>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</si>
  <si>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</si>
  <si>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</si>
  <si>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</si>
  <si>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</si>
  <si>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</si>
  <si>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</si>
  <si>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</si>
  <si>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</si>
  <si>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</si>
  <si>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</si>
  <si>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</si>
  <si>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</si>
  <si>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</si>
  <si>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</si>
  <si>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</si>
  <si>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</si>
  <si>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</si>
  <si>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</si>
  <si>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</si>
  <si>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</si>
  <si>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</si>
  <si>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</si>
  <si>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</si>
  <si>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</si>
  <si>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</si>
  <si>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</si>
  <si>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</si>
  <si>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</si>
  <si>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</si>
  <si>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</si>
  <si>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</si>
  <si>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</si>
  <si>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</si>
  <si>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</si>
  <si>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</si>
  <si>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</si>
  <si>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</si>
  <si>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</si>
  <si>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</si>
  <si>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</si>
  <si>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</si>
  <si>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</si>
  <si>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</si>
  <si>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</si>
  <si>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</si>
  <si>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</si>
  <si>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</si>
  <si>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</si>
  <si>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</si>
  <si>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</si>
  <si>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</si>
  <si>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</si>
  <si>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</si>
  <si>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</si>
  <si>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</si>
  <si>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</si>
  <si>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</si>
  <si>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</si>
  <si>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</si>
  <si>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</si>
  <si>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</si>
  <si>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</si>
  <si>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</si>
  <si>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</si>
  <si>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</si>
  <si>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</si>
  <si>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</si>
  <si>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</si>
  <si>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</si>
  <si>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</si>
  <si>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</si>
  <si>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</si>
  <si>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</si>
  <si>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</si>
  <si>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</si>
  <si>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</si>
  <si>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</si>
  <si>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</si>
  <si>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</si>
  <si>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</si>
  <si>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</si>
  <si>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</si>
  <si>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</si>
  <si>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</si>
  <si>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</si>
  <si>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</si>
  <si>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</si>
  <si>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</si>
  <si>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</si>
  <si>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</si>
  <si>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</si>
  <si>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</si>
  <si>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</si>
  <si>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</si>
  <si>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</si>
  <si>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</si>
  <si>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</si>
  <si>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</si>
  <si>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</si>
  <si>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</si>
  <si>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</si>
  <si>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</si>
  <si>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</si>
  <si>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</si>
  <si>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</si>
  <si>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</si>
  <si>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</si>
  <si>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</si>
  <si>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</si>
  <si>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</si>
  <si>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</si>
  <si>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</si>
  <si>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</si>
  <si>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</si>
  <si>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</si>
  <si>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</si>
  <si>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</si>
  <si>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</si>
  <si>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</si>
  <si>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</si>
  <si>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</si>
  <si>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</si>
  <si>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</si>
  <si>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</si>
  <si>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</si>
  <si>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</si>
  <si>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</si>
  <si>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</si>
  <si>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</si>
  <si>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</si>
  <si>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</si>
  <si>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</si>
  <si>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</si>
  <si>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</si>
  <si>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</si>
  <si>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</si>
  <si>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</si>
  <si>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</si>
  <si>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</si>
  <si>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</si>
  <si>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</si>
  <si>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</si>
  <si>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</si>
  <si>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</si>
  <si>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</si>
  <si>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</si>
  <si>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</si>
  <si>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</si>
  <si>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</si>
  <si>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</si>
  <si>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</si>
  <si>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</si>
  <si>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</si>
  <si>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</si>
  <si>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</si>
  <si>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</si>
  <si>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</si>
  <si>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</si>
  <si>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</si>
  <si>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</si>
  <si>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</si>
  <si>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</si>
  <si>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</si>
  <si>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</si>
  <si>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</si>
  <si>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</si>
  <si>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</si>
  <si>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</si>
  <si>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</si>
  <si>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</si>
  <si>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</si>
  <si>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</si>
  <si>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</si>
  <si>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</si>
  <si>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</si>
  <si>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</si>
  <si>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</si>
  <si>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</si>
  <si>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</si>
  <si>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</si>
  <si>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</si>
  <si>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</si>
  <si>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</si>
  <si>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</si>
  <si>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</si>
  <si>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</si>
  <si>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</si>
  <si>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</si>
  <si>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</si>
  <si>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</si>
  <si>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</si>
  <si>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</si>
  <si>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</si>
  <si>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</si>
  <si>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</si>
  <si>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</si>
  <si>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</si>
  <si>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</si>
  <si>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</si>
  <si>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</si>
  <si>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</si>
  <si>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</si>
  <si>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</si>
  <si>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</si>
  <si>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</si>
  <si>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</si>
  <si>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</si>
  <si>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</si>
  <si>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</si>
  <si>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</si>
  <si>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</si>
  <si>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</si>
  <si>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</si>
  <si>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</si>
  <si>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</si>
  <si>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</si>
  <si>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</si>
  <si>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</si>
  <si>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</si>
  <si>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</si>
  <si>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</si>
  <si>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</si>
  <si>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</si>
  <si>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</si>
  <si>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</si>
  <si>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</si>
  <si>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</si>
  <si>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</si>
  <si>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</si>
  <si>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</si>
  <si>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</si>
  <si>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</si>
  <si>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</si>
  <si>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</si>
  <si>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</si>
  <si>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</si>
  <si>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</si>
  <si>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</si>
  <si>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</si>
  <si>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</si>
  <si>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</si>
  <si>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</si>
  <si>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</si>
  <si>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</si>
  <si>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</si>
  <si>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</si>
  <si>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</si>
  <si>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</si>
  <si>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</si>
  <si>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</si>
  <si>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</si>
  <si>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</si>
  <si>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</si>
  <si>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</si>
  <si>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</si>
  <si>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</si>
  <si>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</si>
  <si>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</si>
  <si>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</si>
  <si>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</si>
  <si>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</si>
  <si>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</si>
  <si>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</si>
  <si>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</si>
  <si>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</si>
  <si>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</si>
  <si>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</si>
  <si>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</si>
  <si>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</si>
  <si>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</si>
  <si>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</si>
  <si>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</si>
  <si>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</si>
  <si>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</si>
  <si>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</si>
  <si>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</si>
  <si>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</si>
  <si>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</si>
  <si>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</si>
  <si>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</si>
  <si>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</si>
  <si>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</si>
  <si>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</si>
  <si>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</si>
  <si>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</si>
  <si>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</si>
  <si>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</si>
  <si>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</si>
  <si>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</si>
  <si>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</si>
  <si>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</si>
  <si>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</si>
  <si>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</si>
  <si>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</si>
  <si>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</si>
  <si>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</si>
  <si>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</si>
  <si>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</si>
  <si>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</si>
  <si>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</si>
  <si>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</si>
  <si>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</si>
  <si>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</si>
  <si>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</si>
  <si>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</si>
  <si>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</si>
  <si>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</si>
  <si>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</si>
  <si>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</si>
  <si>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</si>
  <si>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</si>
  <si>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</si>
  <si>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</si>
  <si>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</si>
  <si>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</si>
  <si>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</si>
  <si>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</si>
  <si>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</si>
  <si>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</si>
  <si>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</si>
  <si>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</si>
  <si>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</si>
  <si>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</si>
  <si>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</si>
  <si>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</si>
  <si>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</si>
  <si>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</si>
  <si>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</si>
  <si>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</si>
  <si>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</si>
  <si>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</si>
  <si>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</si>
  <si>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</si>
  <si>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</si>
  <si>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</si>
  <si>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</si>
  <si>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</si>
  <si>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</si>
  <si>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</si>
  <si>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</si>
  <si>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</si>
  <si>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</si>
  <si>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</si>
  <si>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</si>
  <si>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</si>
  <si>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</si>
  <si>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</si>
  <si>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</si>
  <si>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</si>
  <si>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</si>
  <si>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</si>
  <si>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</si>
  <si>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</si>
  <si>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</si>
  <si>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</si>
  <si>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</si>
  <si>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</si>
  <si>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</si>
  <si>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</si>
  <si>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</si>
  <si>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</si>
  <si>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</si>
  <si>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</si>
  <si>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</si>
  <si>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</si>
  <si>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</si>
  <si>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</si>
  <si>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</si>
  <si>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</si>
  <si>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</si>
  <si>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</si>
  <si>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</si>
  <si>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</si>
  <si>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</si>
  <si>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</si>
  <si>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</si>
  <si>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</si>
  <si>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</si>
  <si>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</si>
  <si>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</si>
  <si>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</si>
  <si>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</si>
  <si>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</si>
  <si>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</si>
  <si>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</si>
  <si>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</si>
  <si>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</si>
  <si>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</si>
  <si>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</si>
  <si>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</si>
  <si>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</si>
  <si>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</si>
  <si>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</si>
  <si>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</si>
  <si>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</si>
  <si>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</si>
  <si>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</si>
  <si>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</si>
  <si>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</si>
  <si>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</si>
  <si>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</si>
  <si>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</si>
  <si>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</si>
  <si>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</si>
  <si>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</si>
  <si>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</si>
  <si>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</si>
  <si>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</si>
  <si>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</si>
  <si>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</si>
  <si>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</si>
  <si>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</si>
  <si>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</si>
  <si>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</si>
  <si>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</si>
  <si>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</si>
  <si>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</si>
  <si>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</si>
  <si>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</si>
  <si>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</si>
  <si>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</si>
  <si>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</si>
  <si>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</si>
  <si>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</si>
  <si>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</si>
  <si>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</si>
  <si>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</si>
  <si>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</si>
  <si>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</si>
  <si>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</si>
  <si>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</si>
  <si>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</si>
  <si>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</si>
  <si>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</si>
  <si>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</si>
  <si>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</si>
  <si>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</si>
  <si>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</si>
  <si>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</si>
  <si>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</si>
  <si>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</si>
  <si>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</si>
  <si>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</si>
  <si>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</si>
  <si>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</si>
  <si>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</si>
  <si>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</si>
  <si>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</si>
  <si>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</si>
  <si>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</si>
  <si>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</si>
  <si>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</si>
  <si>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</si>
  <si>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</si>
  <si>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</si>
  <si>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</si>
  <si>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</si>
  <si>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</si>
  <si>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</si>
  <si>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</si>
  <si>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</si>
  <si>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</si>
  <si>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</si>
  <si>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</si>
  <si>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</si>
  <si>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</si>
  <si>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</si>
  <si>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</si>
  <si>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</si>
  <si>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</si>
  <si>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</si>
  <si>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</si>
  <si>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</si>
  <si>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</si>
  <si>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</si>
  <si>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</si>
  <si>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</si>
  <si>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</si>
  <si>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</si>
  <si>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</si>
  <si>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</si>
  <si>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</si>
  <si>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</si>
  <si>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</si>
  <si>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</si>
  <si>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</si>
  <si>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</si>
  <si>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</si>
  <si>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</si>
  <si>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</si>
  <si>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</si>
  <si>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</si>
  <si>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</si>
  <si>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</si>
  <si>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</si>
  <si>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</si>
  <si>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</si>
  <si>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</si>
  <si>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</si>
  <si>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</si>
  <si>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</si>
  <si>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</si>
  <si>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</si>
  <si>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</si>
  <si>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</si>
  <si>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</si>
  <si>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</si>
  <si>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</si>
  <si>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</si>
  <si>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</si>
  <si>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</si>
  <si>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</si>
  <si>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</si>
  <si>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</si>
  <si>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</si>
  <si>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</si>
  <si>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</si>
  <si>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</si>
  <si>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</si>
  <si>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</si>
  <si>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</si>
  <si>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</si>
  <si>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</si>
  <si>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</si>
  <si>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</si>
  <si>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</si>
  <si>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</si>
  <si>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</si>
  <si>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</si>
  <si>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</si>
  <si>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</si>
  <si>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</si>
  <si>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</si>
  <si>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</si>
  <si>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</si>
  <si>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</si>
  <si>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</si>
  <si>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</si>
  <si>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</si>
  <si>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</si>
  <si>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</si>
  <si>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</si>
  <si>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</si>
  <si>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</si>
  <si>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</si>
  <si>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</si>
  <si>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</si>
  <si>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</si>
  <si>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</si>
  <si>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</si>
  <si>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</si>
  <si>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</si>
  <si>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</si>
  <si>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</si>
  <si>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</si>
  <si>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</si>
  <si>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</si>
  <si>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</si>
  <si>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</si>
  <si>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</si>
  <si>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</si>
  <si>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</si>
  <si>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</si>
  <si>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</si>
  <si>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</si>
  <si>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</si>
  <si>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</si>
  <si>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</si>
  <si>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</si>
  <si>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</si>
  <si>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</si>
  <si>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</si>
  <si>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</si>
  <si>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</si>
  <si>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</si>
  <si>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</si>
  <si>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</si>
  <si>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</si>
  <si>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</si>
  <si>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</si>
  <si>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</si>
  <si>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</si>
  <si>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</si>
  <si>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</si>
  <si>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</si>
  <si>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</si>
  <si>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</si>
  <si>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</si>
  <si>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</si>
  <si>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</si>
  <si>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</si>
  <si>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</si>
  <si>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</si>
  <si>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</si>
  <si>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</si>
  <si>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</si>
  <si>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</si>
  <si>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</si>
  <si>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</si>
  <si>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</si>
  <si>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</si>
  <si>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</si>
  <si>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</si>
  <si>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</si>
  <si>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</si>
  <si>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</si>
  <si>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</si>
  <si>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</si>
  <si>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</si>
  <si>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</si>
  <si>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</si>
  <si>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</si>
  <si>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</si>
  <si>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</si>
  <si>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</si>
  <si>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</si>
  <si>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</si>
  <si>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</si>
  <si>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</si>
  <si>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</si>
  <si>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</si>
  <si>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</si>
  <si>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</si>
  <si>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</si>
  <si>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</si>
  <si>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</si>
  <si>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</si>
  <si>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</si>
  <si>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</si>
  <si>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</si>
  <si>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</si>
  <si>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</si>
  <si>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</si>
  <si>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</si>
  <si>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</si>
  <si>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</si>
  <si>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</si>
  <si>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</si>
  <si>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</si>
  <si>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</si>
  <si>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</si>
  <si>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</si>
  <si>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</si>
  <si>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</si>
  <si>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</si>
  <si>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</si>
  <si>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</si>
  <si>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</si>
  <si>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</si>
  <si>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</si>
  <si>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</si>
  <si>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</si>
  <si>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</si>
  <si>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</si>
  <si>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</si>
  <si>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</si>
  <si>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</si>
  <si>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</si>
  <si>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</si>
  <si>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</si>
  <si>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</si>
  <si>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</si>
  <si>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</si>
  <si>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</si>
  <si>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</si>
  <si>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</si>
  <si>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</si>
  <si>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</si>
  <si>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</si>
  <si>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</si>
  <si>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</si>
  <si>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</si>
  <si>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</si>
  <si>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</si>
  <si>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</si>
  <si>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</si>
  <si>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</si>
  <si>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</si>
  <si>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</si>
  <si>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</si>
  <si>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</si>
  <si>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</si>
  <si>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</si>
  <si>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</si>
  <si>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</si>
  <si>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</si>
  <si>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</si>
  <si>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</si>
  <si>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</si>
  <si>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</si>
  <si>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</si>
  <si>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</si>
  <si>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</si>
  <si>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</si>
  <si>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</si>
  <si>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</si>
  <si>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</si>
  <si>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</si>
  <si>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</si>
  <si>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</si>
  <si>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</si>
  <si>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</si>
  <si>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</si>
  <si>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</si>
  <si>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</si>
  <si>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</si>
  <si>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</si>
  <si>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</si>
  <si>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</si>
  <si>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</si>
  <si>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</si>
  <si>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</si>
  <si>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</si>
  <si>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</si>
  <si>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</si>
  <si>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</si>
  <si>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</si>
  <si>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</si>
  <si>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</si>
  <si>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</si>
  <si>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</si>
  <si>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</si>
  <si>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</si>
  <si>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</si>
  <si>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</si>
  <si>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</si>
  <si>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</si>
  <si>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</si>
  <si>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</si>
  <si>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</si>
  <si>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</si>
  <si>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</si>
  <si>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</si>
  <si>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</si>
  <si>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</si>
  <si>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</si>
  <si>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</si>
  <si>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</si>
  <si>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</si>
  <si>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</si>
  <si>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</si>
  <si>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</si>
  <si>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</si>
  <si>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</si>
  <si>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</si>
  <si>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</si>
  <si>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</si>
  <si>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</si>
  <si>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</si>
  <si>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</si>
  <si>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</si>
  <si>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</si>
  <si>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</si>
  <si>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</si>
  <si>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</si>
  <si>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</si>
  <si>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</si>
  <si>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</si>
  <si>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</si>
  <si>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</si>
  <si>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</si>
  <si>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</si>
  <si>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</si>
  <si>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</si>
  <si>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</si>
  <si>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</si>
  <si>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</si>
  <si>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</si>
  <si>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</si>
  <si>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</si>
  <si>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</si>
  <si>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</si>
  <si>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</si>
  <si>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</si>
  <si>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</si>
  <si>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</si>
  <si>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</si>
  <si>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</si>
  <si>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</si>
  <si>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</si>
  <si>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</si>
  <si>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</si>
  <si>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</si>
  <si>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</si>
  <si>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</si>
  <si>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</si>
  <si>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</si>
  <si>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</si>
  <si>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</si>
  <si>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</si>
  <si>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</si>
  <si>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</si>
  <si>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</si>
  <si>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</si>
  <si>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</si>
  <si>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</si>
  <si>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</si>
  <si>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</si>
  <si>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</si>
  <si>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</si>
  <si>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</si>
  <si>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</si>
  <si>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</si>
  <si>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</si>
  <si>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</si>
  <si>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</si>
  <si>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</si>
  <si>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</si>
  <si>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</si>
  <si>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</si>
  <si>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</si>
  <si>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</si>
  <si>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</si>
  <si>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</si>
  <si>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</si>
  <si>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</si>
  <si>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</si>
  <si>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</si>
  <si>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</si>
  <si>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</si>
  <si>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</si>
  <si>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</si>
  <si>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</si>
  <si>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</si>
  <si>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</si>
  <si>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</si>
  <si>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</si>
  <si>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</si>
  <si>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</si>
  <si>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</si>
  <si>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</si>
  <si>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</si>
  <si>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</si>
  <si>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</si>
  <si>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</si>
  <si>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</si>
  <si>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</si>
  <si>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</si>
  <si>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</si>
  <si>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</si>
  <si>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</si>
  <si>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</si>
  <si>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</si>
  <si>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</si>
  <si>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</si>
  <si>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</si>
  <si>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</si>
  <si>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</si>
  <si>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</si>
  <si>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</si>
  <si>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</si>
  <si>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</si>
  <si>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</si>
  <si>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</si>
  <si>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</si>
  <si>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</si>
  <si>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</si>
  <si>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</si>
  <si>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</si>
  <si>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</si>
  <si>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</si>
  <si>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</si>
  <si>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</si>
  <si>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</si>
  <si>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</si>
  <si>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</si>
  <si>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</si>
  <si>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</si>
  <si>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</si>
  <si>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</si>
  <si>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</si>
  <si>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</si>
  <si>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</si>
  <si>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</si>
  <si>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</si>
  <si>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</si>
  <si>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</si>
  <si>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</si>
  <si>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</si>
  <si>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</si>
  <si>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</si>
  <si>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</si>
  <si>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</si>
  <si>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</si>
  <si>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</si>
  <si>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</si>
  <si>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</si>
  <si>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</si>
  <si>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</si>
  <si>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</si>
  <si>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</si>
  <si>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</si>
  <si>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</si>
  <si>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</si>
  <si>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</si>
  <si>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</si>
  <si>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</si>
  <si>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</si>
  <si>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</si>
  <si>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</si>
  <si>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</si>
  <si>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</si>
  <si>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</si>
  <si>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</si>
  <si>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</si>
  <si>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</si>
  <si>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</si>
  <si>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</si>
  <si>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</si>
  <si>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</si>
  <si>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</si>
  <si>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</si>
  <si>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</si>
  <si>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</si>
  <si>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</si>
  <si>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</si>
  <si>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</si>
  <si>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</si>
  <si>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</si>
  <si>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</si>
  <si>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</si>
  <si>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</si>
  <si>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</si>
  <si>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</si>
  <si>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</si>
  <si>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</si>
  <si>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</si>
  <si>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</si>
  <si>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</si>
  <si>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</si>
  <si>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</si>
  <si>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</si>
  <si>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</si>
  <si>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</si>
  <si>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</si>
  <si>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</si>
  <si>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</si>
  <si>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</si>
  <si>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</si>
  <si>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</si>
  <si>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</si>
  <si>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</si>
  <si>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</si>
  <si>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</si>
  <si>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</si>
  <si>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</si>
  <si>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</si>
  <si>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</si>
  <si>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</si>
  <si>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</si>
  <si>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</si>
  <si>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</si>
  <si>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</si>
  <si>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</si>
  <si>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</si>
  <si>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</si>
  <si>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</si>
  <si>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</si>
  <si>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</si>
  <si>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</si>
  <si>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</si>
  <si>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</si>
  <si>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</si>
  <si>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</si>
  <si>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</si>
  <si>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</si>
  <si>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</si>
  <si>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</si>
  <si>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</si>
  <si>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</si>
  <si>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</si>
  <si>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</si>
  <si>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</si>
  <si>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</si>
  <si>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</si>
  <si>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</si>
  <si>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</si>
  <si>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</si>
  <si>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</si>
  <si>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</si>
  <si>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</si>
  <si>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</si>
  <si>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</si>
  <si>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</si>
  <si>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</si>
  <si>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</si>
  <si>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</si>
  <si>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</si>
  <si>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</si>
  <si>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</si>
  <si>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</si>
  <si>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</si>
  <si>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</si>
  <si>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</si>
  <si>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</si>
  <si>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</si>
  <si>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</si>
  <si>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</si>
  <si>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</si>
  <si>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</si>
  <si>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</si>
  <si>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</si>
  <si>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</si>
  <si>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</si>
  <si>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</si>
  <si>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</si>
  <si>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</si>
  <si>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</si>
  <si>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</si>
  <si>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</si>
  <si>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</si>
  <si>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</si>
  <si>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</si>
  <si>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</si>
  <si>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</si>
  <si>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</si>
  <si>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</si>
  <si>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</si>
  <si>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</si>
  <si>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</si>
  <si>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</si>
  <si>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</si>
  <si>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</si>
  <si>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</si>
  <si>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</si>
  <si>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</si>
  <si>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</si>
  <si>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</si>
  <si>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</si>
  <si>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</si>
  <si>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</si>
  <si>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</si>
  <si>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</si>
  <si>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</si>
  <si>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</si>
  <si>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</si>
  <si>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</si>
  <si>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</si>
  <si>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</si>
  <si>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</si>
  <si>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</si>
  <si>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</si>
  <si>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</si>
  <si>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</si>
  <si>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</si>
  <si>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</si>
  <si>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</si>
  <si>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</si>
  <si>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</si>
  <si>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</si>
  <si>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</si>
  <si>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</si>
  <si>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</si>
  <si>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</si>
  <si>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</si>
  <si>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</si>
  <si>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</si>
  <si>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</si>
  <si>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</si>
  <si>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</si>
  <si>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</si>
  <si>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</si>
  <si>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</si>
  <si>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</si>
  <si>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</si>
  <si>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</si>
  <si>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</si>
  <si>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</si>
  <si>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</si>
  <si>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</si>
  <si>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</si>
  <si>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</si>
  <si>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</si>
  <si>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</si>
  <si>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</si>
  <si>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</si>
  <si>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</si>
  <si>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</si>
  <si>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</si>
  <si>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</si>
  <si>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</si>
  <si>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</si>
  <si>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</si>
  <si>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</si>
  <si>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</si>
  <si>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</si>
  <si>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</si>
  <si>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</si>
  <si>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</si>
  <si>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</si>
  <si>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</si>
  <si>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</si>
  <si>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</si>
  <si>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</si>
  <si>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</si>
  <si>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</si>
  <si>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</si>
  <si>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</si>
  <si>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</si>
  <si>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</si>
  <si>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</si>
  <si>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</si>
  <si>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</si>
  <si>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</si>
  <si>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</si>
  <si>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</si>
  <si>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</si>
  <si>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</si>
  <si>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</si>
  <si>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</si>
  <si>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</si>
  <si>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</si>
  <si>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</si>
  <si>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</si>
  <si>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</si>
  <si>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</si>
  <si>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</si>
  <si>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</si>
  <si>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</si>
  <si>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</si>
  <si>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</si>
  <si>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</si>
  <si>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</si>
  <si>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</si>
  <si>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</si>
  <si>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</si>
  <si>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</si>
  <si>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</si>
  <si>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</si>
  <si>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</si>
  <si>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</si>
  <si>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</si>
  <si>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</si>
  <si>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</si>
  <si>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</si>
  <si>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</si>
  <si>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</si>
  <si>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</si>
  <si>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</si>
  <si>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</si>
  <si>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</si>
  <si>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</si>
  <si>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</si>
  <si>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</si>
  <si>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</si>
  <si>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</si>
  <si>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</si>
  <si>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</si>
  <si>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</si>
  <si>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</si>
  <si>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</si>
  <si>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</si>
  <si>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</si>
  <si>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</si>
  <si>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</si>
  <si>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</si>
  <si>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</si>
  <si>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</si>
  <si>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</si>
  <si>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</si>
  <si>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</si>
  <si>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</si>
  <si>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</si>
  <si>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</si>
  <si>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</si>
  <si>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</si>
  <si>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</si>
  <si>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</si>
  <si>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</si>
  <si>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</si>
  <si>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</si>
  <si>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</si>
  <si>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</si>
  <si>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</si>
  <si>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</si>
  <si>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</si>
  <si>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</si>
  <si>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</si>
  <si>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</si>
  <si>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</si>
  <si>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</si>
  <si>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</si>
  <si>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</si>
  <si>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</si>
  <si>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</si>
  <si>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</si>
  <si>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</si>
  <si>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</si>
  <si>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</si>
  <si>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</si>
  <si>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</si>
  <si>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</si>
  <si>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</si>
  <si>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</si>
  <si>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</si>
  <si>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</si>
  <si>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</si>
  <si>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</si>
  <si>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</si>
  <si>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</si>
  <si>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</si>
  <si>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</si>
  <si>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</si>
  <si>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</si>
  <si>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</si>
  <si>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</si>
  <si>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</si>
  <si>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</si>
  <si>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</si>
  <si>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</si>
  <si>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</si>
  <si>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</si>
  <si>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</si>
  <si>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</si>
  <si>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</si>
  <si>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</si>
  <si>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</si>
  <si>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</si>
  <si>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</si>
  <si>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</si>
  <si>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</si>
  <si>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</si>
  <si>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</si>
  <si>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</si>
  <si>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</si>
  <si>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</si>
  <si>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</si>
  <si>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</si>
  <si>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</si>
  <si>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</si>
  <si>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</si>
  <si>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</si>
  <si>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</si>
  <si>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</si>
  <si>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</si>
  <si>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</si>
  <si>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</si>
  <si>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</si>
  <si>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</si>
  <si>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</si>
  <si>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</si>
  <si>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</si>
  <si>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</si>
  <si>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</si>
  <si>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</si>
  <si>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</si>
  <si>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</si>
  <si>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</si>
  <si>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</si>
  <si>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</si>
  <si>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</si>
  <si>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</si>
  <si>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</si>
  <si>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</si>
  <si>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</si>
  <si>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</si>
  <si>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</si>
  <si>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</si>
  <si>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</si>
  <si>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</si>
  <si>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</si>
  <si>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</si>
  <si>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</si>
  <si>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</si>
  <si>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</si>
  <si>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</si>
  <si>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</si>
  <si>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</si>
  <si>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</si>
  <si>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</si>
  <si>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</si>
  <si>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</si>
  <si>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</si>
  <si>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</si>
  <si>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</si>
  <si>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</si>
  <si>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</si>
  <si>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</si>
  <si>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</si>
  <si>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</si>
  <si>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</si>
  <si>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</si>
  <si>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</si>
  <si>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</si>
  <si>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</si>
  <si>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</si>
  <si>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</si>
  <si>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</si>
  <si>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</si>
  <si>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</si>
  <si>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</si>
  <si>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</si>
  <si>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</si>
  <si>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</si>
  <si>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</si>
  <si>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</si>
  <si>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</si>
  <si>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</si>
  <si>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</si>
  <si>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</si>
  <si>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</si>
  <si>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</si>
  <si>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</si>
  <si>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</si>
  <si>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</si>
  <si>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</si>
  <si>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</si>
  <si>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</si>
  <si>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</si>
  <si>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</si>
  <si>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</si>
  <si>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</si>
  <si>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</si>
  <si>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</si>
  <si>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</si>
  <si>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</si>
  <si>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</si>
  <si>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</si>
  <si>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</si>
  <si>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</si>
  <si>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</si>
  <si>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</si>
  <si>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</si>
  <si>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</si>
  <si>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</si>
  <si>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</si>
  <si>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</si>
  <si>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</si>
  <si>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</si>
  <si>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</si>
  <si>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</si>
  <si>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</si>
  <si>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</si>
  <si>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</si>
  <si>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</si>
  <si>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</si>
  <si>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</si>
  <si>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</si>
  <si>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</si>
  <si>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</si>
  <si>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</si>
  <si>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</si>
  <si>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</si>
  <si>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</si>
  <si>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</si>
  <si>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</si>
  <si>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</si>
  <si>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</si>
  <si>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</si>
  <si>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</si>
  <si>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</si>
  <si>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</si>
  <si>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</si>
  <si>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</si>
  <si>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</si>
  <si>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</si>
  <si>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</si>
  <si>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</si>
  <si>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</si>
  <si>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</si>
  <si>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</si>
  <si>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</si>
  <si>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</si>
  <si>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</si>
  <si>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</si>
  <si>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</si>
  <si>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</si>
  <si>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</si>
  <si>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</si>
  <si>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</si>
  <si>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</si>
  <si>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</si>
  <si>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</si>
  <si>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</si>
  <si>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</si>
  <si>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</si>
  <si>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</si>
  <si>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</si>
  <si>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</si>
  <si>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</si>
  <si>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</si>
  <si>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</si>
  <si>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</si>
  <si>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</si>
  <si>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</si>
  <si>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</si>
  <si>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</si>
  <si>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</si>
  <si>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</si>
  <si>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</si>
  <si>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</si>
  <si>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</si>
  <si>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</si>
  <si>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</si>
  <si>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</si>
  <si>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</si>
  <si>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</si>
  <si>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</si>
  <si>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</si>
  <si>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</si>
  <si>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</si>
  <si>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</si>
  <si>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</si>
  <si>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</si>
  <si>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</si>
  <si>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</si>
  <si>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</si>
  <si>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</si>
  <si>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</si>
  <si>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</si>
  <si>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</si>
  <si>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</si>
  <si>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</si>
  <si>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</si>
  <si>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</si>
  <si>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</si>
  <si>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</si>
  <si>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</si>
  <si>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</si>
  <si>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</si>
  <si>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</si>
  <si>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</si>
  <si>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</si>
  <si>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</si>
  <si>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</si>
  <si>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</si>
  <si>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</si>
  <si>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</si>
  <si>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</si>
  <si>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</si>
  <si>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</si>
  <si>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</si>
  <si>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</si>
  <si>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</si>
  <si>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</si>
  <si>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</si>
  <si>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</si>
  <si>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</si>
  <si>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</si>
  <si>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</si>
  <si>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</si>
  <si>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</si>
  <si>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</si>
  <si>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</si>
  <si>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</si>
  <si>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</si>
  <si>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</si>
  <si>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</si>
  <si>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</si>
  <si>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</si>
  <si>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</si>
  <si>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</si>
  <si>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</si>
  <si>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</si>
  <si>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</si>
  <si>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</si>
  <si>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</si>
  <si>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</si>
  <si>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</si>
  <si>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</si>
  <si>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</si>
  <si>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</si>
  <si>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</si>
  <si>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</si>
  <si>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</si>
  <si>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</si>
  <si>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</si>
  <si>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</si>
  <si>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</si>
  <si>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</si>
  <si>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</si>
  <si>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</si>
  <si>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</si>
  <si>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</si>
  <si>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</si>
  <si>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</si>
  <si>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</si>
  <si>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</si>
  <si>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</si>
  <si>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</si>
  <si>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</si>
  <si>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</si>
  <si>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</si>
  <si>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</si>
  <si>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</si>
  <si>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</si>
  <si>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</si>
  <si>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</si>
  <si>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</si>
  <si>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</si>
  <si>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</si>
  <si>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</si>
  <si>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</si>
  <si>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</si>
  <si>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</si>
  <si>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</si>
  <si>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</si>
  <si>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</si>
  <si>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</si>
  <si>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</si>
  <si>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</si>
  <si>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</si>
  <si>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</si>
  <si>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</si>
  <si>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</si>
  <si>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</si>
  <si>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</si>
  <si>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</si>
  <si>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</si>
  <si>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</si>
  <si>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</si>
  <si>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</si>
  <si>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</si>
  <si>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</si>
  <si>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</si>
  <si>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</si>
  <si>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</si>
  <si>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</si>
  <si>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</si>
  <si>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</si>
  <si>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</si>
  <si>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</si>
  <si>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</si>
  <si>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</si>
  <si>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</si>
  <si>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</si>
  <si>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</si>
  <si>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</si>
  <si>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</si>
  <si>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</si>
  <si>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</si>
  <si>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</si>
  <si>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</si>
  <si>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</si>
  <si>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</si>
  <si>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</si>
  <si>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</si>
  <si>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</si>
  <si>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</si>
  <si>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</si>
  <si>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</si>
  <si>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</si>
  <si>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</si>
  <si>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</si>
  <si>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</si>
  <si>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</si>
  <si>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</si>
  <si>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</si>
  <si>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</si>
  <si>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</si>
  <si>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</si>
  <si>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</si>
  <si>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</si>
  <si>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</si>
  <si>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</si>
  <si>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</si>
  <si>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</si>
  <si>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</si>
  <si>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</si>
  <si>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</si>
  <si>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</si>
  <si>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</si>
  <si>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</si>
  <si>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</si>
  <si>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</si>
  <si>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</si>
  <si>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</si>
  <si>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</si>
  <si>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</si>
  <si>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</si>
  <si>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</si>
  <si>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</si>
  <si>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</si>
  <si>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</si>
  <si>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</si>
  <si>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</si>
  <si>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</si>
  <si>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</si>
  <si>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</si>
  <si>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</si>
  <si>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</si>
  <si>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</si>
  <si>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</si>
  <si>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</si>
  <si>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</si>
  <si>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</si>
  <si>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</si>
  <si>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</si>
  <si>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</si>
  <si>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</si>
  <si>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</si>
  <si>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</si>
  <si>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</si>
  <si>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</si>
  <si>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</si>
  <si>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</si>
  <si>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</si>
  <si>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</si>
  <si>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</si>
  <si>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</si>
  <si>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</si>
  <si>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</si>
  <si>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</si>
  <si>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</si>
  <si>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</si>
  <si>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</si>
  <si>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</si>
  <si>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</si>
  <si>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</si>
  <si>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</si>
  <si>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</si>
  <si>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</si>
  <si>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</si>
  <si>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</si>
  <si>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</si>
  <si>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</si>
  <si>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</si>
  <si>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</si>
  <si>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</si>
  <si>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</si>
  <si>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</si>
  <si>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</si>
  <si>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</si>
  <si>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</si>
  <si>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</si>
  <si>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</si>
  <si>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</si>
  <si>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</si>
  <si>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</si>
  <si>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</si>
  <si>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</si>
  <si>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</si>
  <si>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</si>
  <si>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</si>
  <si>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</si>
  <si>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</si>
  <si>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</si>
  <si>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</si>
  <si>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</si>
  <si>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</si>
  <si>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</si>
  <si>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</si>
  <si>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</si>
  <si>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</si>
  <si>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</si>
  <si>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</si>
  <si>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</si>
  <si>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</si>
  <si>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</si>
  <si>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</si>
  <si>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</si>
  <si>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</si>
  <si>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</si>
  <si>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</si>
  <si>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</si>
  <si>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</si>
  <si>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</si>
  <si>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</si>
  <si>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</si>
  <si>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</si>
  <si>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</si>
  <si>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</si>
  <si>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</si>
  <si>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</si>
  <si>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</si>
  <si>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</si>
  <si>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</si>
  <si>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</si>
  <si>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</si>
  <si>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</si>
  <si>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</si>
  <si>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</si>
  <si>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</si>
  <si>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</si>
  <si>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</si>
  <si>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</si>
  <si>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</si>
  <si>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</si>
  <si>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</si>
  <si>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</si>
  <si>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</si>
  <si>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</si>
  <si>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</si>
  <si>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</si>
  <si>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</si>
  <si>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</si>
  <si>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</si>
  <si>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</si>
  <si>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</si>
  <si>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</si>
  <si>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</si>
  <si>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</si>
  <si>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</si>
  <si>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</si>
  <si>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</si>
  <si>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</si>
  <si>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</si>
  <si>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</si>
  <si>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</si>
  <si>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</si>
  <si>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</si>
  <si>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</si>
  <si>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</si>
  <si>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</si>
  <si>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</si>
  <si>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</si>
  <si>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</si>
  <si>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</si>
  <si>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</si>
  <si>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</si>
  <si>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</si>
  <si>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</si>
  <si>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</si>
  <si>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</si>
  <si>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</si>
  <si>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</si>
  <si>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</si>
  <si>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</si>
  <si>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</si>
  <si>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</si>
  <si>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</si>
  <si>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</si>
  <si>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</si>
  <si>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</si>
  <si>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</si>
  <si>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</si>
  <si>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</si>
  <si>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</si>
  <si>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</si>
  <si>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</si>
  <si>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</si>
  <si>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</si>
  <si>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</si>
  <si>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</si>
  <si>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</si>
  <si>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</si>
  <si>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</si>
  <si>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</si>
  <si>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</si>
  <si>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</si>
  <si>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</si>
  <si>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</si>
  <si>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</si>
  <si>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</si>
  <si>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</si>
  <si>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</si>
  <si>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</si>
  <si>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</si>
  <si>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</si>
  <si>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</si>
  <si>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</si>
  <si>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</si>
  <si>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</si>
  <si>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</si>
  <si>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</si>
  <si>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</si>
  <si>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</si>
  <si>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</si>
  <si>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</si>
  <si>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</si>
  <si>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</si>
  <si>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</si>
  <si>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</si>
  <si>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</si>
  <si>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</si>
  <si>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</si>
  <si>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</si>
  <si>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</si>
  <si>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</si>
  <si>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</si>
  <si>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</si>
  <si>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</si>
  <si>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</si>
  <si>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</si>
  <si>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</si>
  <si>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</si>
  <si>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</si>
  <si>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</si>
  <si>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</si>
  <si>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</si>
  <si>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</si>
  <si>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</si>
  <si>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</si>
  <si>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</si>
  <si>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</si>
  <si>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</si>
  <si>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</si>
  <si>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</si>
  <si>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</si>
  <si>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</si>
  <si>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</si>
  <si>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</si>
  <si>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</si>
  <si>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</si>
  <si>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</si>
  <si>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</si>
  <si>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</si>
  <si>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</si>
  <si>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</si>
  <si>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</si>
  <si>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</si>
  <si>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</si>
  <si>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</si>
  <si>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</si>
  <si>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</si>
  <si>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</si>
  <si>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</si>
  <si>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</si>
  <si>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</si>
  <si>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</si>
  <si>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</si>
  <si>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</si>
  <si>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</si>
  <si>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</si>
  <si>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</si>
  <si>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</si>
  <si>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</si>
  <si>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</si>
  <si>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</si>
  <si>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</si>
  <si>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</si>
  <si>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</si>
  <si>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</si>
  <si>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</si>
  <si>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</si>
  <si>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</si>
  <si>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</si>
  <si>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</si>
  <si>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</si>
  <si>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</si>
  <si>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</si>
  <si>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</si>
  <si>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</si>
  <si>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</si>
  <si>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</si>
  <si>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</si>
  <si>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</si>
  <si>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</si>
  <si>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</si>
  <si>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</si>
  <si>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</si>
  <si>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</si>
  <si>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</si>
  <si>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</si>
  <si>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</si>
  <si>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</si>
  <si>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</si>
  <si>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</si>
  <si>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</si>
  <si>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</si>
  <si>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</si>
  <si>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</si>
  <si>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</si>
  <si>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</si>
  <si>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</si>
  <si>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</si>
  <si>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</si>
  <si>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</si>
  <si>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</si>
  <si>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</si>
  <si>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</si>
  <si>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</si>
  <si>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</si>
  <si>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</si>
  <si>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</si>
  <si>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</si>
  <si>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</si>
  <si>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</si>
  <si>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</si>
  <si>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</si>
  <si>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</si>
  <si>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</si>
  <si>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</si>
  <si>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</si>
  <si>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</si>
  <si>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</si>
  <si>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</si>
  <si>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</si>
  <si>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</si>
  <si>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</si>
  <si>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</si>
  <si>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</si>
  <si>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</si>
  <si>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</si>
  <si>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</si>
  <si>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</si>
  <si>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</si>
  <si>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</si>
  <si>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</si>
  <si>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</si>
  <si>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</si>
  <si>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</si>
  <si>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</si>
  <si>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</si>
  <si>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</si>
  <si>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</si>
  <si>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</si>
  <si>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</si>
  <si>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</si>
  <si>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</si>
  <si>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</si>
  <si>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</si>
  <si>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</si>
  <si>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</si>
  <si>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</si>
  <si>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</si>
  <si>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</si>
  <si>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</si>
  <si>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</si>
  <si>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</si>
  <si>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</si>
  <si>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</si>
  <si>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</si>
  <si>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</si>
  <si>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</si>
  <si>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</si>
  <si>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</si>
  <si>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</si>
  <si>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</si>
  <si>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</si>
  <si>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</si>
  <si>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</si>
  <si>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</si>
  <si>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</si>
  <si>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</si>
  <si>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</si>
  <si>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</si>
  <si>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</si>
  <si>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</si>
  <si>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</si>
  <si>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</si>
  <si>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</si>
  <si>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</si>
  <si>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</si>
  <si>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</si>
  <si>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</si>
  <si>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</si>
  <si>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</si>
  <si>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</si>
  <si>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</si>
  <si>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</si>
  <si>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</si>
  <si>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</si>
  <si>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</si>
  <si>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</si>
  <si>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</si>
  <si>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</si>
  <si>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</si>
  <si>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</si>
  <si>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</si>
  <si>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</si>
  <si>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</si>
  <si>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</si>
  <si>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</si>
  <si>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</si>
  <si>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</si>
  <si>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</si>
  <si>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</si>
  <si>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</si>
  <si>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</si>
  <si>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</si>
  <si>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</si>
  <si>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</si>
  <si>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</si>
  <si>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</si>
  <si>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</si>
  <si>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</si>
  <si>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</si>
  <si>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</si>
  <si>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</si>
  <si>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</si>
  <si>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</si>
  <si>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</si>
  <si>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</si>
  <si>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</si>
  <si>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</si>
  <si>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</si>
  <si>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</si>
  <si>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</si>
  <si>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</si>
  <si>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</si>
  <si>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</si>
  <si>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</si>
  <si>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</si>
  <si>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</si>
  <si>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</si>
  <si>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</si>
  <si>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</si>
  <si>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</si>
  <si>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</si>
  <si>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</si>
  <si>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</si>
  <si>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</si>
  <si>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</si>
  <si>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</si>
  <si>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</si>
  <si>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</si>
  <si>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</si>
  <si>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</si>
  <si>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</si>
  <si>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</si>
  <si>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</si>
  <si>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</si>
  <si>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</si>
  <si>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</si>
  <si>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</si>
  <si>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</si>
  <si>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</si>
  <si>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</si>
  <si>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</si>
  <si>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</si>
  <si>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</si>
  <si>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</si>
  <si>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</si>
  <si>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</si>
  <si>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</si>
  <si>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</si>
  <si>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</si>
  <si>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</si>
  <si>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</si>
  <si>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</si>
  <si>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</si>
  <si>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</si>
  <si>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</si>
  <si>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</si>
  <si>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</si>
  <si>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</si>
  <si>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</si>
  <si>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</si>
  <si>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</si>
  <si>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</si>
  <si>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</si>
  <si>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</si>
  <si>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</si>
  <si>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</si>
  <si>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</si>
  <si>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</si>
  <si>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</si>
  <si>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</si>
  <si>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</si>
  <si>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</si>
  <si>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</si>
  <si>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</si>
  <si>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</si>
  <si>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</si>
  <si>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</si>
  <si>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</si>
  <si>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</si>
  <si>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</si>
  <si>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</si>
  <si>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</si>
  <si>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</si>
  <si>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</si>
  <si>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</si>
  <si>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</si>
  <si>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</si>
  <si>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</si>
  <si>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</si>
  <si>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</si>
  <si>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</si>
  <si>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</si>
  <si>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</si>
  <si>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</si>
  <si>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</si>
  <si>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</si>
  <si>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</si>
  <si>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</si>
  <si>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</si>
  <si>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</si>
  <si>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</si>
  <si>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</si>
  <si>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</si>
  <si>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</si>
  <si>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</si>
  <si>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</si>
  <si>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</si>
  <si>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</si>
  <si>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</si>
  <si>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</si>
  <si>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</si>
  <si>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</si>
  <si>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</si>
  <si>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</si>
  <si>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</si>
  <si>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</si>
  <si>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</si>
  <si>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</si>
  <si>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</si>
  <si>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</si>
  <si>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</si>
  <si>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</si>
  <si>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</si>
  <si>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</si>
  <si>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</si>
  <si>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</si>
  <si>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</si>
  <si>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</si>
  <si>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</si>
  <si>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</si>
  <si>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</si>
  <si>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</si>
  <si>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</si>
  <si>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</si>
  <si>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</si>
  <si>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</si>
  <si>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</si>
  <si>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</si>
  <si>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</si>
  <si>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</si>
  <si>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</si>
  <si>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</si>
  <si>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</si>
  <si>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</si>
  <si>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</si>
  <si>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</si>
  <si>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</si>
  <si>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</si>
  <si>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</si>
  <si>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</si>
  <si>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</si>
  <si>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</si>
  <si>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</si>
  <si>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</si>
  <si>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</si>
  <si>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</si>
  <si>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</si>
  <si>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</si>
  <si>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</si>
  <si>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</si>
  <si>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</si>
  <si>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</si>
  <si>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</si>
  <si>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</si>
  <si>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</si>
  <si>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</si>
  <si>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</si>
  <si>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</si>
  <si>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</si>
  <si>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</si>
  <si>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</si>
  <si>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</si>
  <si>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</si>
  <si>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</si>
  <si>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</si>
  <si>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</si>
  <si>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</si>
  <si>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</si>
  <si>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</si>
  <si>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</si>
  <si>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</si>
  <si>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</si>
  <si>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</si>
  <si>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</si>
  <si>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</si>
  <si>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</si>
  <si>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</si>
  <si>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</si>
  <si>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</si>
  <si>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</si>
  <si>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</si>
  <si>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</si>
  <si>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</si>
  <si>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</si>
  <si>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</si>
  <si>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</si>
  <si>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</si>
  <si>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</si>
  <si>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</si>
  <si>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</si>
  <si>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</si>
  <si>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</si>
  <si>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</si>
  <si>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</si>
  <si>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</si>
  <si>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</si>
  <si>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</si>
  <si>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</si>
  <si>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</si>
  <si>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</si>
  <si>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</si>
  <si>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</si>
  <si>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</si>
  <si>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</si>
  <si>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</si>
  <si>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</si>
  <si>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</si>
  <si>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</si>
  <si>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</si>
  <si>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</si>
  <si>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</si>
  <si>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</si>
  <si>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</si>
  <si>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</si>
  <si>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</si>
  <si>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</si>
  <si>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</si>
  <si>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</si>
  <si>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</si>
  <si>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</si>
  <si>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</si>
  <si>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</si>
  <si>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</si>
  <si>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</si>
  <si>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</si>
  <si>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</si>
  <si>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</si>
  <si>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</si>
  <si>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</si>
  <si>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</si>
  <si>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</si>
  <si>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</si>
  <si>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</si>
  <si>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</si>
  <si>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</si>
  <si>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</si>
  <si>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</si>
  <si>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</si>
  <si>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</si>
  <si>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</si>
  <si>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</si>
  <si>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</si>
  <si>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</si>
  <si>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</si>
  <si>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</si>
  <si>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</si>
  <si>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</si>
  <si>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</si>
  <si>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</si>
  <si>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</si>
  <si>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</si>
  <si>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</si>
  <si>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</si>
  <si>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</si>
  <si>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</si>
  <si>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</si>
  <si>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</si>
  <si>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</si>
  <si>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</si>
  <si>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</si>
  <si>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</si>
  <si>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</si>
  <si>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</si>
  <si>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</si>
  <si>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</si>
  <si>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</si>
  <si>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</si>
  <si>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</si>
  <si>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</si>
  <si>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</si>
  <si>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</si>
  <si>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</si>
  <si>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</si>
  <si>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</si>
  <si>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</si>
  <si>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</si>
  <si>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</si>
  <si>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</si>
  <si>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</si>
  <si>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</si>
  <si>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</si>
  <si>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</si>
  <si>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</si>
  <si>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</si>
  <si>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</si>
  <si>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</si>
  <si>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</si>
  <si>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</si>
  <si>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</si>
  <si>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</si>
  <si>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</si>
  <si>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</si>
  <si>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</si>
  <si>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</si>
  <si>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</si>
  <si>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</si>
  <si>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</si>
  <si>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</si>
  <si>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</si>
  <si>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</si>
  <si>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</si>
  <si>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</si>
  <si>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</si>
  <si>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</si>
  <si>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</si>
  <si>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</si>
  <si>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</si>
  <si>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</si>
  <si>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</si>
  <si>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</si>
  <si>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</si>
  <si>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</si>
  <si>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</si>
  <si>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</si>
  <si>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</si>
  <si>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</si>
  <si>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</si>
  <si>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</si>
  <si>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</si>
  <si>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</si>
  <si>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</si>
  <si>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</si>
  <si>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</si>
  <si>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</si>
  <si>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</si>
  <si>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</si>
  <si>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</si>
  <si>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</si>
  <si>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</si>
  <si>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</si>
  <si>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</si>
  <si>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</si>
  <si>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</si>
  <si>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</si>
  <si>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</si>
  <si>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</si>
  <si>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</si>
  <si>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</si>
  <si>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</si>
  <si>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</si>
  <si>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</si>
  <si>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</si>
  <si>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</si>
  <si>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</si>
  <si>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</si>
  <si>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</si>
  <si>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</si>
  <si>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</si>
  <si>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</si>
  <si>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</si>
  <si>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</si>
  <si>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</si>
  <si>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</si>
  <si>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</si>
  <si>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</si>
  <si>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</si>
  <si>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</si>
  <si>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</si>
  <si>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</si>
  <si>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</si>
  <si>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</si>
  <si>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</si>
  <si>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</si>
  <si>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</si>
  <si>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</si>
  <si>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</si>
  <si>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</si>
  <si>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</si>
  <si>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</si>
  <si>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</si>
  <si>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</si>
  <si>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</si>
  <si>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</si>
  <si>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</si>
  <si>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</si>
  <si>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</si>
  <si>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</si>
  <si>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</si>
  <si>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</si>
  <si>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</si>
  <si>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</si>
  <si>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</si>
  <si>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</si>
  <si>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</si>
  <si>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</si>
  <si>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</si>
  <si>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</si>
  <si>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</si>
  <si>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</si>
  <si>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</si>
  <si>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</si>
  <si>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</si>
  <si>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</si>
  <si>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</si>
  <si>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</si>
  <si>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</si>
  <si>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</si>
  <si>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</si>
  <si>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</si>
  <si>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</si>
  <si>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</si>
  <si>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</si>
  <si>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</si>
  <si>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</si>
  <si>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</si>
  <si>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</si>
  <si>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</si>
  <si>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</si>
  <si>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</si>
  <si>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</si>
  <si>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</si>
  <si>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</si>
  <si>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</si>
  <si>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</si>
  <si>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</si>
  <si>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</si>
  <si>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</si>
  <si>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</si>
  <si>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</si>
  <si>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</si>
  <si>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</si>
  <si>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</si>
  <si>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</si>
  <si>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</si>
  <si>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</si>
  <si>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</si>
  <si>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</si>
  <si>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</si>
  <si>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</si>
  <si>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</si>
  <si>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</si>
  <si>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</si>
  <si>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</si>
  <si>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</si>
  <si>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</si>
  <si>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</si>
  <si>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</si>
  <si>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</si>
  <si>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</si>
  <si>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</si>
  <si>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</si>
  <si>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</si>
  <si>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</si>
  <si>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</si>
  <si>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</si>
  <si>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</si>
  <si>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</si>
  <si>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</si>
  <si>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</si>
  <si>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</si>
  <si>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</si>
  <si>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</si>
  <si>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</si>
  <si>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</si>
  <si>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</si>
  <si>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</si>
  <si>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</si>
  <si>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</si>
  <si>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</si>
  <si>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</si>
  <si>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</si>
  <si>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</si>
  <si>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</si>
  <si>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</si>
  <si>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</si>
  <si>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</si>
  <si>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</si>
  <si>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</si>
  <si>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</si>
  <si>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</si>
  <si>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</si>
  <si>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</si>
  <si>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</si>
  <si>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</si>
  <si>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</si>
  <si>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</si>
  <si>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</si>
  <si>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</si>
  <si>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</si>
  <si>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</si>
  <si>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</si>
  <si>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</si>
  <si>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</si>
  <si>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</si>
  <si>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</si>
  <si>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</si>
  <si>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</si>
  <si>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</si>
  <si>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</si>
  <si>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</si>
  <si>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</si>
  <si>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</si>
  <si>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</si>
  <si>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</si>
  <si>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</si>
  <si>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</si>
  <si>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</si>
  <si>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</si>
  <si>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</si>
  <si>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</si>
  <si>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</si>
  <si>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</si>
  <si>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</si>
  <si>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</si>
  <si>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</si>
  <si>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</si>
  <si>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</si>
  <si>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</si>
  <si>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</si>
  <si>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</si>
  <si>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</si>
  <si>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</si>
  <si>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</si>
  <si>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</si>
  <si>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</si>
  <si>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</si>
  <si>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</si>
  <si>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</si>
  <si>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</si>
  <si>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</si>
  <si>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</si>
  <si>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</si>
  <si>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</si>
  <si>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</si>
  <si>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</si>
  <si>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</si>
  <si>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</si>
  <si>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</si>
  <si>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</si>
  <si>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</si>
  <si>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</si>
  <si>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</si>
  <si>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</si>
  <si>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</si>
  <si>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</si>
  <si>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</si>
  <si>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</si>
  <si>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</si>
  <si>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</si>
  <si>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</si>
  <si>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</si>
  <si>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</si>
  <si>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</si>
  <si>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</si>
  <si>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</si>
  <si>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</si>
  <si>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</si>
  <si>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</si>
  <si>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</si>
  <si>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</si>
  <si>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</si>
  <si>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</si>
  <si>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</si>
  <si>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</si>
  <si>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</si>
  <si>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</si>
  <si>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</si>
  <si>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</si>
  <si>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</si>
  <si>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</si>
  <si>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</si>
  <si>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</si>
  <si>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</si>
  <si>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</si>
  <si>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</si>
  <si>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</si>
  <si>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</si>
  <si>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</si>
  <si>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</si>
  <si>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</si>
  <si>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</si>
  <si>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</si>
  <si>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</si>
  <si>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</si>
  <si>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</si>
  <si>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</si>
  <si>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</si>
  <si>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</si>
  <si>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</si>
  <si>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</si>
  <si>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</si>
  <si>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</si>
  <si>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</si>
  <si>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</si>
  <si>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</si>
  <si>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</si>
  <si>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</si>
  <si>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</si>
  <si>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</si>
  <si>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</si>
  <si>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</si>
  <si>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</si>
  <si>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</si>
  <si>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</si>
  <si>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</si>
  <si>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</si>
  <si>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</si>
  <si>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</si>
  <si>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</si>
  <si>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</si>
  <si>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</si>
  <si>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</si>
  <si>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</si>
  <si>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</si>
  <si>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</si>
  <si>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</si>
  <si>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</si>
  <si>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</si>
  <si>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</si>
  <si>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</si>
  <si>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</si>
  <si>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</si>
  <si>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</si>
  <si>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</si>
  <si>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</si>
  <si>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</si>
  <si>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</si>
  <si>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</si>
  <si>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</si>
  <si>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</si>
  <si>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</si>
  <si>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</si>
  <si>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</si>
  <si>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</si>
  <si>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</si>
  <si>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</si>
  <si>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</si>
  <si>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</si>
  <si>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</si>
  <si>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</si>
  <si>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</si>
  <si>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</si>
  <si>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</si>
  <si>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</si>
  <si>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</si>
  <si>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</si>
  <si>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</si>
  <si>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</si>
  <si>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</si>
  <si>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</si>
  <si>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</si>
  <si>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</si>
  <si>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</si>
  <si>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</si>
  <si>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</si>
  <si>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</si>
  <si>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</si>
  <si>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</si>
  <si>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</si>
  <si>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</si>
  <si>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</si>
  <si>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</si>
  <si>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</si>
  <si>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</si>
  <si>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</si>
  <si>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</si>
  <si>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</si>
  <si>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</si>
  <si>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</si>
  <si>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</si>
  <si>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</si>
  <si>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</si>
  <si>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</si>
  <si>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</si>
  <si>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</si>
  <si>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</si>
  <si>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</si>
  <si>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</si>
  <si>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</si>
  <si>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</si>
  <si>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</si>
  <si>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</si>
  <si>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</si>
  <si>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</si>
  <si>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</si>
  <si>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</si>
  <si>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</si>
  <si>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</si>
  <si>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</si>
  <si>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</si>
  <si>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</si>
  <si>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</si>
  <si>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</si>
  <si>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</si>
  <si>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</si>
  <si>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</si>
  <si>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</si>
  <si>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</si>
  <si>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</si>
  <si>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</si>
  <si>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</si>
  <si>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</si>
  <si>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</si>
  <si>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</si>
  <si>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</si>
  <si>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</si>
  <si>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</si>
  <si>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</si>
  <si>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</si>
  <si>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</si>
  <si>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</si>
  <si>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</si>
  <si>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</si>
  <si>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</si>
  <si>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</si>
  <si>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</si>
  <si>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</si>
  <si>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</si>
  <si>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</si>
  <si>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</si>
  <si>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</si>
  <si>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</si>
  <si>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</si>
  <si>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</si>
  <si>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</si>
  <si>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</si>
  <si>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</si>
  <si>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</si>
  <si>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</si>
  <si>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</si>
  <si>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</si>
  <si>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</si>
  <si>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</si>
  <si>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</si>
  <si>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</si>
  <si>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</si>
  <si>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</si>
  <si>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</si>
  <si>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</si>
  <si>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</si>
  <si>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</si>
  <si>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</si>
  <si>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</si>
  <si>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</si>
  <si>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</si>
  <si>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</si>
  <si>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</si>
  <si>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</si>
  <si>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</si>
  <si>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</si>
  <si>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</si>
  <si>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</si>
  <si>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</si>
  <si>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</si>
  <si>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</si>
  <si>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</si>
  <si>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</si>
  <si>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</si>
  <si>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</si>
  <si>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</si>
  <si>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</si>
  <si>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</si>
  <si>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</si>
  <si>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</si>
  <si>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</si>
  <si>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</si>
  <si>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</si>
  <si>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</si>
  <si>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</si>
  <si>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</si>
  <si>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</si>
  <si>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</si>
  <si>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</si>
  <si>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</si>
  <si>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</si>
  <si>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</si>
  <si>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</si>
  <si>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</si>
  <si>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</si>
  <si>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</si>
  <si>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</si>
  <si>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</si>
  <si>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</si>
  <si>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</si>
  <si>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</si>
  <si>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</si>
  <si>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</si>
  <si>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</si>
  <si>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</si>
  <si>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</si>
  <si>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</si>
  <si>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</si>
  <si>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</si>
  <si>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</si>
  <si>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</si>
  <si>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</si>
  <si>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</si>
  <si>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</si>
  <si>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</si>
  <si>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</si>
  <si>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</si>
  <si>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</si>
  <si>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</si>
  <si>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</si>
  <si>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</si>
  <si>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</si>
  <si>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</si>
  <si>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</si>
  <si>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</si>
  <si>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</si>
  <si>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</si>
  <si>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</si>
  <si>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</si>
  <si>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</si>
  <si>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</si>
  <si>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</si>
  <si>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</si>
  <si>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</si>
  <si>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</si>
  <si>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</si>
  <si>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</si>
  <si>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</si>
  <si>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</si>
  <si>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</si>
  <si>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</si>
  <si>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</si>
  <si>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</si>
  <si>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</si>
  <si>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</si>
  <si>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</si>
  <si>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</si>
  <si>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</si>
  <si>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</si>
  <si>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</si>
  <si>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</si>
  <si>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</si>
  <si>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</si>
  <si>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</si>
  <si>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</si>
  <si>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</si>
  <si>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</si>
  <si>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</si>
  <si>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</si>
  <si>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</si>
  <si>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</si>
  <si>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</si>
  <si>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</si>
  <si>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</si>
  <si>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</si>
  <si>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</si>
  <si>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</si>
  <si>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</si>
  <si>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</si>
  <si>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</si>
  <si>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</si>
  <si>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</si>
  <si>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</si>
  <si>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</si>
  <si>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</si>
  <si>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</si>
  <si>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</si>
  <si>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</si>
  <si>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</si>
  <si>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</si>
  <si>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</si>
  <si>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</si>
  <si>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</si>
  <si>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</si>
  <si>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</si>
  <si>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</si>
  <si>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</si>
  <si>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</si>
  <si>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</si>
  <si>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</si>
  <si>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</si>
  <si>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</si>
  <si>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</si>
  <si>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</si>
  <si>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</si>
  <si>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</si>
  <si>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</si>
  <si>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</si>
  <si>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</si>
  <si>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</si>
  <si>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</si>
  <si>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</si>
  <si>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</si>
  <si>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</si>
  <si>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</si>
  <si>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</si>
  <si>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</si>
  <si>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</si>
  <si>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</si>
  <si>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</si>
  <si>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</si>
  <si>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</si>
  <si>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</si>
  <si>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</si>
  <si>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</si>
  <si>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</si>
  <si>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</si>
  <si>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</si>
  <si>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</si>
  <si>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</si>
  <si>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</si>
  <si>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</si>
  <si>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</si>
  <si>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</si>
  <si>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</si>
  <si>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</si>
  <si>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</si>
  <si>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</si>
  <si>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</si>
  <si>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</si>
  <si>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</si>
  <si>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</si>
  <si>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</si>
  <si>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</si>
  <si>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</si>
  <si>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</si>
  <si>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</si>
  <si>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</si>
  <si>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</si>
  <si>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</si>
  <si>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</si>
  <si>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</si>
  <si>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</si>
  <si>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</si>
  <si>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</si>
  <si>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</si>
  <si>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</si>
  <si>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</si>
  <si>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</si>
  <si>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</si>
  <si>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</si>
  <si>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</si>
  <si>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</si>
  <si>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</si>
  <si>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</si>
  <si>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</si>
  <si>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</si>
  <si>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</si>
  <si>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</si>
  <si>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</si>
  <si>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</si>
  <si>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</si>
  <si>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</si>
  <si>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</si>
  <si>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</si>
  <si>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</si>
  <si>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</si>
  <si>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</si>
  <si>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</si>
  <si>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</si>
  <si>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</si>
  <si>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</si>
  <si>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</si>
  <si>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</si>
  <si>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</si>
  <si>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</si>
  <si>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</si>
  <si>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</si>
  <si>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</si>
  <si>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</si>
  <si>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</si>
  <si>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</si>
  <si>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</si>
  <si>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</si>
  <si>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</si>
  <si>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</si>
  <si>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</si>
  <si>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</si>
  <si>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</si>
  <si>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</si>
  <si>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</si>
  <si>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</si>
  <si>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</si>
  <si>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</si>
  <si>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</si>
  <si>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</si>
  <si>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</si>
  <si>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</si>
  <si>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</si>
  <si>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</si>
  <si>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</si>
  <si>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</si>
  <si>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</si>
  <si>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</si>
  <si>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</si>
  <si>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</si>
  <si>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</si>
  <si>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</si>
  <si>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</si>
  <si>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</si>
  <si>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</si>
  <si>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</si>
  <si>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</si>
  <si>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</si>
  <si>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</si>
  <si>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</si>
  <si>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</si>
  <si>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</si>
  <si>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</si>
  <si>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</si>
  <si>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</si>
  <si>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</si>
  <si>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</si>
  <si>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</si>
  <si>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</si>
  <si>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</si>
  <si>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</si>
  <si>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</si>
  <si>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</si>
  <si>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</si>
  <si>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</si>
  <si>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</si>
  <si>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</si>
  <si>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</si>
  <si>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</si>
  <si>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</si>
  <si>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</si>
  <si>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</si>
  <si>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</si>
  <si>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</si>
  <si>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</si>
  <si>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</si>
  <si>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</si>
  <si>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</si>
  <si>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</si>
  <si>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</si>
  <si>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</si>
  <si>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</si>
  <si>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</si>
  <si>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</si>
  <si>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</si>
  <si>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</si>
  <si>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</si>
  <si>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</si>
  <si>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</si>
  <si>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</si>
  <si>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</si>
  <si>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</si>
  <si>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</si>
  <si>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</si>
  <si>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</si>
  <si>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</si>
  <si>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</si>
  <si>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</si>
  <si>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</si>
  <si>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</si>
  <si>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</si>
  <si>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</si>
  <si>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</si>
  <si>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</si>
  <si>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</si>
  <si>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</si>
  <si>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</si>
  <si>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</si>
  <si>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</si>
  <si>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</si>
  <si>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</si>
  <si>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</si>
  <si>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</si>
  <si>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</si>
  <si>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</si>
  <si>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</si>
  <si>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</si>
  <si>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</si>
  <si>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</si>
  <si>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</si>
  <si>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</si>
  <si>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</si>
  <si>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</si>
  <si>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</si>
  <si>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</si>
  <si>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</si>
  <si>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</si>
  <si>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</si>
  <si>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</si>
  <si>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</si>
  <si>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</si>
  <si>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</si>
  <si>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</si>
  <si>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</si>
  <si>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</si>
  <si>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</si>
  <si>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</si>
  <si>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</si>
  <si>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</si>
  <si>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</si>
  <si>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</si>
  <si>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</si>
  <si>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</si>
  <si>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</si>
  <si>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</si>
  <si>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</si>
  <si>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</si>
  <si>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</si>
  <si>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</si>
  <si>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</si>
  <si>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</si>
  <si>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</si>
  <si>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</si>
  <si>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</si>
  <si>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</si>
  <si>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</si>
  <si>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</si>
  <si>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</si>
  <si>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</si>
  <si>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</si>
  <si>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</si>
  <si>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</si>
  <si>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</si>
  <si>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</si>
  <si>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</si>
  <si>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</si>
  <si>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</si>
  <si>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</si>
  <si>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</si>
  <si>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</si>
  <si>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</si>
  <si>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</si>
  <si>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</si>
  <si>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</si>
  <si>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</si>
  <si>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</si>
  <si>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</si>
  <si>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</si>
  <si>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</si>
  <si>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</si>
  <si>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</si>
  <si>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</si>
  <si>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</si>
  <si>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</si>
  <si>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</si>
  <si>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</si>
  <si>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</si>
  <si>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</si>
  <si>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</si>
  <si>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</si>
  <si>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</si>
  <si>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</si>
  <si>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</si>
  <si>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</si>
  <si>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</si>
  <si>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</si>
  <si>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</si>
  <si>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</si>
  <si>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</si>
  <si>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</si>
  <si>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</si>
  <si>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</si>
  <si>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</si>
  <si>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</si>
  <si>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</si>
  <si>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</si>
  <si>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</si>
  <si>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</si>
  <si>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</si>
  <si>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</si>
  <si>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</si>
  <si>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</si>
  <si>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</si>
  <si>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</si>
  <si>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</si>
  <si>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</si>
  <si>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</si>
  <si>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</si>
  <si>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</si>
  <si>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</si>
  <si>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</si>
  <si>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</si>
  <si>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</si>
  <si>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</si>
  <si>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</si>
  <si>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</si>
  <si>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</si>
  <si>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</si>
  <si>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</si>
  <si>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</si>
  <si>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</si>
  <si>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</si>
  <si>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</si>
  <si>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</si>
  <si>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</si>
  <si>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</si>
  <si>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</si>
  <si>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</si>
  <si>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</si>
  <si>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</si>
  <si>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</si>
  <si>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</si>
  <si>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</si>
  <si>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</si>
  <si>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</si>
  <si>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</si>
  <si>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</si>
  <si>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</si>
  <si>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</si>
  <si>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</si>
  <si>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</si>
  <si>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</si>
  <si>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</si>
  <si>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</si>
  <si>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</si>
  <si>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</si>
  <si>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</si>
  <si>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</si>
  <si>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</si>
  <si>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</si>
  <si>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</si>
  <si>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</si>
  <si>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</si>
  <si>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</si>
  <si>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</si>
  <si>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</si>
  <si>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</si>
  <si>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</si>
  <si>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</si>
  <si>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</si>
  <si>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</si>
  <si>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</si>
  <si>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</si>
  <si>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</si>
  <si>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</si>
  <si>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</si>
  <si>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</si>
  <si>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</si>
  <si>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</si>
  <si>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</si>
  <si>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</si>
  <si>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</si>
  <si>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</si>
  <si>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</si>
  <si>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</si>
  <si>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</si>
  <si>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</si>
  <si>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</si>
  <si>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</si>
  <si>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</si>
  <si>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</si>
  <si>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</si>
  <si>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</si>
  <si>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</si>
  <si>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</si>
  <si>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</si>
  <si>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</si>
  <si>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</si>
  <si>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</si>
  <si>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</si>
  <si>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</si>
  <si>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</si>
  <si>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</si>
  <si>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</si>
  <si>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</si>
  <si>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</si>
  <si>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</si>
  <si>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</si>
  <si>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</si>
  <si>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</si>
  <si>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</si>
  <si>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</si>
  <si>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</si>
  <si>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</si>
  <si>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</si>
  <si>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</si>
  <si>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</si>
  <si>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</si>
  <si>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</si>
  <si>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</si>
  <si>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</si>
  <si>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</si>
  <si>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</si>
  <si>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</si>
  <si>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</si>
  <si>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</si>
  <si>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</si>
  <si>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</si>
  <si>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</si>
  <si>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</si>
  <si>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</si>
  <si>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</si>
  <si>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</si>
  <si>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</si>
  <si>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</si>
  <si>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</si>
  <si>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</si>
  <si>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</si>
  <si>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</si>
  <si>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</si>
  <si>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</si>
  <si>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</si>
  <si>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</si>
  <si>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</si>
  <si>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</si>
  <si>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</si>
  <si>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</si>
  <si>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</si>
  <si>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</si>
  <si>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</si>
  <si>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</si>
  <si>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</si>
  <si>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</si>
  <si>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</si>
  <si>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</si>
  <si>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</si>
  <si>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</si>
  <si>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</si>
  <si>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</si>
  <si>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</si>
  <si>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</si>
  <si>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</si>
  <si>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</si>
  <si>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</si>
  <si>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</si>
  <si>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</si>
  <si>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</si>
  <si>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</si>
  <si>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</si>
  <si>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</si>
  <si>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</si>
  <si>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</si>
  <si>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</si>
  <si>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</si>
  <si>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</si>
  <si>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</si>
  <si>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</si>
  <si>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</si>
  <si>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</si>
  <si>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</si>
  <si>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</si>
  <si>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</si>
  <si>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</si>
  <si>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</si>
  <si>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</si>
  <si>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</si>
  <si>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</si>
  <si>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</si>
  <si>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</si>
  <si>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</si>
  <si>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</si>
  <si>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</si>
  <si>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</si>
  <si>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</si>
  <si>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</si>
  <si>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</si>
  <si>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</si>
  <si>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</si>
  <si>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</si>
  <si>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</si>
  <si>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</si>
  <si>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</si>
  <si>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</si>
  <si>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</si>
  <si>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</si>
  <si>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</si>
  <si>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</si>
  <si>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</si>
  <si>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</si>
  <si>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</si>
  <si>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</si>
  <si>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</si>
  <si>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</si>
  <si>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</si>
  <si>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</si>
  <si>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</si>
  <si>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</si>
  <si>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</si>
  <si>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</si>
  <si>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</si>
  <si>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</si>
  <si>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</si>
  <si>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</si>
  <si>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</si>
  <si>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</si>
  <si>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</si>
  <si>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</si>
  <si>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</si>
  <si>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</si>
  <si>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</si>
  <si>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</si>
  <si>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</si>
  <si>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</si>
  <si>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</si>
  <si>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</si>
  <si>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</si>
  <si>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</si>
  <si>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</si>
  <si>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</si>
  <si>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</si>
  <si>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</si>
  <si>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</si>
  <si>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</si>
  <si>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</si>
  <si>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</si>
  <si>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</si>
  <si>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</si>
  <si>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</si>
  <si>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</si>
  <si>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</si>
  <si>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</si>
  <si>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</si>
  <si>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</si>
  <si>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</si>
  <si>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</si>
  <si>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</si>
  <si>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</si>
  <si>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</si>
  <si>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</si>
  <si>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</si>
  <si>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</si>
  <si>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</si>
  <si>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</si>
  <si>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</si>
  <si>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</si>
  <si>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</si>
  <si>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</si>
  <si>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</si>
  <si>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</si>
  <si>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</si>
  <si>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</si>
  <si>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</si>
  <si>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</si>
  <si>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</si>
  <si>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</si>
  <si>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</si>
  <si>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</si>
  <si>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</si>
  <si>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</si>
  <si>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</si>
  <si>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</si>
  <si>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</si>
  <si>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</si>
  <si>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</si>
  <si>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</si>
  <si>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</si>
  <si>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</si>
  <si>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</si>
  <si>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</si>
  <si>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</si>
  <si>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</si>
  <si>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</si>
  <si>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</si>
  <si>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</si>
  <si>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</si>
  <si>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</si>
  <si>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</si>
  <si>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</si>
  <si>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</si>
  <si>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</si>
  <si>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</si>
  <si>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</si>
  <si>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</si>
  <si>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</si>
  <si>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</si>
  <si>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</si>
  <si>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</si>
  <si>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</si>
  <si>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</si>
  <si>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</si>
  <si>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</si>
  <si>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</si>
  <si>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</si>
  <si>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</si>
  <si>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</si>
  <si>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</si>
  <si>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</si>
  <si>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</si>
  <si>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</si>
  <si>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</si>
  <si>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</si>
  <si>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</si>
  <si>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</si>
  <si>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</si>
  <si>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</si>
  <si>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</si>
  <si>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</si>
  <si>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</si>
  <si>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</si>
  <si>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</si>
  <si>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</si>
  <si>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</si>
  <si>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</si>
  <si>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</si>
  <si>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</si>
  <si>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</si>
  <si>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</si>
  <si>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</si>
  <si>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</si>
  <si>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</si>
  <si>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</si>
  <si>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</si>
  <si>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</si>
  <si>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</si>
  <si>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</si>
  <si>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</si>
  <si>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</si>
  <si>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</si>
  <si>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</si>
  <si>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</si>
  <si>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</si>
  <si>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</si>
  <si>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</si>
  <si>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</si>
  <si>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</si>
  <si>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</si>
  <si>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</si>
  <si>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</si>
  <si>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</si>
  <si>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</si>
  <si>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</si>
  <si>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</si>
  <si>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</si>
  <si>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</si>
  <si>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</si>
  <si>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</si>
  <si>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</si>
  <si>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</si>
  <si>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</si>
  <si>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</si>
  <si>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</si>
  <si>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</si>
  <si>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</si>
  <si>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</si>
  <si>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</si>
  <si>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</si>
  <si>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</si>
  <si>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</si>
  <si>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</si>
  <si>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</si>
  <si>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</si>
  <si>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</si>
  <si>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</si>
  <si>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</si>
  <si>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</si>
  <si>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</si>
  <si>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</si>
  <si>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</si>
  <si>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</si>
  <si>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</si>
  <si>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</si>
  <si>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</si>
  <si>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</si>
  <si>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</si>
  <si>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</si>
  <si>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</si>
  <si>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</si>
  <si>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</si>
  <si>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</si>
  <si>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</si>
  <si>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</si>
  <si>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</si>
  <si>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</si>
  <si>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</si>
  <si>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</si>
  <si>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</si>
  <si>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</si>
  <si>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</si>
  <si>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</si>
  <si>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</si>
  <si>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</si>
  <si>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</si>
  <si>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</si>
  <si>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</si>
  <si>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</si>
  <si>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</si>
  <si>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</si>
  <si>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</si>
  <si>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</si>
  <si>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</si>
  <si>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</si>
  <si>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</si>
  <si>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</si>
  <si>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</si>
  <si>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</si>
  <si>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</si>
  <si>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</si>
  <si>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</si>
  <si>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</si>
  <si>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</si>
  <si>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</si>
  <si>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</si>
  <si>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</si>
  <si>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</si>
  <si>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</si>
  <si>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</si>
  <si>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</si>
  <si>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</si>
  <si>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</si>
  <si>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</si>
  <si>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</si>
  <si>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</si>
  <si>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</si>
  <si>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</si>
  <si>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</si>
  <si>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</si>
  <si>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</si>
  <si>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</si>
  <si>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</si>
  <si>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</si>
  <si>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</si>
  <si>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</si>
  <si>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</si>
  <si>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</si>
  <si>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</si>
  <si>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</si>
  <si>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</si>
  <si>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</si>
  <si>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</si>
  <si>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</si>
  <si>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</si>
  <si>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</si>
  <si>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</si>
  <si>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</si>
  <si>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</si>
  <si>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</si>
  <si>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</si>
  <si>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</si>
  <si>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</si>
  <si>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</si>
  <si>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</si>
  <si>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</si>
  <si>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</si>
  <si>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</si>
  <si>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</si>
  <si>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</si>
  <si>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</si>
  <si>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</si>
  <si>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</si>
  <si>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</si>
  <si>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</si>
  <si>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</si>
  <si>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</si>
  <si>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</si>
  <si>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</si>
  <si>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</si>
  <si>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</si>
  <si>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</si>
  <si>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</si>
  <si>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</si>
  <si>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</si>
  <si>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</si>
  <si>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</si>
  <si>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</si>
  <si>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</si>
  <si>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</si>
  <si>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</si>
  <si>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</si>
  <si>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</si>
  <si>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</si>
  <si>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</si>
  <si>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</si>
  <si>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</si>
  <si>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</si>
  <si>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</si>
  <si>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</si>
  <si>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</si>
  <si>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</si>
  <si>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</si>
  <si>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</si>
  <si>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</si>
  <si>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</si>
  <si>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</si>
  <si>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</si>
  <si>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</si>
  <si>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</si>
  <si>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</si>
  <si>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</si>
  <si>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</si>
  <si>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</si>
  <si>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</si>
  <si>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</si>
  <si>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</si>
  <si>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</si>
  <si>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</si>
  <si>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</si>
  <si>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</si>
  <si>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</si>
  <si>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</si>
  <si>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</si>
  <si>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</si>
  <si>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</si>
  <si>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</si>
  <si>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</si>
  <si>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</si>
  <si>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</si>
  <si>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</si>
  <si>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</si>
  <si>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</si>
  <si>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</si>
  <si>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</si>
  <si>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</si>
  <si>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</si>
  <si>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</si>
  <si>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</si>
  <si>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</si>
  <si>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</si>
  <si>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</si>
  <si>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</si>
  <si>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</si>
  <si>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</si>
  <si>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</si>
  <si>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</si>
  <si>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</si>
  <si>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</si>
  <si>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</si>
  <si>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</si>
  <si>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</si>
  <si>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</si>
  <si>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</si>
  <si>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</si>
  <si>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</si>
  <si>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</si>
  <si>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</si>
  <si>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</si>
  <si>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</si>
  <si>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</si>
  <si>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</si>
  <si>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</si>
  <si>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</si>
  <si>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</si>
  <si>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</si>
  <si>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</si>
  <si>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</si>
  <si>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</si>
  <si>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</si>
  <si>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</si>
  <si>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</si>
  <si>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</si>
  <si>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</si>
  <si>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</si>
  <si>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</si>
  <si>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</si>
  <si>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</si>
  <si>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</si>
  <si>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</si>
  <si>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</si>
  <si>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</si>
  <si>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</si>
  <si>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</si>
  <si>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</si>
  <si>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</si>
  <si>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</si>
  <si>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</si>
  <si>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</si>
  <si>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</si>
  <si>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</si>
  <si>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</si>
  <si>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</si>
  <si>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</si>
  <si>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</si>
  <si>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</si>
  <si>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</si>
  <si>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</si>
  <si>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</si>
  <si>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</si>
  <si>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</si>
  <si>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</si>
  <si>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</si>
  <si>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</si>
  <si>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</si>
  <si>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</si>
  <si>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</si>
  <si>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</si>
  <si>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</si>
  <si>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</si>
  <si>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</si>
  <si>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</si>
  <si>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</si>
  <si>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</si>
  <si>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</si>
  <si>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</si>
  <si>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</si>
  <si>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</si>
  <si>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</si>
  <si>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</si>
  <si>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</si>
  <si>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</si>
  <si>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</si>
  <si>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</si>
  <si>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</si>
  <si>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</si>
  <si>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</si>
  <si>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</si>
  <si>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</si>
  <si>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</si>
  <si>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</si>
  <si>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</si>
  <si>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</si>
  <si>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</si>
  <si>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</si>
  <si>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</si>
  <si>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</si>
  <si>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</si>
  <si>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</si>
  <si>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</si>
  <si>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</si>
  <si>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</si>
  <si>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</si>
  <si>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</si>
  <si>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</si>
  <si>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</si>
  <si>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</si>
  <si>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</si>
  <si>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</si>
  <si>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</si>
  <si>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</si>
  <si>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</si>
  <si>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</si>
  <si>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</si>
  <si>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</si>
  <si>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</si>
  <si>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</si>
  <si>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</si>
  <si>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</si>
  <si>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</si>
  <si>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</si>
  <si>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</si>
  <si>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</si>
  <si>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</si>
  <si>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</si>
  <si>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</si>
  <si>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</si>
  <si>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</si>
  <si>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</si>
  <si>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</si>
  <si>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</si>
  <si>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</si>
  <si>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</si>
  <si>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</si>
  <si>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</si>
  <si>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</si>
  <si>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</si>
  <si>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</si>
  <si>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</si>
  <si>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</si>
  <si>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</si>
  <si>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</si>
  <si>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</si>
  <si>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</si>
  <si>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</si>
  <si>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</si>
  <si>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</si>
  <si>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</si>
  <si>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</si>
  <si>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</si>
  <si>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</si>
  <si>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</si>
  <si>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</si>
  <si>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</si>
  <si>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</si>
  <si>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</si>
  <si>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</si>
  <si>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</si>
  <si>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</si>
  <si>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</si>
  <si>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</si>
  <si>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</si>
  <si>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</si>
  <si>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</si>
  <si>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</si>
  <si>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</si>
  <si>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</si>
  <si>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</si>
  <si>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</si>
  <si>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</si>
  <si>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</si>
  <si>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</si>
  <si>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</si>
  <si>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</si>
  <si>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</si>
  <si>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</si>
  <si>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</si>
  <si>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</si>
  <si>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</si>
  <si>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</si>
  <si>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</si>
  <si>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</si>
  <si>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</si>
  <si>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</si>
  <si>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</si>
  <si>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</si>
  <si>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</si>
  <si>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</si>
  <si>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</si>
  <si>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</si>
  <si>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</si>
  <si>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</si>
  <si>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</si>
  <si>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</si>
  <si>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</si>
  <si>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</si>
  <si>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</si>
  <si>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</si>
  <si>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</si>
  <si>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</si>
  <si>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</si>
  <si>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</si>
  <si>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</si>
  <si>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</si>
  <si>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</si>
  <si>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</si>
  <si>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</si>
  <si>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</si>
  <si>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</si>
  <si>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</si>
  <si>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</si>
  <si>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</si>
  <si>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</si>
  <si>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</si>
  <si>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</si>
  <si>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</si>
  <si>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</si>
  <si>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</si>
  <si>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</si>
  <si>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</si>
  <si>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</si>
  <si>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</si>
  <si>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</si>
  <si>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</si>
  <si>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</si>
  <si>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</si>
  <si>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</si>
  <si>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</si>
  <si>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</si>
  <si>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</si>
  <si>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</si>
  <si>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</si>
  <si>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</si>
  <si>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</si>
  <si>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</si>
  <si>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</si>
  <si>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</si>
  <si>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</si>
  <si>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</si>
  <si>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</si>
  <si>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</si>
  <si>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</si>
  <si>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</si>
  <si>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</si>
  <si>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</si>
  <si>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</si>
  <si>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</si>
  <si>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</si>
  <si>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</si>
  <si>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</si>
  <si>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</si>
  <si>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</si>
  <si>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</si>
  <si>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</si>
  <si>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</si>
  <si>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</si>
  <si>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</si>
  <si>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</si>
  <si>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</si>
  <si>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</si>
  <si>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</si>
  <si>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</si>
  <si>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</si>
  <si>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</si>
  <si>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</si>
  <si>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</si>
  <si>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</si>
  <si>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</si>
  <si>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</si>
  <si>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</si>
  <si>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</si>
  <si>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</si>
  <si>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</si>
  <si>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</si>
  <si>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</si>
  <si>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</si>
  <si>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</si>
  <si>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</si>
  <si>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</si>
  <si>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</si>
  <si>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</si>
  <si>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</si>
  <si>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</si>
  <si>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</si>
  <si>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</si>
  <si>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</si>
  <si>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</si>
  <si>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</si>
  <si>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</si>
  <si>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</si>
  <si>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</si>
  <si>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</si>
  <si>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</si>
  <si>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</si>
  <si>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</si>
  <si>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</si>
  <si>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</si>
  <si>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</si>
  <si>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</si>
  <si>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</si>
  <si>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</si>
  <si>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</si>
  <si>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</si>
  <si>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</si>
  <si>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</si>
  <si>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</si>
  <si>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</si>
  <si>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</si>
  <si>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</si>
  <si>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</si>
  <si>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</si>
  <si>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</si>
  <si>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</si>
  <si>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</si>
  <si>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</si>
  <si>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</si>
  <si>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</si>
  <si>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</si>
  <si>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</si>
  <si>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</si>
  <si>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</si>
  <si>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</si>
  <si>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</si>
  <si>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</si>
  <si>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</si>
  <si>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</si>
  <si>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</si>
  <si>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</si>
  <si>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</si>
  <si>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</si>
  <si>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</si>
  <si>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</si>
  <si>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</si>
  <si>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</si>
  <si>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</si>
  <si>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</si>
  <si>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</si>
  <si>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</si>
  <si>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</si>
  <si>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</si>
  <si>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</si>
  <si>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</si>
  <si>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</si>
  <si>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</si>
  <si>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</si>
  <si>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</si>
  <si>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</si>
  <si>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</si>
  <si>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</si>
  <si>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</si>
  <si>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</si>
  <si>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</si>
  <si>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</si>
  <si>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</si>
  <si>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</si>
  <si>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</si>
  <si>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</si>
  <si>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</si>
  <si>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</si>
  <si>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</si>
  <si>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</si>
  <si>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</si>
  <si>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</si>
  <si>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</si>
  <si>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</si>
  <si>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</si>
  <si>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</si>
  <si>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</si>
  <si>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</si>
  <si>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</si>
  <si>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</si>
  <si>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</si>
  <si>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</si>
  <si>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</si>
  <si>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</si>
  <si>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</si>
  <si>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</si>
  <si>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</si>
  <si>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</si>
  <si>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</si>
  <si>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</si>
  <si>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</si>
  <si>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</si>
  <si>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</si>
  <si>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</si>
  <si>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</si>
  <si>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</si>
  <si>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</si>
  <si>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</si>
  <si>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</si>
  <si>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</si>
  <si>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</si>
  <si>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</si>
  <si>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</si>
  <si>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</si>
  <si>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</si>
  <si>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</si>
  <si>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</si>
  <si>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</si>
  <si>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</si>
  <si>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</si>
  <si>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</si>
  <si>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</si>
  <si>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</si>
  <si>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</si>
  <si>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</si>
  <si>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</si>
  <si>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</si>
  <si>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</si>
  <si>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</si>
  <si>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</si>
  <si>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</si>
  <si>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</si>
  <si>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</si>
  <si>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</si>
  <si>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</si>
  <si>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</si>
  <si>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</si>
  <si>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</si>
  <si>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</si>
  <si>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</si>
  <si>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</si>
  <si>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</si>
  <si>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</si>
  <si>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</si>
  <si>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</si>
  <si>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</si>
  <si>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</si>
  <si>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</si>
  <si>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</si>
  <si>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</si>
  <si>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</si>
  <si>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</si>
  <si>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</si>
  <si>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</si>
  <si>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</si>
  <si>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</si>
  <si>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</si>
  <si>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</si>
  <si>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</si>
  <si>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</si>
  <si>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</si>
  <si>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</si>
  <si>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</si>
  <si>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</si>
  <si>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</si>
  <si>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</si>
  <si>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</si>
  <si>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</si>
  <si>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</si>
  <si>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</si>
  <si>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</si>
  <si>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</si>
  <si>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</si>
  <si>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</si>
  <si>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</si>
  <si>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</si>
  <si>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</si>
  <si>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</si>
  <si>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</si>
  <si>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</si>
  <si>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</si>
  <si>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</si>
  <si>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</si>
  <si>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</si>
  <si>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</si>
  <si>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</si>
  <si>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</si>
  <si>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</si>
  <si>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</si>
  <si>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</si>
  <si>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</si>
  <si>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</si>
  <si>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</si>
  <si>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</si>
  <si>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</si>
  <si>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</si>
  <si>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</si>
  <si>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</si>
  <si>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</si>
  <si>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</si>
  <si>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</si>
  <si>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</si>
  <si>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</si>
  <si>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</si>
  <si>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</si>
  <si>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</si>
  <si>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</si>
  <si>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</si>
  <si>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</si>
  <si>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</si>
  <si>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</si>
  <si>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</si>
  <si>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</si>
  <si>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</si>
  <si>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</si>
  <si>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</si>
  <si>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</si>
  <si>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</si>
  <si>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</si>
  <si>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</si>
  <si>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</si>
  <si>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</si>
  <si>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</si>
  <si>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</si>
  <si>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</si>
  <si>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</si>
  <si>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</si>
  <si>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</si>
  <si>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</si>
  <si>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</si>
  <si>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</si>
  <si>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</si>
  <si>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</si>
  <si>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</si>
  <si>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</si>
  <si>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</si>
  <si>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</si>
  <si>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</si>
  <si>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</si>
  <si>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</si>
  <si>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</si>
  <si>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</si>
  <si>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</si>
  <si>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</si>
  <si>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</si>
  <si>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</si>
  <si>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</si>
  <si>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</si>
  <si>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</si>
  <si>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</si>
  <si>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</si>
  <si>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</si>
  <si>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</si>
  <si>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</si>
  <si>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</si>
  <si>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</si>
  <si>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</si>
  <si>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</si>
  <si>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</si>
  <si>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</si>
  <si>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</si>
  <si>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</si>
  <si>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</si>
  <si>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</si>
  <si>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</si>
  <si>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</si>
  <si>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</si>
  <si>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</si>
  <si>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</si>
  <si>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</si>
  <si>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</si>
  <si>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</si>
  <si>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</si>
  <si>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</si>
  <si>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</si>
  <si>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</si>
  <si>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</si>
  <si>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</si>
  <si>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</si>
  <si>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</si>
  <si>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</si>
  <si>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</si>
  <si>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</si>
  <si>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</si>
  <si>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</si>
  <si>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</si>
  <si>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</si>
  <si>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</si>
  <si>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</si>
  <si>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</si>
  <si>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</si>
  <si>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</si>
  <si>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</si>
  <si>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</si>
  <si>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</si>
  <si>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</si>
  <si>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</si>
  <si>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</si>
  <si>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</si>
  <si>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</si>
  <si>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</si>
  <si>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</si>
  <si>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</si>
  <si>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</si>
  <si>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</si>
  <si>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</si>
  <si>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</si>
  <si>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</si>
  <si>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</si>
  <si>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</si>
  <si>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</si>
  <si>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</si>
  <si>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</si>
  <si>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</si>
  <si>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</si>
  <si>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</si>
  <si>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</si>
  <si>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</si>
  <si>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</si>
  <si>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</si>
  <si>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</si>
  <si>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</si>
  <si>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</si>
  <si>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</si>
  <si>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</si>
  <si>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</si>
  <si>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</si>
  <si>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</si>
  <si>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</si>
  <si>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</si>
  <si>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</si>
  <si>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</si>
  <si>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</si>
  <si>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</si>
  <si>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</si>
  <si>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</si>
  <si>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</si>
  <si>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</si>
  <si>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</si>
  <si>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</si>
  <si>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</si>
  <si>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</si>
  <si>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</si>
  <si>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</si>
  <si>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</si>
  <si>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</si>
  <si>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</si>
  <si>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</si>
  <si>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</si>
  <si>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</si>
  <si>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</si>
  <si>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</si>
  <si>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</si>
  <si>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</si>
  <si>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</si>
  <si>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</si>
  <si>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</si>
  <si>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</si>
  <si>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</si>
  <si>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</si>
  <si>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</si>
  <si>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</si>
  <si>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</si>
  <si>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</si>
  <si>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</si>
  <si>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</si>
  <si>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</si>
  <si>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</si>
  <si>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</si>
  <si>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</si>
  <si>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</si>
  <si>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</si>
  <si>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</si>
  <si>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</si>
  <si>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</si>
  <si>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</si>
  <si>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</si>
  <si>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</si>
  <si>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</si>
  <si>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</si>
  <si>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</si>
  <si>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</si>
  <si>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</si>
  <si>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</si>
  <si>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</si>
  <si>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</si>
  <si>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</si>
  <si>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</si>
  <si>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</si>
  <si>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</si>
  <si>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</si>
  <si>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</si>
  <si>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</si>
  <si>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</si>
  <si>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</si>
  <si>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</si>
  <si>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</si>
  <si>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</si>
  <si>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</si>
  <si>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</si>
  <si>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</si>
  <si>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</si>
  <si>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</si>
  <si>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</si>
  <si>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</si>
  <si>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</si>
  <si>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</si>
  <si>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</si>
  <si>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</si>
  <si>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</si>
  <si>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</si>
  <si>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</si>
  <si>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</si>
  <si>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</si>
  <si>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</si>
  <si>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</si>
  <si>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</si>
  <si>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</si>
  <si>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</si>
  <si>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</si>
  <si>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</si>
  <si>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</si>
  <si>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</si>
  <si>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</si>
  <si>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</si>
  <si>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</si>
  <si>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</si>
  <si>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</si>
  <si>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</si>
  <si>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</si>
  <si>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</si>
  <si>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</si>
  <si>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</si>
  <si>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</si>
  <si>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</si>
  <si>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</si>
  <si>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</si>
  <si>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</si>
  <si>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</si>
  <si>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</si>
  <si>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</si>
  <si>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</si>
  <si>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</si>
  <si>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</si>
  <si>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</si>
  <si>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</si>
  <si>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</si>
  <si>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</si>
  <si>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</si>
  <si>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</si>
  <si>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</si>
  <si>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</si>
  <si>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</si>
  <si>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</si>
  <si>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</si>
  <si>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</si>
  <si>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</si>
  <si>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</si>
  <si>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</si>
  <si>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</si>
  <si>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</si>
  <si>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</si>
  <si>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</si>
  <si>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</si>
  <si>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</si>
  <si>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</si>
  <si>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</si>
  <si>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</si>
  <si>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</si>
  <si>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</si>
  <si>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</si>
  <si>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</si>
  <si>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</si>
  <si>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</si>
  <si>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</si>
  <si>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</si>
  <si>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</si>
  <si>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</si>
  <si>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</si>
  <si>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</si>
  <si>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</si>
  <si>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</si>
  <si>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</si>
  <si>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</si>
  <si>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</si>
  <si>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</si>
  <si>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</si>
  <si>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</si>
  <si>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</si>
  <si>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</si>
  <si>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</si>
  <si>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</si>
  <si>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</si>
  <si>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</si>
  <si>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</si>
  <si>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</si>
  <si>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</si>
  <si>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</si>
  <si>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</si>
  <si>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</si>
  <si>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</si>
  <si>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</si>
  <si>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</si>
  <si>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</si>
  <si>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</si>
  <si>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</si>
  <si>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</si>
  <si>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</si>
  <si>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</si>
  <si>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</si>
  <si>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</si>
  <si>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</si>
  <si>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</si>
  <si>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</si>
  <si>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</si>
  <si>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</si>
  <si>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</si>
  <si>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</si>
  <si>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</si>
  <si>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</si>
  <si>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</si>
  <si>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</si>
  <si>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</si>
  <si>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</si>
  <si>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</si>
  <si>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</si>
  <si>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</si>
  <si>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</si>
  <si>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</si>
  <si>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</si>
  <si>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</si>
  <si>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</si>
  <si>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</si>
  <si>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</si>
  <si>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</si>
  <si>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</si>
  <si>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</si>
  <si>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</si>
  <si>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</si>
  <si>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</si>
  <si>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</si>
  <si>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</si>
  <si>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</si>
  <si>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</si>
  <si>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</si>
  <si>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</si>
  <si>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</si>
  <si>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</si>
  <si>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</si>
  <si>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</si>
  <si>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</si>
  <si>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</si>
  <si>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</si>
  <si>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</si>
  <si>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</si>
  <si>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</si>
  <si>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</si>
  <si>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</si>
  <si>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</si>
  <si>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</si>
  <si>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</si>
  <si>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</si>
  <si>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</si>
  <si>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</si>
  <si>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</si>
  <si>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</si>
  <si>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</si>
  <si>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</si>
  <si>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</si>
  <si>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</si>
  <si>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</si>
  <si>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</si>
  <si>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</si>
  <si>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</si>
  <si>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</si>
  <si>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</si>
  <si>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</si>
  <si>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</si>
  <si>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</si>
  <si>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</si>
  <si>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</si>
  <si>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</si>
  <si>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</si>
  <si>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</si>
  <si>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</si>
  <si>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</si>
  <si>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</si>
  <si>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</si>
  <si>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</si>
  <si>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</si>
  <si>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</si>
  <si>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</si>
  <si>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</si>
  <si>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</si>
  <si>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</si>
  <si>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</si>
  <si>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</si>
  <si>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</si>
  <si>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</si>
  <si>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</si>
  <si>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</si>
  <si>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</si>
  <si>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</si>
  <si>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</si>
  <si>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</si>
  <si>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</si>
  <si>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</si>
  <si>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</si>
  <si>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</si>
  <si>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</si>
  <si>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</si>
  <si>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</si>
  <si>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</si>
  <si>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</si>
  <si>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</si>
  <si>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</si>
  <si>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</si>
  <si>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</si>
  <si>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</si>
  <si>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</si>
  <si>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</si>
  <si>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</si>
  <si>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</si>
  <si>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</si>
  <si>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</si>
  <si>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</si>
  <si>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</si>
  <si>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</si>
  <si>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</si>
  <si>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</si>
  <si>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</si>
  <si>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</si>
  <si>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</si>
  <si>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</si>
  <si>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</si>
  <si>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</si>
  <si>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</si>
  <si>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</si>
  <si>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</si>
  <si>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</si>
  <si>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</si>
  <si>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</si>
  <si>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</si>
  <si>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</si>
  <si>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</si>
  <si>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</si>
  <si>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</si>
  <si>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</si>
  <si>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</si>
  <si>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</si>
  <si>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</si>
  <si>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</si>
  <si>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</si>
  <si>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</si>
  <si>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</si>
  <si>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</si>
  <si>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</si>
  <si>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</si>
  <si>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</si>
  <si>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</si>
  <si>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</si>
  <si>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</si>
  <si>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</si>
  <si>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</si>
  <si>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</si>
  <si>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</si>
  <si>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</si>
  <si>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</si>
  <si>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</si>
  <si>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</si>
  <si>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</si>
  <si>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</si>
  <si>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</si>
  <si>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</si>
  <si>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</si>
  <si>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</si>
  <si>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</si>
  <si>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</si>
  <si>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</si>
  <si>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</si>
  <si>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</si>
  <si>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</si>
  <si>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</si>
  <si>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</si>
  <si>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</si>
  <si>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</si>
  <si>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</si>
  <si>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</si>
  <si>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</si>
  <si>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</si>
  <si>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</si>
  <si>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</si>
  <si>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</si>
  <si>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</si>
  <si>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</si>
  <si>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</si>
  <si>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</si>
  <si>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</si>
  <si>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</si>
  <si>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</si>
  <si>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</si>
  <si>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</si>
  <si>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</si>
  <si>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</si>
  <si>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</si>
  <si>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</si>
  <si>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</si>
  <si>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</si>
  <si>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</si>
  <si>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</si>
  <si>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</si>
  <si>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</si>
  <si>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</si>
  <si>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</si>
  <si>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</si>
  <si>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</si>
  <si>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</si>
  <si>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</si>
  <si>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</si>
  <si>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</si>
  <si>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</si>
  <si>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</si>
  <si>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</si>
  <si>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</si>
  <si>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</si>
  <si>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</si>
  <si>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</si>
  <si>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</si>
  <si>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</si>
  <si>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</si>
  <si>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</si>
  <si>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</si>
  <si>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</si>
  <si>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</si>
  <si>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</si>
  <si>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</si>
  <si>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</si>
  <si>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</si>
  <si>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</si>
  <si>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</si>
  <si>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</si>
  <si>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</si>
  <si>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</si>
  <si>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</si>
  <si>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</si>
  <si>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</si>
  <si>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</si>
  <si>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</si>
  <si>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</si>
  <si>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</si>
  <si>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</si>
  <si>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</si>
  <si>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</si>
  <si>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</si>
  <si>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</si>
  <si>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</si>
  <si>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</si>
  <si>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</si>
  <si>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</si>
  <si>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</si>
  <si>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</si>
  <si>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</si>
  <si>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</si>
  <si>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</si>
  <si>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</si>
  <si>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</si>
  <si>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</si>
  <si>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</si>
  <si>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</si>
  <si>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</si>
  <si>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</si>
  <si>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</si>
  <si>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</si>
  <si>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</si>
  <si>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</si>
  <si>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</si>
  <si>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</si>
  <si>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</si>
  <si>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</si>
  <si>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</si>
  <si>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</si>
  <si>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</si>
  <si>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</si>
  <si>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</si>
  <si>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</si>
  <si>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</si>
  <si>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</si>
  <si>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</si>
  <si>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</si>
  <si>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</si>
  <si>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</si>
  <si>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</si>
  <si>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</si>
  <si>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</si>
  <si>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</si>
  <si>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</si>
  <si>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</si>
  <si>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</si>
  <si>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</si>
  <si>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</si>
  <si>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</si>
  <si>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</si>
  <si>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</si>
  <si>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</si>
  <si>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</si>
  <si>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</si>
  <si>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</si>
  <si>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</si>
  <si>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</si>
  <si>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</si>
  <si>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</si>
  <si>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</si>
  <si>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</si>
  <si>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</si>
  <si>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</si>
  <si>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</si>
  <si>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</si>
  <si>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</si>
  <si>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</si>
  <si>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</si>
  <si>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</si>
  <si>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</si>
  <si>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</si>
  <si>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</si>
  <si>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</si>
  <si>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</si>
  <si>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</si>
  <si>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</si>
  <si>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</si>
  <si>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</si>
  <si>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</si>
  <si>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</si>
  <si>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</si>
  <si>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</si>
  <si>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</si>
  <si>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</si>
  <si>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</si>
  <si>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</si>
  <si>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</si>
  <si>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</si>
  <si>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</si>
  <si>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</si>
  <si>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</si>
  <si>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</si>
  <si>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</si>
  <si>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</si>
  <si>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</si>
  <si>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</si>
  <si>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</si>
  <si>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</si>
  <si>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</si>
  <si>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</si>
  <si>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</si>
  <si>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</si>
  <si>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</si>
  <si>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</si>
  <si>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</si>
  <si>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</si>
  <si>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</si>
  <si>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</si>
  <si>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</si>
  <si>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</si>
  <si>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</si>
  <si>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</si>
  <si>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</si>
  <si>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</si>
  <si>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</si>
  <si>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</si>
  <si>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</si>
  <si>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</si>
  <si>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</si>
  <si>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</si>
  <si>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</si>
  <si>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</si>
  <si>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</si>
  <si>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</si>
  <si>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</si>
  <si>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</si>
  <si>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</si>
  <si>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</si>
  <si>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</si>
  <si>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</si>
  <si>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</si>
  <si>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</si>
  <si>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</si>
  <si>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</si>
  <si>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</si>
  <si>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</si>
  <si>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</si>
  <si>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</si>
  <si>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</si>
  <si>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</si>
  <si>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</si>
  <si>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</si>
  <si>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</si>
  <si>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</si>
  <si>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</si>
  <si>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</si>
  <si>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</si>
  <si>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</si>
  <si>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</si>
  <si>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</si>
  <si>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</si>
  <si>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</si>
  <si>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</si>
  <si>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</si>
  <si>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</si>
  <si>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</si>
  <si>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</si>
  <si>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</si>
  <si>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</si>
  <si>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</si>
  <si>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</si>
  <si>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</si>
  <si>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</si>
  <si>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</si>
  <si>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</si>
  <si>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</si>
  <si>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</si>
  <si>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</si>
  <si>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</si>
  <si>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</si>
  <si>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</si>
  <si>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</si>
  <si>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</si>
  <si>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</si>
  <si>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</si>
  <si>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</si>
  <si>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</si>
  <si>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</si>
  <si>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</si>
  <si>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</si>
  <si>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</si>
  <si>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</si>
  <si>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</si>
  <si>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</si>
  <si>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</si>
  <si>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</si>
  <si>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</si>
  <si>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</si>
  <si>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</si>
  <si>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</si>
  <si>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</si>
  <si>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</si>
  <si>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</si>
  <si>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</si>
  <si>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</si>
  <si>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</si>
  <si>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</si>
  <si>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</si>
  <si>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</si>
  <si>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</si>
  <si>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</si>
  <si>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</si>
  <si>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</si>
  <si>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</si>
  <si>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</si>
  <si>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</si>
  <si>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</si>
  <si>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</si>
  <si>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</si>
  <si>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</si>
  <si>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</si>
  <si>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</si>
  <si>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</si>
  <si>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</si>
  <si>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</si>
  <si>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</si>
  <si>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</si>
  <si>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</si>
  <si>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</si>
  <si>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</si>
  <si>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</si>
  <si>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</si>
  <si>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</si>
  <si>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</si>
  <si>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</si>
  <si>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</si>
  <si>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</si>
  <si>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</si>
  <si>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</si>
  <si>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</si>
  <si>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</si>
  <si>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</si>
  <si>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</si>
  <si>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</si>
  <si>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</si>
  <si>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</si>
  <si>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</si>
  <si>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</si>
  <si>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</si>
  <si>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</si>
  <si>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</si>
  <si>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</si>
  <si>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</si>
  <si>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</si>
  <si>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</si>
  <si>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</si>
  <si>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</si>
  <si>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</si>
  <si>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</si>
  <si>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</si>
  <si>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</si>
  <si>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</si>
  <si>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</si>
  <si>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</si>
  <si>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</si>
  <si>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</si>
  <si>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</si>
  <si>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</si>
  <si>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</si>
  <si>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</si>
  <si>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</si>
  <si>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</si>
  <si>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</si>
  <si>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</si>
  <si>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</si>
  <si>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</si>
  <si>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</si>
  <si>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</si>
  <si>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</si>
  <si>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</si>
  <si>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</si>
  <si>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</si>
  <si>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</si>
  <si>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</si>
  <si>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</si>
  <si>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</si>
  <si>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</si>
  <si>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</si>
  <si>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</si>
  <si>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</si>
  <si>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</si>
  <si>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</si>
  <si>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</si>
  <si>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</si>
  <si>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</si>
  <si>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</si>
  <si>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</si>
  <si>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</si>
  <si>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</si>
  <si>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</si>
  <si>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</si>
  <si>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</si>
  <si>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</si>
  <si>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</si>
  <si>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</si>
  <si>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</si>
  <si>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</si>
  <si>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</si>
  <si>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</si>
  <si>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</si>
  <si>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</si>
  <si>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</si>
  <si>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</si>
  <si>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</si>
  <si>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</si>
  <si>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</si>
  <si>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</si>
  <si>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</si>
  <si>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</si>
  <si>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</si>
  <si>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</si>
  <si>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</si>
  <si>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</si>
  <si>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</si>
  <si>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</si>
  <si>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</si>
  <si>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</si>
  <si>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</si>
  <si>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</si>
  <si>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</si>
  <si>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</si>
  <si>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</si>
  <si>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</si>
  <si>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</si>
  <si>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</si>
  <si>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</si>
  <si>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</si>
  <si>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</si>
  <si>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</si>
  <si>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</si>
  <si>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</si>
  <si>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</si>
  <si>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</si>
  <si>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</si>
  <si>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</si>
  <si>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</si>
  <si>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</si>
  <si>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</si>
  <si>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</si>
  <si>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</si>
  <si>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</si>
  <si>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</si>
  <si>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</si>
  <si>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</si>
  <si>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</si>
  <si>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</si>
  <si>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</si>
  <si>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</si>
  <si>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</si>
  <si>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</si>
  <si>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</si>
  <si>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</si>
  <si>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</si>
  <si>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</si>
  <si>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</si>
  <si>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</si>
  <si>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</si>
  <si>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</si>
  <si>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</si>
  <si>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</si>
  <si>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</si>
  <si>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</si>
  <si>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</si>
  <si>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</si>
  <si>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</si>
  <si>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</si>
  <si>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</si>
  <si>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</si>
  <si>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</si>
  <si>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</si>
  <si>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</si>
  <si>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</si>
  <si>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</si>
  <si>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</si>
  <si>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</si>
  <si>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</si>
  <si>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</si>
  <si>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</si>
  <si>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</si>
  <si>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</si>
  <si>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</si>
  <si>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</si>
  <si>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</si>
  <si>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</si>
  <si>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</si>
  <si>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</si>
  <si>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</si>
  <si>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</si>
  <si>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</si>
  <si>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</si>
  <si>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</si>
  <si>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</si>
  <si>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</si>
  <si>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</si>
  <si>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</si>
  <si>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</si>
  <si>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</si>
  <si>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</si>
  <si>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</si>
  <si>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</si>
  <si>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</si>
  <si>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</si>
  <si>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</si>
  <si>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</si>
  <si>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</si>
  <si>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</si>
  <si>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</si>
  <si>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</si>
  <si>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</si>
  <si>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</si>
  <si>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</si>
  <si>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</si>
  <si>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</si>
  <si>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</si>
  <si>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</si>
  <si>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</si>
  <si>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</si>
  <si>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</si>
  <si>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</si>
  <si>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</si>
  <si>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</si>
  <si>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</si>
  <si>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</si>
  <si>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</si>
  <si>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</si>
  <si>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</si>
  <si>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</si>
  <si>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</si>
  <si>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</si>
  <si>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</si>
  <si>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</si>
  <si>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</si>
  <si>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</si>
  <si>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</si>
  <si>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</si>
  <si>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</si>
  <si>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</si>
  <si>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</si>
  <si>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</si>
  <si>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</si>
  <si>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</si>
  <si>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</si>
  <si>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</si>
  <si>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</si>
  <si>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</si>
  <si>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</si>
  <si>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</si>
  <si>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</si>
  <si>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</si>
  <si>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</si>
  <si>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</si>
  <si>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</si>
  <si>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</si>
  <si>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</si>
  <si>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</si>
  <si>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</si>
  <si>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</si>
  <si>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</si>
  <si>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</si>
  <si>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</si>
  <si>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</si>
  <si>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</si>
  <si>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</si>
  <si>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</si>
  <si>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</si>
  <si>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</si>
  <si>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</si>
  <si>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</si>
  <si>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</si>
  <si>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</si>
  <si>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</si>
  <si>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</si>
  <si>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</si>
  <si>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</si>
  <si>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</si>
  <si>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</si>
  <si>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</si>
  <si>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</si>
  <si>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</si>
  <si>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</si>
  <si>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</si>
  <si>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</si>
  <si>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</si>
  <si>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</si>
  <si>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</si>
  <si>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</si>
  <si>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</si>
  <si>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</si>
  <si>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</si>
  <si>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</si>
  <si>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</si>
  <si>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</si>
  <si>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</si>
  <si>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</si>
  <si>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</si>
  <si>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</si>
  <si>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</si>
  <si>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</si>
  <si>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</si>
  <si>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</si>
  <si>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</si>
  <si>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</si>
  <si>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</si>
  <si>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</si>
  <si>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</si>
  <si>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</si>
  <si>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</si>
  <si>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</si>
  <si>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</si>
  <si>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</si>
  <si>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</si>
  <si>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</si>
  <si>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</si>
  <si>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</si>
  <si>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</si>
  <si>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</si>
  <si>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</si>
  <si>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</si>
  <si>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</si>
  <si>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</si>
  <si>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</si>
  <si>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</si>
  <si>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</si>
  <si>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</si>
  <si>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</si>
  <si>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</si>
  <si>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</si>
  <si>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</si>
  <si>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</si>
  <si>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</si>
  <si>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</si>
  <si>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</si>
  <si>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</si>
  <si>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</si>
  <si>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</si>
  <si>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</si>
  <si>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</si>
  <si>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</si>
  <si>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</si>
  <si>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</si>
  <si>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</si>
  <si>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</si>
  <si>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</si>
  <si>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</si>
  <si>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</si>
  <si>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</si>
  <si>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</si>
  <si>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</si>
  <si>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</si>
  <si>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</si>
  <si>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</si>
  <si>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</si>
  <si>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</si>
  <si>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</si>
  <si>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</si>
  <si>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</si>
  <si>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</si>
  <si>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</si>
  <si>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</si>
  <si>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</si>
  <si>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</si>
  <si>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</si>
  <si>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</si>
  <si>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</si>
  <si>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</si>
  <si>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</si>
  <si>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</si>
  <si>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</si>
  <si>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</si>
  <si>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</si>
  <si>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</si>
  <si>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</si>
  <si>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</si>
  <si>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</si>
  <si>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</si>
  <si>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</si>
  <si>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</si>
  <si>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</si>
  <si>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</si>
  <si>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</si>
  <si>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</si>
  <si>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</si>
  <si>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</si>
  <si>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</si>
  <si>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</si>
  <si>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</si>
  <si>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</si>
  <si>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</si>
  <si>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</si>
  <si>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</si>
  <si>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</si>
  <si>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</si>
  <si>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</si>
  <si>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</si>
  <si>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</si>
  <si>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</si>
  <si>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</si>
  <si>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</si>
  <si>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</si>
  <si>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</si>
  <si>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</si>
  <si>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</si>
  <si>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</si>
  <si>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</si>
  <si>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</si>
  <si>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</si>
  <si>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</si>
  <si>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</si>
  <si>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</si>
  <si>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</si>
  <si>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</si>
  <si>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</si>
  <si>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</si>
  <si>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</si>
  <si>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</si>
  <si>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</si>
  <si>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</si>
  <si>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</si>
  <si>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</si>
  <si>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</si>
  <si>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</si>
  <si>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</si>
  <si>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</si>
  <si>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</si>
  <si>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</si>
  <si>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</si>
  <si>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</si>
  <si>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</si>
  <si>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</si>
  <si>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</si>
  <si>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</si>
  <si>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</si>
  <si>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</si>
  <si>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</si>
  <si>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</si>
  <si>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</si>
  <si>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</si>
  <si>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</si>
  <si>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</si>
  <si>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</si>
  <si>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</si>
  <si>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</si>
  <si>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</si>
  <si>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</si>
  <si>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</si>
  <si>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</si>
  <si>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</si>
  <si>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</si>
  <si>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</si>
  <si>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</si>
  <si>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</si>
  <si>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</si>
  <si>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</si>
  <si>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</si>
  <si>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</si>
  <si>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</si>
  <si>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</si>
  <si>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</si>
  <si>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</si>
  <si>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</si>
  <si>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</si>
  <si>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</si>
  <si>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</si>
  <si>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</si>
  <si>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</si>
  <si>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</si>
  <si>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</si>
  <si>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</si>
  <si>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</si>
  <si>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</si>
  <si>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</si>
  <si>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</si>
  <si>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</si>
  <si>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</si>
  <si>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</si>
  <si>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</si>
  <si>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</si>
  <si>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</si>
  <si>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</si>
  <si>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</si>
  <si>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</si>
  <si>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</si>
  <si>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</si>
  <si>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</si>
  <si>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</si>
  <si>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</si>
  <si>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</si>
  <si>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</si>
  <si>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</si>
  <si>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</si>
  <si>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</si>
  <si>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</si>
  <si>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</si>
  <si>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</si>
  <si>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</si>
  <si>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</si>
  <si>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</si>
  <si>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</si>
  <si>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</si>
  <si>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</si>
  <si>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</si>
  <si>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</si>
  <si>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</si>
  <si>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</si>
  <si>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</si>
  <si>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</si>
  <si>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</si>
  <si>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</si>
  <si>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</si>
  <si>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</si>
  <si>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</si>
  <si>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</si>
  <si>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</si>
  <si>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</si>
  <si>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</si>
  <si>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</si>
  <si>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</si>
  <si>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</si>
  <si>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</si>
  <si>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</si>
  <si>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</si>
  <si>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</si>
  <si>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</si>
  <si>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</si>
  <si>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</si>
  <si>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</si>
  <si>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</si>
  <si>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</si>
  <si>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</si>
  <si>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</si>
  <si>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</si>
  <si>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</si>
  <si>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</si>
  <si>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</si>
  <si>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</si>
  <si>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</si>
  <si>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</si>
  <si>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</si>
  <si>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</si>
  <si>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</si>
  <si>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</si>
  <si>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</si>
  <si>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</si>
  <si>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</si>
  <si>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</si>
  <si>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</si>
  <si>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</si>
  <si>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</si>
  <si>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</si>
  <si>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</si>
  <si>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</si>
  <si>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</si>
  <si>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</si>
  <si>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</si>
  <si>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</si>
  <si>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</si>
  <si>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</si>
  <si>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</si>
  <si>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</si>
  <si>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</si>
  <si>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</si>
  <si>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</si>
  <si>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</si>
  <si>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</si>
  <si>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</si>
  <si>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</si>
  <si>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</si>
  <si>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</si>
  <si>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</si>
  <si>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</si>
  <si>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</si>
  <si>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</si>
  <si>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</si>
  <si>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</si>
  <si>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</si>
  <si>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</si>
  <si>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</si>
  <si>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</si>
  <si>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</si>
  <si>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</si>
  <si>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</si>
  <si>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</si>
  <si>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</si>
  <si>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</si>
  <si>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</si>
  <si>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</si>
  <si>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</si>
  <si>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</si>
  <si>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</si>
  <si>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</si>
  <si>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</si>
  <si>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</si>
  <si>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</si>
  <si>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</si>
  <si>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</si>
  <si>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</si>
  <si>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</si>
  <si>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</si>
  <si>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</si>
  <si>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</si>
  <si>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</si>
  <si>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</si>
  <si>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</si>
  <si>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</si>
  <si>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</si>
  <si>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</si>
  <si>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</si>
  <si>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</si>
  <si>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</si>
  <si>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</si>
  <si>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</si>
  <si>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</si>
  <si>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</si>
  <si>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</si>
  <si>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</si>
  <si>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</si>
  <si>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</si>
  <si>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</si>
  <si>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</si>
  <si>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</si>
  <si>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</si>
  <si>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</si>
  <si>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</si>
  <si>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</si>
  <si>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</si>
  <si>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</si>
  <si>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</si>
  <si>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</si>
  <si>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</si>
  <si>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</si>
  <si>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</si>
  <si>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</si>
  <si>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</si>
  <si>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</si>
  <si>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</si>
  <si>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</si>
  <si>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</si>
  <si>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</si>
  <si>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</si>
  <si>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</si>
  <si>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</si>
  <si>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</si>
  <si>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</si>
  <si>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</si>
  <si>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</si>
  <si>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</si>
  <si>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</si>
  <si>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</si>
  <si>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</si>
  <si>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</si>
  <si>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</si>
  <si>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</si>
  <si>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</si>
  <si>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</si>
  <si>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</si>
  <si>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</si>
  <si>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</si>
  <si>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</si>
  <si>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</si>
  <si>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</si>
  <si>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</si>
  <si>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</si>
  <si>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</si>
  <si>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</si>
  <si>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</si>
  <si>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</si>
  <si>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</si>
  <si>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</si>
  <si>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</si>
  <si>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</si>
  <si>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</si>
  <si>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</si>
  <si>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</si>
  <si>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</si>
  <si>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</si>
  <si>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</si>
  <si>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</si>
  <si>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</si>
  <si>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</si>
  <si>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</si>
  <si>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</si>
  <si>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</si>
  <si>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</si>
  <si>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</si>
  <si>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</si>
  <si>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</si>
  <si>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</si>
  <si>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</si>
  <si>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</si>
  <si>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</si>
  <si>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</si>
  <si>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</si>
  <si>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</si>
  <si>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</si>
  <si>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</si>
  <si>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</si>
  <si>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</si>
  <si>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</si>
  <si>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</si>
  <si>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</si>
  <si>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</si>
  <si>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</si>
  <si>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</si>
  <si>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</si>
  <si>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</si>
  <si>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</si>
  <si>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</si>
  <si>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</si>
  <si>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</si>
  <si>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</si>
  <si>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</si>
  <si>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</si>
  <si>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</si>
  <si>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</si>
  <si>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</si>
  <si>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</si>
  <si>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</si>
  <si>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</si>
  <si>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</si>
  <si>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</si>
  <si>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</si>
  <si>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</si>
  <si>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</si>
  <si>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</si>
  <si>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</si>
  <si>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</si>
  <si>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</si>
  <si>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</si>
  <si>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</si>
  <si>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</si>
  <si>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</si>
  <si>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</si>
  <si>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</si>
  <si>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</si>
  <si>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</si>
  <si>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</si>
  <si>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</si>
  <si>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</si>
  <si>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</si>
  <si>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</si>
  <si>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</si>
  <si>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</si>
  <si>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</si>
  <si>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</si>
  <si>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</si>
  <si>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</si>
  <si>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</si>
  <si>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</si>
  <si>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</si>
  <si>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</si>
  <si>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</si>
  <si>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</si>
  <si>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</si>
  <si>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</si>
  <si>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</si>
  <si>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</si>
  <si>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</si>
  <si>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</si>
  <si>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</si>
  <si>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</si>
  <si>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</si>
  <si>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</si>
  <si>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</si>
  <si>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</si>
  <si>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</si>
  <si>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</si>
  <si>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</si>
  <si>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</si>
  <si>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</si>
  <si>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</si>
  <si>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</si>
  <si>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</si>
  <si>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</si>
  <si>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</si>
  <si>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</si>
  <si>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</si>
  <si>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</si>
  <si>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</si>
  <si>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</si>
  <si>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</si>
  <si>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</si>
  <si>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</si>
  <si>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</si>
  <si>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</si>
  <si>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</si>
  <si>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</si>
  <si>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</si>
  <si>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</si>
  <si>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</si>
  <si>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</si>
  <si>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</si>
  <si>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</si>
  <si>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</si>
  <si>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</si>
  <si>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</si>
  <si>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</si>
  <si>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</si>
  <si>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</si>
  <si>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</si>
  <si>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</si>
  <si>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</si>
  <si>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</si>
  <si>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</si>
  <si>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</si>
  <si>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</si>
  <si>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</si>
  <si>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</si>
  <si>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</si>
  <si>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</si>
  <si>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</si>
  <si>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</si>
  <si>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</si>
  <si>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</si>
  <si>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</si>
  <si>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</si>
  <si>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</si>
  <si>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</si>
  <si>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</si>
  <si>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</si>
  <si>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</si>
  <si>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</si>
  <si>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</si>
  <si>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</si>
  <si>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</si>
  <si>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</si>
  <si>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</si>
  <si>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</si>
  <si>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</si>
  <si>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</si>
  <si>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</si>
  <si>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</si>
  <si>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</si>
  <si>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</si>
  <si>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</si>
  <si>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</si>
  <si>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</si>
  <si>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</si>
  <si>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</si>
  <si>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</si>
  <si>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</si>
  <si>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</si>
  <si>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</si>
  <si>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</si>
  <si>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</si>
  <si>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</si>
  <si>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</si>
  <si>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</si>
  <si>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</si>
  <si>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</si>
  <si>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</si>
  <si>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</si>
  <si>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</si>
  <si>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</si>
  <si>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</si>
  <si>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</si>
  <si>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</si>
  <si>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</si>
  <si>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</si>
  <si>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</si>
  <si>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</si>
  <si>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</si>
  <si>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</si>
  <si>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</si>
  <si>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</si>
  <si>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</si>
  <si>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</si>
  <si>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</si>
  <si>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</si>
  <si>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</si>
  <si>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</si>
  <si>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</si>
  <si>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</si>
  <si>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</si>
  <si>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</si>
  <si>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</si>
  <si>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</si>
  <si>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</si>
  <si>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</si>
  <si>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</si>
  <si>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</si>
  <si>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</si>
  <si>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</si>
  <si>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</si>
  <si>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</si>
  <si>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</si>
  <si>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</si>
  <si>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</si>
  <si>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</si>
  <si>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</si>
  <si>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</si>
  <si>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</si>
  <si>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</si>
  <si>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</si>
  <si>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</si>
  <si>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</si>
  <si>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</si>
  <si>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</si>
  <si>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</si>
  <si>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</si>
  <si>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</si>
  <si>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</si>
  <si>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</si>
  <si>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</si>
  <si>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</si>
  <si>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</si>
  <si>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</si>
  <si>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</si>
  <si>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</si>
  <si>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</si>
  <si>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</si>
  <si>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</si>
  <si>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</si>
  <si>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</si>
  <si>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</si>
  <si>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</si>
  <si>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</si>
  <si>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</si>
  <si>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</si>
  <si>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</si>
  <si>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</si>
  <si>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</si>
  <si>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</si>
  <si>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</si>
  <si>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</si>
  <si>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</si>
  <si>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</si>
  <si>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</si>
  <si>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</si>
  <si>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</si>
  <si>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</si>
  <si>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</si>
  <si>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</si>
  <si>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</si>
  <si>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</si>
  <si>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</si>
  <si>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</si>
  <si>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</si>
  <si>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</si>
  <si>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</si>
  <si>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</si>
  <si>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</si>
  <si>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</si>
  <si>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</si>
  <si>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</si>
  <si>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</si>
  <si>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</si>
  <si>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</si>
  <si>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</si>
  <si>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</si>
  <si>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</si>
  <si>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</si>
  <si>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</si>
  <si>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</si>
  <si>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</si>
  <si>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</si>
  <si>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</si>
  <si>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</si>
  <si>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</si>
  <si>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</si>
  <si>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</si>
  <si>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</si>
  <si>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</si>
  <si>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</si>
  <si>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</si>
  <si>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</si>
  <si>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</si>
  <si>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</si>
  <si>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</si>
  <si>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</si>
  <si>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</si>
  <si>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</si>
  <si>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</si>
  <si>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</si>
  <si>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</si>
  <si>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</si>
  <si>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</si>
  <si>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</si>
  <si>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</si>
  <si>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</si>
  <si>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</si>
  <si>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</si>
  <si>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</si>
  <si>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</si>
  <si>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</si>
  <si>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</si>
  <si>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</si>
  <si>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</si>
  <si>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</si>
  <si>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</si>
  <si>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</si>
  <si>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</si>
  <si>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</si>
  <si>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</si>
  <si>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</si>
  <si>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</si>
  <si>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</si>
  <si>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</si>
  <si>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</si>
  <si>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</si>
  <si>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</si>
  <si>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</si>
  <si>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</si>
  <si>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</si>
  <si>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</si>
  <si>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</si>
  <si>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</si>
  <si>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</si>
  <si>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</si>
  <si>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</si>
  <si>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</si>
  <si>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</si>
  <si>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</si>
  <si>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</si>
  <si>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</si>
  <si>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</si>
  <si>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</si>
  <si>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</si>
  <si>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</si>
  <si>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</si>
  <si>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</si>
  <si>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</si>
  <si>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</si>
  <si>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</si>
  <si>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</si>
  <si>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</si>
  <si>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</si>
  <si>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</si>
  <si>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</si>
  <si>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</si>
  <si>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</si>
  <si>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</si>
  <si>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</si>
  <si>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</si>
  <si>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</si>
  <si>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</si>
  <si>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</si>
  <si>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</si>
  <si>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</si>
  <si>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</si>
  <si>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</si>
  <si>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</si>
  <si>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</si>
  <si>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</si>
  <si>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</si>
  <si>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</si>
  <si>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</si>
  <si>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</si>
  <si>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</si>
  <si>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</si>
  <si>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</si>
  <si>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</si>
  <si>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</si>
  <si>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</si>
  <si>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</si>
  <si>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</si>
  <si>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</si>
  <si>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</si>
  <si>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</si>
  <si>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</si>
  <si>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</si>
  <si>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</si>
  <si>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</si>
  <si>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</si>
  <si>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</si>
  <si>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</si>
  <si>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</si>
  <si>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</si>
  <si>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</si>
  <si>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</si>
  <si>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</si>
  <si>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</si>
  <si>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</si>
  <si>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</si>
  <si>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</si>
  <si>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</si>
  <si>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</si>
  <si>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</si>
  <si>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</si>
  <si>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</si>
  <si>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</si>
  <si>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</si>
  <si>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</si>
  <si>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</si>
  <si>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</si>
  <si>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</si>
  <si>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</si>
  <si>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</si>
  <si>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</si>
  <si>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</si>
  <si>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</si>
  <si>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</si>
  <si>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</si>
  <si>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</si>
  <si>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</si>
  <si>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</si>
  <si>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</si>
  <si>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</si>
  <si>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</si>
  <si>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</si>
  <si>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</si>
  <si>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</si>
  <si>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</si>
  <si>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</si>
  <si>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</si>
  <si>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</si>
  <si>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</si>
  <si>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</si>
  <si>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</si>
  <si>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</si>
  <si>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</si>
  <si>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</si>
  <si>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</si>
  <si>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</si>
  <si>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</si>
  <si>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</si>
  <si>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</si>
  <si>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</si>
  <si>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</si>
  <si>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</si>
  <si>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</si>
  <si>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</si>
  <si>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</si>
  <si>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</si>
  <si>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</si>
  <si>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</si>
  <si>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</si>
  <si>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</si>
  <si>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</si>
  <si>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</si>
  <si>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</si>
  <si>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</si>
  <si>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</si>
  <si>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</si>
  <si>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</si>
  <si>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</si>
  <si>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</si>
  <si>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</si>
  <si>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</si>
  <si>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</si>
  <si>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</si>
  <si>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</si>
  <si>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</si>
  <si>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</si>
  <si>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</si>
  <si>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</si>
  <si>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</si>
  <si>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</si>
  <si>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</si>
  <si>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</si>
  <si>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</si>
  <si>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</si>
  <si>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</si>
  <si>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</si>
  <si>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</si>
  <si>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</si>
  <si>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</si>
  <si>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</si>
  <si>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</si>
  <si>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</si>
  <si>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</si>
  <si>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</si>
  <si>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</si>
  <si>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</si>
  <si>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</si>
  <si>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</si>
  <si>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</si>
  <si>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</si>
  <si>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</si>
  <si>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</si>
  <si>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</si>
  <si>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</si>
  <si>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</si>
  <si>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</si>
  <si>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</si>
  <si>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</si>
  <si>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</si>
  <si>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</si>
  <si>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</si>
  <si>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</si>
  <si>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</si>
  <si>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</si>
  <si>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</si>
  <si>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</si>
  <si>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</si>
  <si>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</si>
  <si>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</si>
  <si>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</si>
  <si>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</si>
  <si>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</si>
  <si>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</si>
  <si>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</si>
  <si>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</si>
  <si>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</si>
  <si>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</si>
  <si>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</si>
  <si>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</si>
  <si>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</si>
  <si>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</si>
  <si>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</si>
  <si>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</si>
  <si>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</si>
  <si>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</si>
  <si>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</si>
  <si>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</si>
  <si>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</si>
  <si>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</si>
  <si>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</si>
  <si>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</si>
  <si>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</si>
  <si>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</si>
  <si>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</si>
  <si>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</si>
  <si>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</si>
  <si>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</si>
  <si>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</si>
  <si>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</si>
  <si>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</si>
  <si>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</si>
  <si>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</si>
  <si>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</si>
  <si>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</si>
  <si>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</si>
  <si>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</si>
  <si>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</si>
  <si>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</si>
  <si>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</si>
  <si>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</si>
  <si>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</si>
  <si>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</si>
  <si>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</si>
  <si>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</si>
  <si>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</si>
  <si>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</si>
  <si>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</si>
  <si>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</si>
  <si>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</si>
  <si>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</si>
  <si>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</si>
  <si>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</si>
  <si>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</si>
  <si>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</si>
  <si>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</si>
  <si>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</si>
  <si>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</si>
  <si>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</si>
  <si>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</si>
  <si>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</si>
  <si>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</si>
  <si>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</si>
  <si>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</si>
  <si>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</si>
  <si>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</si>
  <si>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</si>
  <si>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</si>
  <si>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</si>
  <si>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</si>
  <si>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</si>
  <si>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</si>
  <si>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</si>
  <si>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</si>
  <si>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</si>
  <si>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</si>
  <si>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</si>
  <si>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</si>
  <si>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</si>
  <si>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</si>
  <si>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</si>
  <si>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</si>
  <si>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</si>
  <si>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</si>
  <si>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</si>
  <si>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</si>
  <si>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</si>
  <si>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</si>
  <si>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</si>
  <si>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</si>
  <si>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</si>
  <si>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</si>
  <si>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</si>
  <si>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</si>
  <si>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</si>
  <si>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</si>
  <si>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</si>
  <si>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</si>
  <si>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</si>
  <si>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</si>
  <si>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</si>
  <si>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</si>
  <si>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</si>
  <si>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</si>
  <si>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</si>
  <si>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</si>
  <si>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</si>
  <si>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</si>
  <si>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</si>
  <si>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</si>
  <si>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</si>
  <si>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</si>
  <si>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</si>
  <si>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</si>
  <si>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</si>
  <si>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</si>
  <si>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</si>
  <si>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</si>
  <si>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</si>
  <si>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</si>
  <si>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</si>
  <si>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</si>
  <si>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</si>
  <si>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</si>
  <si>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</si>
  <si>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</si>
  <si>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</si>
  <si>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</si>
  <si>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</si>
  <si>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</si>
  <si>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</si>
  <si>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</si>
  <si>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</si>
  <si>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</si>
  <si>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</si>
  <si>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</si>
  <si>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</si>
  <si>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</si>
  <si>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</si>
  <si>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</si>
  <si>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</si>
  <si>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</si>
  <si>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</si>
  <si>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</si>
  <si>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</si>
  <si>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</si>
  <si>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</si>
  <si>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</si>
  <si>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</si>
  <si>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</si>
  <si>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</si>
  <si>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</si>
  <si>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</si>
  <si>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</si>
  <si>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</si>
  <si>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</si>
  <si>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</si>
  <si>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</si>
  <si>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</si>
  <si>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</si>
  <si>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</si>
  <si>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</si>
  <si>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</si>
  <si>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</si>
  <si>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</si>
  <si>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</si>
  <si>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</si>
  <si>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</si>
  <si>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</si>
  <si>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</si>
  <si>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</si>
  <si>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</si>
  <si>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</si>
  <si>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</si>
  <si>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</si>
  <si>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</si>
  <si>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</si>
  <si>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</si>
  <si>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</si>
  <si>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</si>
  <si>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</si>
  <si>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</si>
  <si>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</si>
  <si>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</si>
  <si>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</si>
  <si>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</si>
  <si>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</si>
  <si>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</si>
  <si>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</si>
  <si>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</si>
  <si>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</si>
  <si>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</si>
  <si>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</si>
  <si>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</si>
  <si>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</si>
  <si>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</si>
  <si>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</si>
  <si>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</si>
  <si>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</si>
  <si>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</si>
  <si>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</si>
  <si>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</si>
  <si>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</si>
  <si>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</si>
  <si>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</si>
  <si>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</si>
  <si>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</si>
  <si>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</si>
  <si>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</si>
  <si>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</si>
  <si>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</si>
  <si>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</si>
  <si>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</si>
  <si>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</si>
  <si>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</si>
  <si>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</si>
  <si>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</si>
  <si>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</si>
  <si>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</si>
  <si>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</si>
  <si>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</si>
  <si>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</si>
  <si>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</si>
  <si>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</si>
  <si>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</si>
  <si>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</si>
  <si>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</si>
  <si>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</si>
  <si>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</si>
  <si>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</si>
  <si>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</si>
  <si>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</si>
  <si>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</si>
  <si>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</si>
  <si>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</si>
  <si>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</si>
  <si>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</si>
  <si>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</si>
  <si>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</si>
  <si>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</si>
  <si>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</si>
  <si>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</si>
  <si>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</si>
  <si>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</si>
  <si>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</si>
  <si>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</si>
  <si>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</si>
  <si>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</si>
  <si>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</si>
  <si>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</si>
  <si>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</si>
  <si>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</si>
  <si>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</si>
  <si>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</si>
  <si>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</si>
  <si>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</si>
  <si>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</si>
  <si>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</si>
  <si>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</si>
  <si>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</si>
  <si>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</si>
  <si>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</si>
  <si>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</si>
  <si>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</si>
  <si>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</si>
  <si>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</si>
  <si>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</si>
  <si>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</si>
  <si>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</si>
  <si>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</si>
  <si>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</si>
  <si>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</si>
  <si>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</si>
  <si>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</si>
  <si>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</si>
  <si>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</si>
  <si>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</si>
  <si>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</si>
  <si>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</si>
  <si>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</si>
  <si>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</si>
  <si>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</si>
  <si>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</si>
  <si>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</si>
  <si>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</si>
  <si>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</si>
  <si>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</si>
  <si>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</si>
  <si>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</si>
  <si>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</si>
  <si>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</si>
  <si>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</si>
  <si>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</si>
  <si>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</si>
  <si>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</si>
  <si>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</si>
  <si>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</si>
  <si>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</si>
  <si>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</si>
  <si>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</si>
  <si>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</si>
  <si>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</si>
  <si>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</si>
  <si>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</si>
  <si>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</si>
  <si>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</si>
  <si>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</si>
  <si>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</si>
  <si>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</si>
  <si>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</si>
  <si>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</si>
  <si>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</si>
  <si>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</si>
  <si>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</si>
  <si>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</si>
  <si>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</si>
  <si>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</si>
  <si>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</si>
  <si>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</si>
  <si>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</si>
  <si>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</si>
  <si>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</si>
  <si>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</si>
  <si>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</si>
  <si>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</si>
  <si>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</si>
  <si>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</si>
  <si>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</si>
  <si>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</si>
  <si>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</si>
  <si>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</si>
  <si>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</si>
  <si>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</si>
  <si>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</si>
  <si>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</si>
  <si>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</si>
  <si>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</si>
  <si>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</si>
  <si>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</si>
  <si>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</si>
  <si>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</si>
  <si>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</si>
  <si>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</si>
  <si>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</si>
  <si>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</si>
  <si>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</si>
  <si>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</si>
  <si>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</si>
  <si>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</si>
  <si>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</si>
  <si>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</si>
  <si>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</si>
  <si>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</si>
  <si>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</si>
  <si>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</si>
  <si>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</si>
  <si>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</si>
  <si>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</si>
  <si>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</si>
  <si>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</si>
  <si>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</si>
  <si>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</si>
  <si>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</si>
  <si>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</si>
  <si>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</si>
  <si>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</si>
  <si>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</si>
  <si>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</si>
  <si>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</si>
  <si>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</si>
  <si>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</si>
  <si>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</si>
  <si>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</si>
  <si>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</si>
  <si>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</si>
  <si>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</si>
  <si>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</si>
  <si>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</si>
  <si>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</si>
  <si>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</si>
  <si>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</si>
  <si>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</si>
  <si>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</si>
  <si>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</si>
  <si>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</si>
  <si>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</si>
  <si>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</si>
  <si>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</si>
  <si>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</si>
  <si>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</si>
  <si>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</si>
  <si>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</si>
  <si>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</si>
  <si>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</si>
  <si>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</si>
  <si>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</si>
  <si>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</si>
  <si>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</si>
  <si>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</si>
  <si>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</si>
  <si>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</si>
  <si>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</si>
  <si>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</si>
  <si>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</si>
  <si>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</si>
  <si>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</si>
  <si>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</si>
  <si>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</si>
  <si>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</si>
  <si>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</si>
  <si>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</si>
  <si>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</si>
  <si>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</si>
  <si>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</si>
  <si>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</si>
  <si>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</si>
  <si>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</si>
  <si>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</si>
  <si>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</si>
  <si>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</si>
  <si>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</si>
  <si>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</si>
  <si>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</si>
  <si>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</si>
  <si>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</si>
  <si>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</si>
  <si>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</si>
  <si>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</si>
  <si>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</si>
  <si>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</si>
  <si>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</si>
  <si>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</si>
  <si>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</si>
  <si>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</si>
  <si>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</si>
  <si>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</si>
  <si>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</si>
  <si>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</si>
  <si>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</si>
  <si>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</si>
  <si>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</si>
  <si>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</si>
  <si>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</si>
  <si>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</si>
  <si>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</si>
  <si>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</si>
  <si>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</si>
  <si>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</si>
  <si>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</si>
  <si>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</si>
  <si>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</si>
  <si>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</si>
  <si>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</si>
  <si>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</si>
  <si>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</si>
  <si>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</si>
  <si>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</si>
  <si>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</si>
  <si>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</si>
  <si>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</si>
  <si>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</si>
  <si>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</si>
  <si>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</si>
  <si>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</si>
  <si>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</si>
  <si>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</si>
  <si>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</si>
  <si>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</si>
  <si>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</si>
  <si>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</si>
  <si>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</si>
  <si>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</si>
  <si>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</si>
  <si>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</si>
  <si>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</si>
  <si>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</si>
  <si>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</si>
  <si>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</si>
  <si>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</si>
  <si>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</si>
  <si>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</si>
  <si>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</si>
  <si>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</si>
  <si>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</si>
  <si>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</si>
  <si>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</si>
  <si>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</si>
  <si>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</si>
  <si>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</si>
  <si>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</si>
  <si>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</si>
  <si>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</si>
  <si>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</si>
  <si>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</si>
  <si>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</si>
  <si>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</si>
  <si>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</si>
  <si>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</si>
  <si>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</si>
  <si>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</si>
  <si>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</si>
  <si>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</si>
  <si>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</si>
  <si>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</si>
  <si>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</si>
  <si>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</si>
  <si>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</si>
  <si>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</si>
  <si>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</si>
  <si>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</si>
  <si>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</si>
  <si>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</si>
  <si>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</si>
  <si>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</si>
  <si>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</si>
  <si>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</si>
  <si>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</si>
  <si>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</si>
  <si>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</si>
  <si>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</si>
  <si>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</si>
  <si>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</si>
  <si>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</si>
  <si>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</si>
  <si>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</si>
  <si>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</si>
  <si>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</si>
  <si>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</si>
  <si>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</si>
  <si>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</si>
  <si>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</si>
  <si>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</si>
  <si>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</si>
  <si>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</si>
  <si>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</si>
  <si>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</si>
  <si>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</si>
  <si>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</si>
  <si>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</si>
  <si>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</si>
  <si>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</si>
  <si>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</si>
  <si>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</si>
  <si>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</si>
  <si>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</si>
  <si>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</si>
  <si>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</si>
  <si>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</si>
  <si>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</si>
  <si>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</si>
  <si>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</si>
  <si>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</si>
  <si>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</si>
  <si>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</si>
  <si>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</si>
  <si>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</si>
  <si>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</si>
  <si>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</si>
  <si>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</si>
  <si>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</si>
  <si>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</si>
  <si>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</si>
  <si>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</si>
  <si>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</si>
  <si>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</si>
  <si>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</si>
  <si>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</si>
  <si>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</si>
  <si>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</si>
  <si>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</si>
  <si>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</si>
  <si>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</si>
  <si>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</si>
  <si>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</si>
  <si>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</si>
  <si>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</si>
  <si>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</si>
  <si>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</si>
  <si>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</si>
  <si>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</si>
  <si>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</si>
  <si>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</si>
  <si>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</si>
  <si>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</si>
  <si>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</si>
  <si>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</si>
  <si>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</si>
  <si>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</si>
  <si>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</si>
  <si>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</si>
  <si>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</si>
  <si>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</si>
  <si>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</si>
  <si>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</si>
  <si>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</si>
  <si>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</si>
  <si>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</si>
  <si>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</si>
  <si>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</si>
  <si>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</si>
  <si>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</si>
  <si>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</si>
  <si>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</si>
  <si>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</si>
  <si>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</si>
  <si>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</si>
  <si>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</si>
  <si>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</si>
  <si>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</si>
  <si>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</si>
  <si>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</si>
  <si>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</si>
  <si>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</si>
  <si>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</si>
  <si>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</si>
  <si>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</si>
  <si>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</si>
  <si>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</si>
  <si>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</si>
  <si>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</si>
  <si>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</si>
  <si>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</si>
  <si>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</si>
  <si>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</si>
  <si>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</si>
  <si>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</si>
  <si>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</si>
  <si>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</si>
  <si>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</si>
  <si>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</si>
  <si>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</si>
  <si>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</si>
  <si>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</si>
  <si>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</si>
  <si>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</si>
  <si>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</si>
  <si>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</si>
  <si>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</si>
  <si>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</si>
  <si>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</si>
  <si>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</si>
  <si>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</si>
  <si>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</si>
  <si>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</si>
  <si>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</si>
  <si>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</si>
  <si>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</si>
  <si>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</si>
  <si>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</si>
  <si>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</si>
  <si>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</si>
  <si>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</si>
  <si>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</si>
  <si>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</si>
  <si>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</si>
  <si>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</si>
  <si>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</si>
  <si>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</si>
  <si>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</si>
  <si>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</si>
  <si>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</si>
  <si>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</si>
  <si>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</si>
  <si>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</si>
  <si>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</si>
  <si>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</si>
  <si>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</si>
  <si>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</si>
  <si>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</si>
  <si>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</si>
  <si>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</si>
  <si>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</si>
  <si>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</si>
  <si>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</si>
  <si>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</si>
  <si>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</si>
  <si>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</si>
  <si>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</si>
  <si>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</si>
  <si>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</si>
  <si>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</si>
  <si>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</si>
  <si>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</si>
  <si>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</si>
  <si>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</si>
  <si>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</si>
  <si>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</si>
  <si>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</si>
  <si>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</si>
  <si>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</si>
  <si>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</si>
  <si>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</si>
  <si>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</si>
  <si>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</si>
  <si>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</si>
  <si>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</si>
  <si>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</si>
  <si>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</si>
  <si>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</si>
  <si>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</si>
  <si>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</si>
  <si>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</si>
  <si>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</si>
  <si>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</si>
  <si>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</si>
  <si>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</si>
  <si>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</si>
  <si>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</si>
  <si>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</si>
  <si>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</si>
  <si>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</si>
  <si>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</si>
  <si>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</si>
  <si>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</si>
  <si>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</si>
  <si>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</si>
  <si>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</si>
  <si>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</si>
  <si>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</si>
  <si>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</si>
  <si>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</si>
  <si>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</si>
  <si>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</si>
  <si>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</si>
  <si>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</si>
  <si>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</si>
  <si>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</si>
  <si>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</si>
  <si>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</si>
  <si>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</si>
  <si>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</si>
  <si>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</si>
  <si>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</si>
  <si>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</si>
  <si>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</si>
  <si>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</si>
  <si>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</si>
  <si>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</si>
  <si>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</si>
  <si>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</si>
  <si>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</si>
  <si>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</si>
  <si>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</si>
  <si>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</si>
  <si>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</si>
  <si>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</si>
  <si>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</si>
  <si>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</si>
  <si>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</si>
  <si>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</si>
  <si>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</si>
  <si>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</si>
  <si>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</si>
  <si>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</si>
  <si>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</si>
  <si>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</si>
  <si>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</si>
  <si>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</si>
  <si>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</si>
  <si>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</si>
  <si>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</si>
  <si>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</si>
  <si>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</si>
  <si>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</si>
  <si>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</si>
  <si>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</si>
  <si>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</si>
  <si>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</si>
  <si>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</si>
  <si>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</si>
  <si>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</si>
  <si>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</si>
  <si>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</si>
  <si>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</si>
  <si>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</si>
  <si>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</si>
  <si>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</si>
  <si>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</si>
  <si>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</si>
  <si>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</si>
  <si>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</si>
  <si>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</si>
  <si>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</si>
  <si>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</si>
  <si>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</si>
  <si>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</si>
  <si>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</si>
  <si>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</si>
  <si>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</si>
  <si>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</si>
  <si>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</si>
  <si>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</si>
  <si>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</si>
  <si>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</si>
  <si>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</si>
  <si>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</si>
  <si>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</si>
  <si>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</si>
  <si>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</si>
  <si>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</si>
  <si>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</si>
  <si>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</si>
  <si>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</si>
  <si>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</si>
  <si>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</si>
  <si>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</si>
  <si>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</si>
  <si>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</si>
  <si>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</si>
  <si>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</si>
  <si>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</si>
  <si>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</si>
  <si>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</si>
  <si>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</si>
  <si>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</si>
  <si>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</si>
  <si>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</si>
  <si>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</si>
  <si>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</si>
  <si>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</si>
  <si>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</si>
  <si>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</si>
  <si>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</si>
  <si>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</si>
  <si>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</si>
  <si>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</si>
  <si>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</si>
  <si>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</si>
  <si>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</si>
  <si>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</si>
  <si>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</si>
  <si>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</si>
  <si>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</si>
  <si>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</si>
  <si>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</si>
  <si>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</si>
  <si>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</si>
  <si>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</si>
  <si>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</si>
  <si>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</si>
  <si>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</si>
  <si>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</si>
  <si>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</si>
  <si>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</si>
  <si>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</si>
  <si>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</si>
  <si>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</si>
  <si>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</si>
  <si>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</si>
  <si>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</si>
  <si>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</si>
  <si>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</si>
  <si>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</si>
  <si>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</si>
  <si>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</si>
  <si>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</si>
  <si>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</si>
  <si>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</si>
  <si>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</si>
  <si>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</si>
  <si>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</si>
  <si>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</si>
  <si>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</si>
  <si>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</si>
  <si>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</si>
  <si>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</si>
  <si>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</si>
  <si>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</si>
  <si>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</si>
  <si>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</si>
  <si>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</si>
  <si>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</si>
  <si>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</si>
  <si>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</si>
  <si>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</si>
  <si>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</si>
  <si>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</si>
  <si>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</si>
  <si>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</si>
  <si>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</si>
  <si>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</si>
  <si>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</si>
  <si>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</si>
  <si>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</si>
  <si>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</si>
  <si>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</si>
  <si>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</si>
  <si>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</si>
  <si>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</si>
  <si>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</si>
  <si>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</si>
  <si>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</si>
  <si>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</si>
  <si>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</si>
  <si>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</si>
  <si>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</si>
  <si>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</si>
  <si>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</si>
  <si>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</si>
  <si>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</si>
  <si>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</si>
  <si>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</si>
  <si>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</si>
  <si>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</si>
  <si>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</si>
  <si>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</si>
  <si>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</si>
  <si>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</si>
  <si>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</si>
  <si>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</si>
  <si>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</si>
  <si>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</si>
  <si>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</si>
  <si>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</si>
  <si>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</si>
  <si>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</si>
  <si>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</si>
  <si>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</si>
  <si>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</si>
  <si>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</si>
  <si>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</si>
  <si>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</si>
  <si>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</si>
  <si>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</si>
  <si>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</si>
  <si>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</si>
  <si>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</si>
  <si>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</si>
  <si>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</si>
  <si>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</si>
  <si>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</si>
  <si>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</si>
  <si>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</si>
  <si>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</si>
  <si>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</si>
  <si>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</si>
  <si>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</si>
  <si>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</si>
  <si>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</si>
  <si>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</si>
  <si>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</si>
  <si>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</si>
  <si>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</si>
  <si>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</si>
  <si>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</si>
  <si>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</si>
  <si>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</si>
  <si>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</si>
  <si>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</si>
  <si>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</si>
  <si>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</si>
  <si>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</si>
  <si>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</si>
  <si>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</si>
  <si>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</si>
  <si>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</si>
  <si>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</si>
  <si>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</si>
  <si>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</si>
  <si>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</si>
  <si>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</si>
  <si>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</si>
  <si>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</si>
  <si>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</si>
  <si>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</si>
  <si>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</si>
  <si>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</si>
  <si>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</si>
  <si>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</si>
  <si>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</si>
  <si>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</si>
  <si>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</si>
  <si>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</si>
  <si>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</si>
  <si>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</si>
  <si>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</si>
  <si>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</si>
  <si>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</si>
  <si>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</si>
  <si>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</si>
  <si>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</si>
  <si>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</si>
  <si>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</si>
  <si>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</si>
  <si>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</si>
  <si>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</si>
  <si>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</si>
  <si>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</si>
  <si>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</si>
  <si>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</si>
  <si>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</si>
  <si>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</si>
  <si>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</si>
  <si>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</si>
  <si>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</si>
  <si>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</si>
  <si>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</si>
  <si>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</si>
  <si>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</si>
  <si>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</si>
  <si>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</si>
  <si>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</si>
  <si>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</si>
  <si>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</si>
  <si>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</si>
  <si>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</si>
  <si>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</si>
  <si>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</si>
  <si>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</si>
  <si>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</si>
  <si>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</si>
  <si>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</si>
  <si>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</si>
  <si>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</si>
  <si>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</si>
  <si>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</si>
  <si>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</si>
  <si>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</si>
  <si>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</si>
  <si>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</si>
  <si>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</si>
  <si>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</si>
  <si>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</si>
  <si>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</si>
  <si>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</si>
  <si>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</si>
  <si>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</si>
  <si>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</si>
  <si>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</si>
  <si>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</si>
  <si>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</si>
  <si>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</si>
  <si>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</si>
  <si>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</si>
  <si>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</si>
  <si>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</si>
  <si>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</si>
  <si>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</si>
  <si>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</si>
  <si>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</si>
  <si>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</si>
  <si>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</si>
  <si>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</si>
  <si>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</si>
  <si>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</si>
  <si>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</si>
  <si>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</si>
  <si>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</si>
  <si>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</si>
  <si>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</si>
  <si>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</si>
  <si>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</si>
  <si>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</si>
  <si>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</si>
  <si>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</si>
  <si>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</si>
  <si>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</si>
  <si>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</si>
  <si>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</si>
  <si>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</si>
  <si>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</si>
  <si>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</si>
  <si>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</si>
  <si>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</si>
  <si>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</si>
  <si>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</si>
  <si>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</si>
  <si>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</si>
  <si>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</si>
  <si>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</si>
  <si>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</si>
  <si>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</si>
  <si>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</si>
  <si>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</si>
  <si>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</si>
  <si>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</si>
  <si>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</si>
  <si>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</si>
  <si>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</si>
  <si>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</si>
  <si>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</si>
  <si>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</si>
  <si>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</si>
  <si>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</si>
  <si>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</si>
  <si>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</si>
  <si>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</si>
  <si>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</si>
  <si>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</si>
  <si>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</si>
  <si>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</si>
  <si>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</si>
  <si>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</si>
  <si>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</si>
  <si>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</si>
  <si>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</si>
  <si>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</si>
  <si>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</si>
  <si>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</si>
  <si>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</si>
  <si>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</si>
  <si>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</si>
  <si>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</si>
  <si>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</si>
  <si>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</si>
  <si>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</si>
  <si>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</si>
  <si>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</si>
  <si>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</si>
  <si>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</si>
  <si>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</si>
  <si>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</si>
  <si>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</si>
  <si>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</si>
  <si>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</si>
  <si>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</si>
  <si>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</si>
  <si>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</si>
  <si>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</si>
  <si>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</si>
  <si>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</si>
  <si>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</si>
  <si>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</si>
  <si>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</si>
  <si>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</si>
  <si>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</si>
  <si>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</si>
  <si>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</si>
  <si>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</si>
  <si>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</si>
  <si>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</si>
  <si>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</si>
  <si>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</si>
  <si>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</si>
  <si>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</si>
  <si>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</si>
  <si>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</si>
  <si>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</si>
  <si>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</si>
  <si>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</si>
  <si>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</si>
  <si>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</si>
  <si>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</si>
  <si>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</si>
  <si>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</si>
  <si>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</si>
  <si>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</si>
  <si>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</si>
  <si>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</si>
  <si>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</si>
  <si>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</si>
  <si>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</si>
  <si>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</si>
  <si>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</si>
  <si>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</si>
  <si>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</si>
  <si>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</si>
  <si>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</si>
  <si>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</si>
  <si>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</si>
  <si>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</si>
  <si>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</si>
  <si>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</si>
  <si>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</si>
  <si>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</si>
  <si>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</si>
  <si>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</si>
  <si>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</si>
  <si>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</si>
  <si>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</si>
  <si>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</si>
  <si>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</si>
  <si>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</si>
  <si>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</si>
  <si>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</si>
  <si>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</si>
  <si>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</si>
  <si>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</si>
  <si>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</si>
  <si>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</si>
  <si>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</si>
  <si>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</si>
  <si>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</si>
  <si>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</si>
  <si>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</si>
  <si>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</si>
  <si>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</si>
  <si>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</si>
  <si>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</si>
  <si>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</si>
  <si>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</si>
  <si>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</si>
  <si>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</si>
  <si>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</si>
  <si>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</si>
  <si>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</si>
  <si>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</si>
  <si>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</si>
  <si>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</si>
  <si>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</si>
  <si>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</si>
  <si>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</si>
  <si>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</si>
  <si>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</si>
  <si>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</si>
  <si>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</si>
  <si>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</si>
  <si>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</si>
  <si>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</si>
  <si>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</si>
  <si>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</si>
  <si>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</si>
  <si>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</si>
  <si>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</si>
  <si>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</si>
  <si>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</si>
  <si>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</si>
  <si>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</si>
  <si>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</si>
  <si>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</si>
  <si>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</si>
  <si>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</si>
  <si>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</si>
  <si>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</si>
  <si>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</si>
  <si>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</si>
  <si>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</si>
  <si>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</si>
  <si>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</si>
  <si>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</si>
  <si>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</si>
  <si>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</si>
  <si>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</si>
  <si>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</si>
  <si>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</si>
  <si>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</si>
  <si>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</si>
  <si>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</si>
  <si>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</si>
  <si>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</si>
  <si>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</si>
  <si>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</si>
  <si>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</si>
  <si>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</si>
  <si>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</si>
  <si>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</si>
  <si>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</si>
  <si>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</si>
  <si>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</si>
  <si>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</si>
  <si>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</si>
  <si>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</si>
  <si>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</si>
  <si>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</si>
  <si>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</si>
  <si>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</si>
  <si>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</si>
  <si>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</si>
  <si>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</si>
  <si>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</si>
  <si>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</si>
  <si>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</si>
  <si>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</si>
  <si>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</si>
  <si>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</si>
  <si>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</si>
  <si>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</si>
  <si>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</si>
  <si>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</si>
  <si>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</si>
  <si>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</si>
  <si>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</si>
  <si>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</si>
  <si>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</si>
  <si>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</si>
  <si>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</si>
  <si>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</si>
  <si>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</si>
  <si>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</si>
  <si>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</si>
  <si>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</si>
  <si>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</si>
  <si>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</si>
  <si>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</si>
  <si>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</si>
  <si>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</si>
  <si>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</si>
  <si>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</si>
  <si>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</si>
  <si>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</si>
  <si>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</si>
  <si>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</si>
  <si>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</si>
  <si>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</si>
  <si>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</si>
  <si>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</si>
  <si>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</si>
  <si>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</si>
  <si>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</si>
  <si>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</si>
  <si>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</si>
  <si>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</si>
  <si>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</si>
  <si>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</si>
  <si>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</si>
  <si>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</si>
  <si>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</si>
  <si>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</si>
  <si>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</si>
  <si>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</si>
  <si>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</si>
  <si>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</si>
  <si>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</si>
  <si>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</si>
  <si>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</si>
  <si>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</si>
  <si>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</si>
  <si>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</si>
  <si>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</si>
  <si>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</si>
  <si>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</si>
  <si>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</si>
  <si>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</si>
  <si>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</si>
  <si>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</si>
  <si>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</si>
  <si>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</si>
  <si>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</si>
  <si>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</si>
  <si>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</si>
  <si>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</si>
  <si>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</si>
  <si>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</si>
  <si>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</si>
  <si>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</si>
  <si>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</si>
  <si>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</si>
  <si>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</si>
  <si>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</si>
  <si>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</si>
  <si>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</si>
  <si>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</si>
  <si>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</si>
  <si>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</si>
  <si>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</si>
  <si>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</si>
  <si>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</si>
  <si>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</si>
  <si>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</si>
  <si>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</si>
  <si>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</si>
  <si>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</si>
  <si>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</si>
  <si>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</si>
  <si>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</si>
  <si>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</si>
  <si>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</si>
  <si>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</si>
  <si>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</si>
  <si>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</si>
  <si>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</si>
  <si>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</si>
  <si>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</si>
  <si>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</si>
  <si>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</si>
  <si>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</si>
  <si>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</si>
  <si>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</si>
  <si>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</si>
  <si>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</si>
  <si>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</si>
  <si>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</si>
  <si>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</si>
  <si>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</si>
  <si>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</si>
  <si>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</si>
  <si>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</si>
  <si>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</si>
  <si>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</si>
  <si>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</si>
  <si>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</si>
  <si>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</si>
  <si>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</si>
  <si>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</si>
  <si>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</si>
  <si>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</si>
  <si>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</si>
  <si>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</si>
  <si>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</si>
  <si>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</si>
  <si>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</si>
  <si>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</si>
  <si>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</si>
  <si>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</si>
  <si>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</si>
  <si>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</si>
  <si>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</si>
  <si>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</si>
  <si>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</si>
  <si>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</si>
  <si>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</si>
  <si>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</si>
  <si>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</si>
  <si>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</si>
  <si>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</si>
  <si>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</si>
  <si>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</si>
  <si>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</si>
  <si>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</si>
  <si>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</si>
  <si>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</si>
  <si>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</si>
  <si>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</si>
  <si>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</si>
  <si>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</si>
  <si>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</si>
  <si>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</si>
  <si>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</si>
  <si>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</si>
  <si>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</si>
  <si>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</si>
  <si>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</si>
  <si>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</si>
  <si>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</si>
  <si>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</si>
  <si>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</si>
  <si>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</si>
  <si>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</si>
  <si>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</si>
  <si>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</si>
  <si>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</si>
  <si>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</si>
  <si>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</si>
  <si>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</si>
  <si>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</si>
  <si>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</si>
  <si>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</si>
  <si>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</si>
  <si>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</si>
  <si>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</si>
  <si>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</si>
  <si>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</si>
  <si>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</si>
  <si>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</si>
  <si>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</si>
  <si>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</si>
  <si>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</si>
  <si>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</si>
  <si>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</si>
  <si>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</si>
  <si>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</si>
  <si>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</si>
  <si>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</si>
  <si>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</si>
  <si>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</si>
  <si>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</si>
  <si>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</si>
  <si>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</si>
  <si>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</si>
  <si>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</si>
  <si>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</si>
  <si>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</si>
  <si>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</si>
  <si>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</si>
  <si>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</si>
  <si>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</si>
  <si>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</si>
  <si>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</si>
  <si>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</si>
  <si>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</si>
  <si>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</si>
  <si>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</si>
  <si>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</si>
  <si>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</si>
  <si>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</si>
  <si>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</si>
  <si>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</si>
  <si>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</si>
  <si>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</si>
  <si>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</si>
  <si>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</si>
  <si>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</si>
  <si>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</si>
  <si>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</si>
  <si>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</si>
  <si>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</si>
  <si>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</si>
  <si>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</si>
  <si>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</si>
  <si>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</si>
  <si>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</si>
  <si>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</si>
  <si>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</si>
  <si>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</si>
  <si>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</si>
  <si>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</si>
  <si>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</si>
  <si>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</si>
  <si>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</si>
  <si>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</si>
  <si>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</si>
  <si>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</si>
  <si>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</si>
  <si>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</si>
  <si>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Subcategory</t>
  </si>
  <si>
    <t>rock</t>
  </si>
  <si>
    <t>metal</t>
  </si>
  <si>
    <t>jazz</t>
  </si>
  <si>
    <t>games</t>
  </si>
  <si>
    <t>food</t>
  </si>
  <si>
    <t>photobooks</t>
  </si>
  <si>
    <t>music</t>
  </si>
  <si>
    <t>nature</t>
  </si>
  <si>
    <t>places</t>
  </si>
  <si>
    <t>pop</t>
  </si>
  <si>
    <t>faith</t>
  </si>
  <si>
    <t>people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</si>
  <si>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</si>
  <si>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</si>
  <si>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</si>
  <si>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</si>
  <si>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</si>
  <si>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</si>
  <si>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</si>
  <si>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</si>
  <si>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</si>
  <si>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</si>
  <si>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</si>
  <si>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</si>
  <si>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</si>
  <si>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</si>
  <si>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</si>
  <si>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indie rock</t>
  </si>
  <si>
    <t>electronic music</t>
  </si>
  <si>
    <t>journalism</t>
  </si>
  <si>
    <t>audio</t>
  </si>
  <si>
    <t>video games</t>
  </si>
  <si>
    <t>mobile games</t>
  </si>
  <si>
    <t>food trucks</t>
  </si>
  <si>
    <t>photography</t>
  </si>
  <si>
    <t>world music</t>
  </si>
  <si>
    <t>translations</t>
  </si>
  <si>
    <t>radio &amp; podcasts</t>
  </si>
  <si>
    <t>art books</t>
  </si>
  <si>
    <t>gadgets</t>
  </si>
  <si>
    <t>hardware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</si>
  <si>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</si>
  <si>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</si>
  <si>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</si>
  <si>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</si>
  <si>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</si>
  <si>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</si>
  <si>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</si>
  <si>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</si>
  <si>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</si>
  <si>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</si>
  <si>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</si>
  <si>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</si>
  <si>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(All)</t>
  </si>
  <si>
    <t xml:space="preserve">Parent Category </t>
  </si>
  <si>
    <t>Count of outcomes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</si>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</sst>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/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 Goals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361545538178472"/>
          <c:y val="4.5016077170418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Goals'!$F$2:$F$14</c:f>
              <c:numCache>
                <c:formatCode>General</c:formatCode>
                <c:ptCount val="13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1-6A4D-A653-64E35220880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Goals'!$G$2:$G$14</c:f>
              <c:numCache>
                <c:formatCode>General</c:formatCode>
                <c:ptCount val="13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1-6A4D-A653-64E35220880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1-6A4D-A653-64E35220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617888"/>
        <c:axId val="315104704"/>
      </c:lineChart>
      <c:catAx>
        <c:axId val="3176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4704"/>
        <c:crosses val="autoZero"/>
        <c:auto val="1"/>
        <c:lblAlgn val="ctr"/>
        <c:lblOffset val="100"/>
        <c:noMultiLvlLbl val="0"/>
      </c:catAx>
      <c:valAx>
        <c:axId val="315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[Kickstarter_Challenge.xlsx]TheaterOutcomesLaunchDateBased!PivotTable14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19308951726039394"/>
          <c:y val="2.82131661442006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TheaterOutcomesLaunchDateBased!$B$4:$B$5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TheaterOutcomesLaunchDateBased!$A$6:$A$18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TheaterOutcomesLaunchDateBased!$B$6:$B$18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2242-9F55-CC83D82B9B3A}"/>
            </c:ext>
          </c:extLst>
        </c:ser>
        <c:ser>
          <c:idx val="1"/>
          <c:order val="1"/>
          <c:tx>
            <c:strRef>
              <c:f>TheaterOutcomesLaunchDateBased!$C$4:$C$5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TheaterOutcomesLaunchDateBased!$A$6:$A$18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TheaterOutcomesLaunchDateBased!$C$6:$C$18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2242-9F55-CC83D82B9B3A}"/>
            </c:ext>
          </c:extLst>
        </c:ser>
        <c:ser>
          <c:idx val="2"/>
          <c:order val="2"/>
          <c:tx>
            <c:strRef>
              <c:f>TheaterOutcomesLaunchDateBased!$D$4:$D$5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TheaterOutcomesLaunchDateBased!$A$6:$A$18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TheaterOutcomesLaunchDateBased!$D$6:$D$18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1-2242-9F55-CC83D82B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85552"/>
        <c:axId val="262233232"/>
      </c:lineChart>
      <c:catAx>
        <c:axId val="2608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3232"/>
        <c:crosses val="autoZero"/>
        <c:auto val="1"/>
        <c:lblAlgn val="ctr"/>
        <c:lblOffset val="100"/>
        <c:noMultiLvlLbl val="0"/>
      </c:catAx>
      <c:valAx>
        <c:axId val="2622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13</xdr:row>
      <xdr:rowOff>165100</xdr:rowOff>
    </xdr:from>
    <xdr:to>
      <xdr:col>7</xdr:col>
      <xdr:colOff>889000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EFA3F-4B62-374C-A5A3-2E0D4025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50800</xdr:rowOff>
    </xdr:from>
    <xdr:to>
      <xdr:col>12</xdr:col>
      <xdr:colOff>698500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E13-60D6-2840-A3CC-DDA39090F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39.068036226854" createdVersion="6" refreshedVersion="6" minRefreshableVersion="3" recordCount="4114" xr:uid="{57F8CE8E-2E13-0C4E-A44B-F970BAC6B883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" numFmtId="0">
      <sharedItems containsMixedTypes="1" containsNumber="1" minValue="0" maxValue="3304"/>
    </cacheField>
    <cacheField name="Date Created Conversion" numFmtId="167">
      <sharedItems containsSemiMixedTypes="0" containsNonDate="0" containsDate="1" containsString="0" minDate="2009-05-17T03:55:13" maxDate="2017-03-15T15:30:07" count="4114">
        <d v="2015-07-23T03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String="0" containsBlank="1" containsNumber="1" minValue="42208.125" maxValue="42796.600497685184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7620400"/>
    <b v="0"/>
    <n v="182"/>
    <b v="1"/>
    <x v="0"/>
    <s v="television"/>
    <n v="63.92"/>
    <x v="0"/>
    <n v="42208.125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x v="0"/>
    <s v="television"/>
    <n v="185.48"/>
    <x v="1"/>
    <n v="42796.600497685184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x v="0"/>
    <s v="television"/>
    <n v="15"/>
    <x v="2"/>
    <m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x v="0"/>
    <s v="television"/>
    <n v="69.27"/>
    <x v="3"/>
    <m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x v="0"/>
    <s v="television"/>
    <n v="190.55"/>
    <x v="4"/>
    <m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x v="0"/>
    <s v="television"/>
    <n v="93.4"/>
    <x v="5"/>
    <m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x v="0"/>
    <s v="television"/>
    <n v="146.88"/>
    <x v="6"/>
    <m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x v="0"/>
    <s v="television"/>
    <n v="159.82"/>
    <x v="7"/>
    <m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x v="0"/>
    <s v="television"/>
    <n v="291.79000000000002"/>
    <x v="8"/>
    <m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x v="0"/>
    <s v="television"/>
    <n v="31.5"/>
    <x v="9"/>
    <m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x v="0"/>
    <s v="television"/>
    <n v="158.68"/>
    <x v="10"/>
    <m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x v="0"/>
    <s v="television"/>
    <n v="80.33"/>
    <x v="11"/>
    <m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x v="0"/>
    <s v="television"/>
    <n v="59.96"/>
    <x v="12"/>
    <m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x v="0"/>
    <s v="television"/>
    <n v="109.78"/>
    <x v="13"/>
    <m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x v="0"/>
    <s v="television"/>
    <n v="147.71"/>
    <x v="14"/>
    <m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x v="0"/>
    <s v="television"/>
    <n v="21.76"/>
    <x v="15"/>
    <m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x v="0"/>
    <s v="television"/>
    <n v="171.84"/>
    <x v="16"/>
    <m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x v="0"/>
    <s v="television"/>
    <n v="41.94"/>
    <x v="17"/>
    <m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x v="0"/>
    <s v="television"/>
    <n v="93.26"/>
    <x v="18"/>
    <m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x v="0"/>
    <s v="television"/>
    <n v="56.14"/>
    <x v="19"/>
    <m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x v="0"/>
    <s v="television"/>
    <n v="80.16"/>
    <x v="20"/>
    <m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x v="0"/>
    <s v="television"/>
    <n v="199.9"/>
    <x v="21"/>
    <m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x v="0"/>
    <s v="television"/>
    <n v="51.25"/>
    <x v="22"/>
    <m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x v="0"/>
    <s v="television"/>
    <n v="103.04"/>
    <x v="23"/>
    <m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x v="0"/>
    <s v="television"/>
    <n v="66.349999999999994"/>
    <x v="24"/>
    <m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x v="0"/>
    <s v="television"/>
    <n v="57.14"/>
    <x v="25"/>
    <m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x v="0"/>
    <s v="television"/>
    <n v="102.11"/>
    <x v="26"/>
    <m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x v="0"/>
    <s v="television"/>
    <n v="148.97"/>
    <x v="27"/>
    <m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x v="0"/>
    <s v="television"/>
    <n v="169.61"/>
    <x v="28"/>
    <m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x v="0"/>
    <s v="television"/>
    <n v="31.62"/>
    <x v="29"/>
    <m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x v="0"/>
    <s v="television"/>
    <n v="76.45"/>
    <x v="30"/>
    <m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x v="0"/>
    <s v="television"/>
    <n v="13"/>
    <x v="31"/>
    <m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x v="0"/>
    <s v="television"/>
    <n v="320.45"/>
    <x v="32"/>
    <m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x v="0"/>
    <s v="television"/>
    <n v="83.75"/>
    <x v="33"/>
    <m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x v="0"/>
    <s v="television"/>
    <n v="49.88"/>
    <x v="34"/>
    <m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x v="0"/>
    <s v="television"/>
    <n v="59.46"/>
    <x v="35"/>
    <m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x v="0"/>
    <s v="television"/>
    <n v="193.84"/>
    <x v="36"/>
    <m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x v="0"/>
    <s v="television"/>
    <n v="159.51"/>
    <x v="37"/>
    <m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x v="0"/>
    <s v="television"/>
    <n v="41.68"/>
    <x v="38"/>
    <m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x v="0"/>
    <s v="television"/>
    <n v="150.9"/>
    <x v="39"/>
    <m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x v="0"/>
    <s v="television"/>
    <n v="126.69"/>
    <x v="40"/>
    <m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x v="0"/>
    <s v="television"/>
    <n v="105.26"/>
    <x v="41"/>
    <m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x v="0"/>
    <s v="television"/>
    <n v="117.51"/>
    <x v="42"/>
    <m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x v="0"/>
    <s v="television"/>
    <n v="117.36"/>
    <x v="43"/>
    <m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x v="0"/>
    <s v="television"/>
    <n v="133.33000000000001"/>
    <x v="44"/>
    <m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x v="0"/>
    <s v="television"/>
    <n v="98.36"/>
    <x v="45"/>
    <m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x v="0"/>
    <s v="television"/>
    <n v="194.44"/>
    <x v="46"/>
    <m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x v="0"/>
    <s v="television"/>
    <n v="76.87"/>
    <x v="47"/>
    <m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x v="0"/>
    <s v="television"/>
    <n v="56.82"/>
    <x v="48"/>
    <m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x v="0"/>
    <s v="television"/>
    <n v="137.93"/>
    <x v="49"/>
    <m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x v="0"/>
    <s v="television"/>
    <n v="27.27"/>
    <x v="50"/>
    <m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x v="0"/>
    <s v="television"/>
    <n v="118.34"/>
    <x v="51"/>
    <m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x v="0"/>
    <s v="television"/>
    <n v="223.48"/>
    <x v="52"/>
    <m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x v="0"/>
    <s v="television"/>
    <n v="28.11"/>
    <x v="53"/>
    <m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x v="0"/>
    <s v="television"/>
    <n v="194.23"/>
    <x v="54"/>
    <m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x v="0"/>
    <s v="television"/>
    <n v="128.94999999999999"/>
    <x v="55"/>
    <m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x v="0"/>
    <s v="television"/>
    <n v="49.32"/>
    <x v="56"/>
    <m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x v="0"/>
    <s v="television"/>
    <n v="221.52"/>
    <x v="57"/>
    <m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x v="0"/>
    <s v="television"/>
    <n v="137.21"/>
    <x v="58"/>
    <m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x v="0"/>
    <s v="television"/>
    <n v="606.82000000000005"/>
    <x v="59"/>
    <m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x v="0"/>
    <s v="shorts"/>
    <n v="43.04"/>
    <x v="60"/>
    <m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x v="0"/>
    <s v="shorts"/>
    <n v="322.39"/>
    <x v="61"/>
    <m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x v="0"/>
    <s v="shorts"/>
    <n v="96.71"/>
    <x v="62"/>
    <m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x v="0"/>
    <s v="shorts"/>
    <n v="35.47"/>
    <x v="63"/>
    <m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x v="0"/>
    <s v="shorts"/>
    <n v="86.67"/>
    <x v="64"/>
    <m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x v="0"/>
    <s v="shorts"/>
    <n v="132.05000000000001"/>
    <x v="65"/>
    <m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x v="0"/>
    <s v="shorts"/>
    <n v="91.23"/>
    <x v="66"/>
    <m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x v="0"/>
    <s v="shorts"/>
    <n v="116.25"/>
    <x v="67"/>
    <m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x v="0"/>
    <s v="shorts"/>
    <n v="21.19"/>
    <x v="68"/>
    <m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x v="0"/>
    <s v="shorts"/>
    <n v="62.33"/>
    <x v="69"/>
    <m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x v="0"/>
    <s v="shorts"/>
    <n v="37.409999999999997"/>
    <x v="70"/>
    <m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x v="0"/>
    <s v="shorts"/>
    <n v="69.72"/>
    <x v="71"/>
    <m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x v="0"/>
    <s v="shorts"/>
    <n v="58.17"/>
    <x v="72"/>
    <m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x v="0"/>
    <s v="shorts"/>
    <n v="50"/>
    <x v="73"/>
    <m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x v="0"/>
    <s v="shorts"/>
    <n v="19.47"/>
    <x v="74"/>
    <m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x v="0"/>
    <s v="shorts"/>
    <n v="85.96"/>
    <x v="75"/>
    <m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x v="0"/>
    <s v="shorts"/>
    <n v="30.67"/>
    <x v="76"/>
    <m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x v="0"/>
    <s v="shorts"/>
    <n v="60.38"/>
    <x v="77"/>
    <m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x v="0"/>
    <s v="shorts"/>
    <n v="38.6"/>
    <x v="78"/>
    <m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x v="0"/>
    <s v="shorts"/>
    <n v="40.270000000000003"/>
    <x v="79"/>
    <m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x v="0"/>
    <s v="shorts"/>
    <n v="273.83"/>
    <x v="80"/>
    <m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x v="0"/>
    <s v="shorts"/>
    <n v="53.04"/>
    <x v="81"/>
    <m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x v="0"/>
    <s v="shorts"/>
    <n v="40.01"/>
    <x v="82"/>
    <m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x v="0"/>
    <s v="shorts"/>
    <n v="15.77"/>
    <x v="83"/>
    <m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x v="0"/>
    <s v="shorts"/>
    <n v="71.430000000000007"/>
    <x v="84"/>
    <m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x v="0"/>
    <s v="shorts"/>
    <n v="71.709999999999994"/>
    <x v="85"/>
    <m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x v="0"/>
    <s v="shorts"/>
    <n v="375.76"/>
    <x v="86"/>
    <m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x v="0"/>
    <s v="shorts"/>
    <n v="104.6"/>
    <x v="87"/>
    <m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x v="0"/>
    <s v="shorts"/>
    <n v="60"/>
    <x v="88"/>
    <m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x v="0"/>
    <s v="shorts"/>
    <n v="123.29"/>
    <x v="89"/>
    <m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x v="0"/>
    <s v="shorts"/>
    <n v="31.38"/>
    <x v="90"/>
    <m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x v="0"/>
    <s v="shorts"/>
    <n v="78.260000000000005"/>
    <x v="91"/>
    <m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x v="0"/>
    <s v="shorts"/>
    <n v="122.33"/>
    <x v="92"/>
    <m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x v="0"/>
    <s v="shorts"/>
    <n v="73.73"/>
    <x v="93"/>
    <m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x v="0"/>
    <s v="shorts"/>
    <n v="21.67"/>
    <x v="94"/>
    <m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x v="0"/>
    <s v="shorts"/>
    <n v="21.9"/>
    <x v="95"/>
    <m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x v="0"/>
    <s v="shorts"/>
    <n v="50.59"/>
    <x v="96"/>
    <m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x v="0"/>
    <s v="shorts"/>
    <n v="53.13"/>
    <x v="97"/>
    <m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x v="0"/>
    <s v="shorts"/>
    <n v="56.67"/>
    <x v="98"/>
    <m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x v="0"/>
    <s v="shorts"/>
    <n v="40.78"/>
    <x v="99"/>
    <m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x v="0"/>
    <s v="shorts"/>
    <n v="192.31"/>
    <x v="100"/>
    <m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x v="0"/>
    <s v="shorts"/>
    <n v="100"/>
    <x v="101"/>
    <m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x v="0"/>
    <s v="shorts"/>
    <n v="117.92"/>
    <x v="102"/>
    <m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x v="0"/>
    <s v="shorts"/>
    <n v="27.9"/>
    <x v="103"/>
    <m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x v="0"/>
    <s v="shorts"/>
    <n v="60"/>
    <x v="104"/>
    <m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x v="0"/>
    <s v="shorts"/>
    <n v="39.380000000000003"/>
    <x v="105"/>
    <m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x v="0"/>
    <s v="shorts"/>
    <n v="186.11"/>
    <x v="106"/>
    <m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x v="0"/>
    <s v="shorts"/>
    <n v="111.38"/>
    <x v="107"/>
    <m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x v="0"/>
    <s v="shorts"/>
    <n v="78.72"/>
    <x v="108"/>
    <m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x v="0"/>
    <s v="shorts"/>
    <n v="46.7"/>
    <x v="109"/>
    <m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x v="0"/>
    <s v="shorts"/>
    <n v="65.38"/>
    <x v="110"/>
    <m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x v="0"/>
    <s v="shorts"/>
    <n v="102.08"/>
    <x v="111"/>
    <m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x v="0"/>
    <s v="shorts"/>
    <n v="64.2"/>
    <x v="112"/>
    <m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x v="0"/>
    <s v="shorts"/>
    <n v="90.38"/>
    <x v="113"/>
    <m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x v="0"/>
    <s v="shorts"/>
    <n v="88.57"/>
    <x v="114"/>
    <m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x v="0"/>
    <s v="shorts"/>
    <n v="28.73"/>
    <x v="115"/>
    <m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x v="0"/>
    <s v="shorts"/>
    <n v="69.790000000000006"/>
    <x v="116"/>
    <m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x v="0"/>
    <s v="shorts"/>
    <n v="167.49"/>
    <x v="117"/>
    <m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x v="0"/>
    <s v="shorts"/>
    <n v="144.91"/>
    <x v="118"/>
    <m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x v="0"/>
    <s v="shorts"/>
    <n v="91.84"/>
    <x v="119"/>
    <m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x v="0"/>
    <s v="science fiction"/>
    <n v="10"/>
    <x v="120"/>
    <m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x v="0"/>
    <s v="science fiction"/>
    <n v="1"/>
    <x v="121"/>
    <m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x v="0"/>
    <s v="science fiction"/>
    <n v="0"/>
    <x v="122"/>
    <m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x v="0"/>
    <s v="science fiction"/>
    <n v="25.17"/>
    <x v="123"/>
    <m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x v="0"/>
    <s v="science fiction"/>
    <e v="#DIV/0!"/>
    <x v="124"/>
    <m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x v="0"/>
    <s v="science fiction"/>
    <n v="11.67"/>
    <x v="125"/>
    <m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x v="0"/>
    <s v="science fiction"/>
    <n v="106.69"/>
    <x v="126"/>
    <m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x v="0"/>
    <s v="science fiction"/>
    <n v="47.5"/>
    <x v="127"/>
    <m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x v="0"/>
    <s v="science fiction"/>
    <n v="311.17"/>
    <x v="128"/>
    <m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x v="0"/>
    <s v="science fiction"/>
    <e v="#DIV/0!"/>
    <x v="129"/>
    <m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x v="0"/>
    <s v="science fiction"/>
    <e v="#DIV/0!"/>
    <x v="130"/>
    <m/>
    <x v="3"/>
  </r>
  <r>
    <n v="131"/>
    <s v="I (Canceled)"/>
    <s v="I"/>
    <x v="38"/>
    <n v="0"/>
    <x v="1"/>
    <s v="US"/>
    <s v="USD"/>
    <n v="1467763200"/>
    <n v="1466453161"/>
    <b v="0"/>
    <n v="0"/>
    <b v="0"/>
    <x v="0"/>
    <s v="science fiction"/>
    <e v="#DIV/0!"/>
    <x v="131"/>
    <m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x v="0"/>
    <s v="science fiction"/>
    <n v="94.51"/>
    <x v="132"/>
    <m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x v="0"/>
    <s v="science fiction"/>
    <e v="#DIV/0!"/>
    <x v="133"/>
    <m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x v="0"/>
    <s v="science fiction"/>
    <e v="#DIV/0!"/>
    <x v="134"/>
    <m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x v="0"/>
    <s v="science fiction"/>
    <n v="80.599999999999994"/>
    <x v="135"/>
    <m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x v="0"/>
    <s v="science fiction"/>
    <e v="#DIV/0!"/>
    <x v="136"/>
    <m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x v="0"/>
    <s v="science fiction"/>
    <e v="#DIV/0!"/>
    <x v="137"/>
    <m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x v="0"/>
    <s v="science fiction"/>
    <n v="81.239999999999995"/>
    <x v="138"/>
    <m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x v="0"/>
    <s v="science fiction"/>
    <n v="500"/>
    <x v="139"/>
    <m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x v="0"/>
    <s v="science fiction"/>
    <e v="#DIV/0!"/>
    <x v="140"/>
    <m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x v="0"/>
    <s v="science fiction"/>
    <n v="46.18"/>
    <x v="141"/>
    <m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x v="0"/>
    <s v="science fiction"/>
    <n v="10"/>
    <x v="142"/>
    <m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x v="0"/>
    <s v="science fiction"/>
    <e v="#DIV/0!"/>
    <x v="143"/>
    <m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x v="0"/>
    <s v="science fiction"/>
    <n v="55.95"/>
    <x v="144"/>
    <m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x v="0"/>
    <s v="science fiction"/>
    <n v="37.56"/>
    <x v="145"/>
    <m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x v="0"/>
    <s v="science fiction"/>
    <n v="38.33"/>
    <x v="146"/>
    <m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x v="0"/>
    <s v="science fiction"/>
    <e v="#DIV/0!"/>
    <x v="147"/>
    <m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x v="0"/>
    <s v="science fiction"/>
    <n v="20"/>
    <x v="148"/>
    <m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x v="0"/>
    <s v="science fiction"/>
    <n v="15.33"/>
    <x v="149"/>
    <m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x v="0"/>
    <s v="science fiction"/>
    <n v="449.43"/>
    <x v="150"/>
    <m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x v="0"/>
    <s v="science fiction"/>
    <n v="28"/>
    <x v="151"/>
    <m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x v="0"/>
    <s v="science fiction"/>
    <n v="15"/>
    <x v="152"/>
    <m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x v="0"/>
    <s v="science fiction"/>
    <n v="35.9"/>
    <x v="153"/>
    <m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x v="0"/>
    <s v="science fiction"/>
    <n v="13.33"/>
    <x v="154"/>
    <m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x v="0"/>
    <s v="science fiction"/>
    <n v="20.25"/>
    <x v="155"/>
    <m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x v="0"/>
    <s v="science fiction"/>
    <n v="119"/>
    <x v="156"/>
    <m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x v="0"/>
    <s v="science fiction"/>
    <n v="4"/>
    <x v="157"/>
    <m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x v="0"/>
    <s v="science fiction"/>
    <e v="#DIV/0!"/>
    <x v="158"/>
    <m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x v="0"/>
    <s v="science fiction"/>
    <n v="10"/>
    <x v="159"/>
    <m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x v="0"/>
    <s v="drama"/>
    <e v="#DIV/0!"/>
    <x v="160"/>
    <m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x v="0"/>
    <s v="drama"/>
    <n v="5"/>
    <x v="161"/>
    <m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x v="0"/>
    <s v="drama"/>
    <n v="43.5"/>
    <x v="162"/>
    <m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x v="0"/>
    <s v="drama"/>
    <e v="#DIV/0!"/>
    <x v="163"/>
    <m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x v="0"/>
    <s v="drama"/>
    <n v="91.43"/>
    <x v="164"/>
    <m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x v="0"/>
    <s v="drama"/>
    <e v="#DIV/0!"/>
    <x v="165"/>
    <m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x v="0"/>
    <s v="drama"/>
    <n v="3000"/>
    <x v="166"/>
    <m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x v="0"/>
    <s v="drama"/>
    <n v="5.5"/>
    <x v="167"/>
    <m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x v="0"/>
    <s v="drama"/>
    <n v="108.33"/>
    <x v="168"/>
    <m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x v="0"/>
    <s v="drama"/>
    <n v="56"/>
    <x v="169"/>
    <m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x v="0"/>
    <s v="drama"/>
    <n v="32.5"/>
    <x v="170"/>
    <m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x v="0"/>
    <s v="drama"/>
    <n v="1"/>
    <x v="171"/>
    <m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x v="0"/>
    <s v="drama"/>
    <e v="#DIV/0!"/>
    <x v="172"/>
    <m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x v="0"/>
    <s v="drama"/>
    <e v="#DIV/0!"/>
    <x v="173"/>
    <m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x v="0"/>
    <s v="drama"/>
    <e v="#DIV/0!"/>
    <x v="174"/>
    <m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x v="0"/>
    <s v="drama"/>
    <n v="49.88"/>
    <x v="175"/>
    <m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x v="0"/>
    <s v="drama"/>
    <e v="#DIV/0!"/>
    <x v="176"/>
    <m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x v="0"/>
    <s v="drama"/>
    <n v="25.71"/>
    <x v="177"/>
    <m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x v="0"/>
    <s v="drama"/>
    <e v="#DIV/0!"/>
    <x v="178"/>
    <m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x v="0"/>
    <s v="drama"/>
    <n v="100"/>
    <x v="179"/>
    <m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x v="0"/>
    <s v="drama"/>
    <n v="30.85"/>
    <x v="180"/>
    <m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x v="0"/>
    <s v="drama"/>
    <n v="180.5"/>
    <x v="181"/>
    <m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x v="0"/>
    <s v="drama"/>
    <e v="#DIV/0!"/>
    <x v="182"/>
    <m/>
    <x v="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x v="0"/>
    <s v="drama"/>
    <n v="373.5"/>
    <x v="183"/>
    <m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x v="0"/>
    <s v="drama"/>
    <n v="25.5"/>
    <x v="184"/>
    <m/>
    <x v="3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x v="0"/>
    <s v="drama"/>
    <n v="220"/>
    <x v="185"/>
    <m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x v="0"/>
    <s v="drama"/>
    <e v="#DIV/0!"/>
    <x v="186"/>
    <m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x v="0"/>
    <s v="drama"/>
    <n v="160"/>
    <x v="187"/>
    <m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x v="0"/>
    <s v="drama"/>
    <e v="#DIV/0!"/>
    <x v="188"/>
    <m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x v="0"/>
    <s v="drama"/>
    <n v="69"/>
    <x v="189"/>
    <m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x v="0"/>
    <s v="drama"/>
    <n v="50"/>
    <x v="190"/>
    <m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x v="0"/>
    <s v="drama"/>
    <n v="83.33"/>
    <x v="191"/>
    <m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x v="0"/>
    <s v="drama"/>
    <n v="5.67"/>
    <x v="192"/>
    <m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x v="0"/>
    <s v="drama"/>
    <e v="#DIV/0!"/>
    <x v="193"/>
    <m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x v="0"/>
    <s v="drama"/>
    <n v="1"/>
    <x v="194"/>
    <m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x v="0"/>
    <s v="drama"/>
    <e v="#DIV/0!"/>
    <x v="195"/>
    <m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x v="0"/>
    <s v="drama"/>
    <n v="77.11"/>
    <x v="196"/>
    <m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x v="0"/>
    <s v="drama"/>
    <n v="32.75"/>
    <x v="197"/>
    <m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x v="0"/>
    <s v="drama"/>
    <n v="46.5"/>
    <x v="198"/>
    <m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x v="0"/>
    <s v="drama"/>
    <e v="#DIV/0!"/>
    <x v="199"/>
    <m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x v="0"/>
    <s v="drama"/>
    <n v="87.31"/>
    <x v="200"/>
    <m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x v="0"/>
    <s v="drama"/>
    <n v="54.29"/>
    <x v="201"/>
    <m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x v="0"/>
    <s v="drama"/>
    <e v="#DIV/0!"/>
    <x v="202"/>
    <m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x v="0"/>
    <s v="drama"/>
    <n v="93.25"/>
    <x v="203"/>
    <m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x v="0"/>
    <s v="drama"/>
    <n v="117.68"/>
    <x v="204"/>
    <m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x v="0"/>
    <s v="drama"/>
    <n v="76.47"/>
    <x v="205"/>
    <m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x v="0"/>
    <s v="drama"/>
    <e v="#DIV/0!"/>
    <x v="206"/>
    <m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x v="0"/>
    <s v="drama"/>
    <n v="163.85"/>
    <x v="207"/>
    <m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x v="0"/>
    <s v="drama"/>
    <e v="#DIV/0!"/>
    <x v="208"/>
    <m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x v="0"/>
    <s v="drama"/>
    <e v="#DIV/0!"/>
    <x v="209"/>
    <m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x v="0"/>
    <s v="drama"/>
    <n v="91.82"/>
    <x v="210"/>
    <m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x v="0"/>
    <s v="drama"/>
    <n v="185.83"/>
    <x v="211"/>
    <m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x v="0"/>
    <s v="drama"/>
    <n v="1"/>
    <x v="212"/>
    <m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x v="0"/>
    <s v="drama"/>
    <n v="20"/>
    <x v="213"/>
    <m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x v="0"/>
    <s v="drama"/>
    <n v="1"/>
    <x v="214"/>
    <m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x v="0"/>
    <s v="drama"/>
    <n v="10"/>
    <x v="215"/>
    <m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x v="0"/>
    <s v="drama"/>
    <n v="331.54"/>
    <x v="216"/>
    <m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x v="0"/>
    <s v="drama"/>
    <n v="314.29000000000002"/>
    <x v="217"/>
    <m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x v="0"/>
    <s v="drama"/>
    <n v="100"/>
    <x v="218"/>
    <m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x v="0"/>
    <s v="drama"/>
    <n v="115.99"/>
    <x v="219"/>
    <m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x v="0"/>
    <s v="drama"/>
    <n v="120"/>
    <x v="220"/>
    <m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x v="0"/>
    <s v="drama"/>
    <e v="#DIV/0!"/>
    <x v="221"/>
    <m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x v="0"/>
    <s v="drama"/>
    <n v="65"/>
    <x v="222"/>
    <m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x v="0"/>
    <s v="drama"/>
    <e v="#DIV/0!"/>
    <x v="223"/>
    <m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x v="0"/>
    <s v="drama"/>
    <e v="#DIV/0!"/>
    <x v="224"/>
    <m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x v="0"/>
    <s v="drama"/>
    <e v="#DIV/0!"/>
    <x v="225"/>
    <m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x v="0"/>
    <s v="drama"/>
    <n v="125"/>
    <x v="226"/>
    <m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x v="0"/>
    <s v="drama"/>
    <e v="#DIV/0!"/>
    <x v="227"/>
    <m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x v="0"/>
    <s v="drama"/>
    <e v="#DIV/0!"/>
    <x v="228"/>
    <m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x v="0"/>
    <s v="drama"/>
    <e v="#DIV/0!"/>
    <x v="229"/>
    <m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x v="0"/>
    <s v="drama"/>
    <n v="30"/>
    <x v="230"/>
    <m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x v="0"/>
    <s v="drama"/>
    <e v="#DIV/0!"/>
    <x v="231"/>
    <m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x v="0"/>
    <s v="drama"/>
    <n v="15.71"/>
    <x v="232"/>
    <m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x v="0"/>
    <s v="drama"/>
    <e v="#DIV/0!"/>
    <x v="233"/>
    <m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x v="0"/>
    <s v="drama"/>
    <n v="80.2"/>
    <x v="234"/>
    <m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x v="0"/>
    <s v="drama"/>
    <e v="#DIV/0!"/>
    <x v="235"/>
    <m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x v="0"/>
    <s v="drama"/>
    <e v="#DIV/0!"/>
    <x v="236"/>
    <m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x v="0"/>
    <s v="drama"/>
    <n v="50"/>
    <x v="237"/>
    <m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x v="0"/>
    <s v="drama"/>
    <e v="#DIV/0!"/>
    <x v="238"/>
    <m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x v="0"/>
    <s v="drama"/>
    <n v="50"/>
    <x v="239"/>
    <m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x v="0"/>
    <s v="documentary"/>
    <n v="117.85"/>
    <x v="240"/>
    <m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x v="0"/>
    <s v="documentary"/>
    <n v="109.04"/>
    <x v="241"/>
    <m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x v="0"/>
    <s v="documentary"/>
    <n v="73.02"/>
    <x v="242"/>
    <m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x v="0"/>
    <s v="documentary"/>
    <n v="78.2"/>
    <x v="243"/>
    <m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x v="0"/>
    <s v="documentary"/>
    <n v="47.4"/>
    <x v="244"/>
    <m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x v="0"/>
    <s v="documentary"/>
    <n v="54.02"/>
    <x v="245"/>
    <m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x v="0"/>
    <s v="documentary"/>
    <n v="68.489999999999995"/>
    <x v="246"/>
    <m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x v="0"/>
    <s v="documentary"/>
    <n v="108.15"/>
    <x v="247"/>
    <m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x v="0"/>
    <s v="documentary"/>
    <n v="589.95000000000005"/>
    <x v="248"/>
    <m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x v="0"/>
    <s v="documentary"/>
    <n v="48.05"/>
    <x v="249"/>
    <m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x v="0"/>
    <s v="documentary"/>
    <n v="72.48"/>
    <x v="250"/>
    <m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x v="0"/>
    <s v="documentary"/>
    <n v="57.08"/>
    <x v="251"/>
    <m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x v="0"/>
    <s v="documentary"/>
    <n v="85.44"/>
    <x v="252"/>
    <m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x v="0"/>
    <s v="documentary"/>
    <n v="215.86"/>
    <x v="253"/>
    <m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x v="0"/>
    <s v="documentary"/>
    <n v="89.39"/>
    <x v="254"/>
    <m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x v="0"/>
    <s v="documentary"/>
    <n v="45.42"/>
    <x v="255"/>
    <m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x v="0"/>
    <s v="documentary"/>
    <n v="65.760000000000005"/>
    <x v="256"/>
    <m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x v="0"/>
    <s v="documentary"/>
    <n v="66.7"/>
    <x v="257"/>
    <m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x v="0"/>
    <s v="documentary"/>
    <n v="83.35"/>
    <x v="258"/>
    <m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x v="0"/>
    <s v="documentary"/>
    <n v="105.05"/>
    <x v="259"/>
    <m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x v="0"/>
    <s v="documentary"/>
    <n v="120.91"/>
    <x v="260"/>
    <m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x v="0"/>
    <s v="documentary"/>
    <n v="97.64"/>
    <x v="261"/>
    <m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x v="0"/>
    <s v="documentary"/>
    <n v="41.38"/>
    <x v="262"/>
    <m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x v="0"/>
    <s v="documentary"/>
    <n v="30.65"/>
    <x v="263"/>
    <m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x v="0"/>
    <s v="documentary"/>
    <n v="64.95"/>
    <x v="264"/>
    <m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x v="0"/>
    <s v="documentary"/>
    <n v="95.78"/>
    <x v="265"/>
    <m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x v="0"/>
    <s v="documentary"/>
    <n v="40.42"/>
    <x v="266"/>
    <m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x v="0"/>
    <s v="documentary"/>
    <n v="78.58"/>
    <x v="267"/>
    <m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x v="0"/>
    <s v="documentary"/>
    <n v="50.18"/>
    <x v="268"/>
    <m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x v="0"/>
    <s v="documentary"/>
    <n v="92.25"/>
    <x v="269"/>
    <m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x v="0"/>
    <s v="documentary"/>
    <n v="57.54"/>
    <x v="270"/>
    <m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x v="0"/>
    <s v="documentary"/>
    <n v="109.42"/>
    <x v="271"/>
    <m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x v="0"/>
    <s v="documentary"/>
    <n v="81.89"/>
    <x v="272"/>
    <m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x v="0"/>
    <s v="documentary"/>
    <n v="45.67"/>
    <x v="273"/>
    <m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x v="0"/>
    <s v="documentary"/>
    <n v="55.22"/>
    <x v="274"/>
    <m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x v="0"/>
    <s v="documentary"/>
    <n v="65.3"/>
    <x v="275"/>
    <m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x v="0"/>
    <s v="documentary"/>
    <n v="95.23"/>
    <x v="276"/>
    <m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x v="0"/>
    <s v="documentary"/>
    <n v="75.44"/>
    <x v="277"/>
    <m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x v="0"/>
    <s v="documentary"/>
    <n v="97.82"/>
    <x v="278"/>
    <m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x v="0"/>
    <s v="documentary"/>
    <n v="87.69"/>
    <x v="279"/>
    <m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x v="0"/>
    <s v="documentary"/>
    <n v="54.75"/>
    <x v="280"/>
    <m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x v="0"/>
    <s v="documentary"/>
    <n v="83.95"/>
    <x v="281"/>
    <m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x v="0"/>
    <s v="documentary"/>
    <n v="254.39"/>
    <x v="282"/>
    <m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x v="0"/>
    <s v="documentary"/>
    <n v="101.83"/>
    <x v="283"/>
    <m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x v="0"/>
    <s v="documentary"/>
    <n v="55.07"/>
    <x v="284"/>
    <m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x v="0"/>
    <s v="documentary"/>
    <n v="56.9"/>
    <x v="285"/>
    <m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x v="0"/>
    <s v="documentary"/>
    <n v="121.28"/>
    <x v="286"/>
    <m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x v="0"/>
    <s v="documentary"/>
    <n v="91.19"/>
    <x v="287"/>
    <m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x v="0"/>
    <s v="documentary"/>
    <n v="115.45"/>
    <x v="288"/>
    <m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x v="0"/>
    <s v="documentary"/>
    <n v="67.77"/>
    <x v="289"/>
    <m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x v="0"/>
    <s v="documentary"/>
    <n v="28.58"/>
    <x v="290"/>
    <m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x v="0"/>
    <s v="documentary"/>
    <n v="46.88"/>
    <x v="291"/>
    <m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x v="0"/>
    <s v="documentary"/>
    <n v="154.41999999999999"/>
    <x v="292"/>
    <m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x v="0"/>
    <s v="documentary"/>
    <n v="201.22"/>
    <x v="293"/>
    <m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x v="0"/>
    <s v="documentary"/>
    <n v="100"/>
    <x v="294"/>
    <m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x v="0"/>
    <s v="documentary"/>
    <n v="100.08"/>
    <x v="295"/>
    <m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x v="0"/>
    <s v="documentary"/>
    <n v="230.09"/>
    <x v="296"/>
    <m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x v="0"/>
    <s v="documentary"/>
    <n v="141.75"/>
    <x v="297"/>
    <m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x v="0"/>
    <s v="documentary"/>
    <n v="56.34"/>
    <x v="298"/>
    <m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x v="0"/>
    <s v="documentary"/>
    <n v="73.34"/>
    <x v="299"/>
    <m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x v="0"/>
    <s v="documentary"/>
    <n v="85.34"/>
    <x v="300"/>
    <m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x v="0"/>
    <s v="documentary"/>
    <n v="61.5"/>
    <x v="301"/>
    <m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x v="0"/>
    <s v="documentary"/>
    <n v="93.02"/>
    <x v="302"/>
    <m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x v="0"/>
    <s v="documentary"/>
    <n v="50.29"/>
    <x v="303"/>
    <m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x v="0"/>
    <s v="documentary"/>
    <n v="106.43"/>
    <x v="304"/>
    <m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x v="0"/>
    <s v="documentary"/>
    <n v="51.72"/>
    <x v="305"/>
    <m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x v="0"/>
    <s v="documentary"/>
    <n v="36.61"/>
    <x v="306"/>
    <m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x v="0"/>
    <s v="documentary"/>
    <n v="42.52"/>
    <x v="307"/>
    <m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x v="0"/>
    <s v="documentary"/>
    <n v="62.71"/>
    <x v="308"/>
    <m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x v="0"/>
    <s v="documentary"/>
    <n v="89.96"/>
    <x v="309"/>
    <m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x v="0"/>
    <s v="documentary"/>
    <n v="28.92"/>
    <x v="310"/>
    <m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x v="0"/>
    <s v="documentary"/>
    <n v="138.80000000000001"/>
    <x v="311"/>
    <m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x v="0"/>
    <s v="documentary"/>
    <n v="61.3"/>
    <x v="312"/>
    <m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x v="0"/>
    <s v="documentary"/>
    <n v="80.2"/>
    <x v="313"/>
    <m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x v="0"/>
    <s v="documentary"/>
    <n v="32.1"/>
    <x v="314"/>
    <m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x v="0"/>
    <s v="documentary"/>
    <n v="200.89"/>
    <x v="315"/>
    <m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x v="0"/>
    <s v="documentary"/>
    <n v="108.01"/>
    <x v="316"/>
    <m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x v="0"/>
    <s v="documentary"/>
    <n v="95.7"/>
    <x v="317"/>
    <m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x v="0"/>
    <s v="documentary"/>
    <n v="49.88"/>
    <x v="318"/>
    <m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x v="0"/>
    <s v="documentary"/>
    <n v="110.47"/>
    <x v="319"/>
    <m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x v="0"/>
    <s v="documentary"/>
    <n v="134.91"/>
    <x v="320"/>
    <m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x v="0"/>
    <s v="documentary"/>
    <n v="106.62"/>
    <x v="321"/>
    <m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x v="0"/>
    <s v="documentary"/>
    <n v="145.04"/>
    <x v="322"/>
    <m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x v="0"/>
    <s v="documentary"/>
    <n v="114.59"/>
    <x v="323"/>
    <m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x v="0"/>
    <s v="documentary"/>
    <n v="105.32"/>
    <x v="324"/>
    <m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x v="0"/>
    <s v="documentary"/>
    <n v="70.92"/>
    <x v="325"/>
    <m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x v="0"/>
    <s v="documentary"/>
    <n v="147.16999999999999"/>
    <x v="326"/>
    <m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x v="0"/>
    <s v="documentary"/>
    <n v="160.47"/>
    <x v="327"/>
    <m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x v="0"/>
    <s v="documentary"/>
    <n v="156.05000000000001"/>
    <x v="328"/>
    <m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x v="0"/>
    <s v="documentary"/>
    <n v="63.17"/>
    <x v="329"/>
    <m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x v="0"/>
    <s v="documentary"/>
    <n v="104.82"/>
    <x v="330"/>
    <m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x v="0"/>
    <s v="documentary"/>
    <n v="97.36"/>
    <x v="331"/>
    <m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x v="0"/>
    <s v="documentary"/>
    <n v="203.63"/>
    <x v="332"/>
    <m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x v="0"/>
    <s v="documentary"/>
    <n v="188.31"/>
    <x v="333"/>
    <m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x v="0"/>
    <s v="documentary"/>
    <n v="146.65"/>
    <x v="334"/>
    <m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x v="0"/>
    <s v="documentary"/>
    <n v="109.19"/>
    <x v="335"/>
    <m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x v="0"/>
    <s v="documentary"/>
    <n v="59.25"/>
    <x v="336"/>
    <m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x v="0"/>
    <s v="documentary"/>
    <n v="97.9"/>
    <x v="337"/>
    <m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x v="0"/>
    <s v="documentary"/>
    <n v="70"/>
    <x v="338"/>
    <m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x v="0"/>
    <s v="documentary"/>
    <n v="72.87"/>
    <x v="339"/>
    <m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x v="0"/>
    <s v="documentary"/>
    <n v="146.35"/>
    <x v="340"/>
    <m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x v="0"/>
    <s v="documentary"/>
    <n v="67.91"/>
    <x v="341"/>
    <m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x v="0"/>
    <s v="documentary"/>
    <n v="169.85"/>
    <x v="342"/>
    <m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x v="0"/>
    <s v="documentary"/>
    <n v="58.41"/>
    <x v="343"/>
    <m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x v="0"/>
    <s v="documentary"/>
    <n v="119.99"/>
    <x v="344"/>
    <m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x v="0"/>
    <s v="documentary"/>
    <n v="99.86"/>
    <x v="345"/>
    <m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x v="0"/>
    <s v="documentary"/>
    <n v="90.58"/>
    <x v="346"/>
    <m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x v="0"/>
    <s v="documentary"/>
    <n v="117.77"/>
    <x v="347"/>
    <m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x v="0"/>
    <s v="documentary"/>
    <n v="86.55"/>
    <x v="348"/>
    <m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x v="0"/>
    <s v="documentary"/>
    <n v="71.900000000000006"/>
    <x v="349"/>
    <m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x v="0"/>
    <s v="documentary"/>
    <n v="129.82"/>
    <x v="350"/>
    <m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x v="0"/>
    <s v="documentary"/>
    <n v="44.91"/>
    <x v="351"/>
    <m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x v="0"/>
    <s v="documentary"/>
    <n v="40.76"/>
    <x v="352"/>
    <m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x v="0"/>
    <s v="documentary"/>
    <n v="103.52"/>
    <x v="353"/>
    <m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x v="0"/>
    <s v="documentary"/>
    <n v="125.45"/>
    <x v="354"/>
    <m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x v="0"/>
    <s v="documentary"/>
    <n v="246.61"/>
    <x v="355"/>
    <m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x v="0"/>
    <s v="documentary"/>
    <n v="79.400000000000006"/>
    <x v="356"/>
    <m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x v="0"/>
    <s v="documentary"/>
    <n v="86.14"/>
    <x v="357"/>
    <m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x v="0"/>
    <s v="documentary"/>
    <n v="193.05"/>
    <x v="358"/>
    <m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x v="0"/>
    <s v="documentary"/>
    <n v="84.02"/>
    <x v="359"/>
    <m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x v="0"/>
    <s v="documentary"/>
    <n v="139.83000000000001"/>
    <x v="360"/>
    <m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x v="0"/>
    <s v="documentary"/>
    <n v="109.82"/>
    <x v="361"/>
    <m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x v="0"/>
    <s v="documentary"/>
    <n v="139.53"/>
    <x v="362"/>
    <m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x v="0"/>
    <s v="documentary"/>
    <n v="347.85"/>
    <x v="363"/>
    <m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x v="0"/>
    <s v="documentary"/>
    <n v="68.239999999999995"/>
    <x v="364"/>
    <m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x v="0"/>
    <s v="documentary"/>
    <n v="239.94"/>
    <x v="365"/>
    <m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x v="0"/>
    <s v="documentary"/>
    <n v="287.31"/>
    <x v="366"/>
    <m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x v="0"/>
    <s v="documentary"/>
    <n v="86.85"/>
    <x v="367"/>
    <m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x v="0"/>
    <s v="documentary"/>
    <n v="81.849999999999994"/>
    <x v="368"/>
    <m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0"/>
    <s v="documentary"/>
    <n v="42.87"/>
    <x v="369"/>
    <m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x v="0"/>
    <s v="documentary"/>
    <n v="709.42"/>
    <x v="370"/>
    <m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x v="0"/>
    <s v="documentary"/>
    <n v="161.26"/>
    <x v="371"/>
    <m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x v="0"/>
    <s v="documentary"/>
    <n v="41.78"/>
    <x v="372"/>
    <m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x v="0"/>
    <s v="documentary"/>
    <n v="89.89"/>
    <x v="373"/>
    <m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x v="0"/>
    <s v="documentary"/>
    <n v="45.05"/>
    <x v="374"/>
    <m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x v="0"/>
    <s v="documentary"/>
    <n v="42.86"/>
    <x v="375"/>
    <m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x v="0"/>
    <s v="documentary"/>
    <n v="54.08"/>
    <x v="376"/>
    <m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x v="0"/>
    <s v="documentary"/>
    <n v="103.22"/>
    <x v="377"/>
    <m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x v="0"/>
    <s v="documentary"/>
    <n v="40.4"/>
    <x v="378"/>
    <m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x v="0"/>
    <s v="documentary"/>
    <n v="116.86"/>
    <x v="379"/>
    <m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x v="0"/>
    <s v="documentary"/>
    <n v="115.51"/>
    <x v="380"/>
    <m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x v="0"/>
    <s v="documentary"/>
    <n v="104.31"/>
    <x v="381"/>
    <m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x v="0"/>
    <s v="documentary"/>
    <n v="69.77"/>
    <x v="382"/>
    <m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x v="0"/>
    <s v="documentary"/>
    <n v="43.02"/>
    <x v="383"/>
    <m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x v="0"/>
    <s v="documentary"/>
    <n v="58.54"/>
    <x v="384"/>
    <m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x v="0"/>
    <s v="documentary"/>
    <n v="111.8"/>
    <x v="385"/>
    <m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x v="0"/>
    <s v="documentary"/>
    <n v="46.23"/>
    <x v="386"/>
    <m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x v="0"/>
    <s v="documentary"/>
    <n v="144.69"/>
    <x v="387"/>
    <m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x v="0"/>
    <s v="documentary"/>
    <n v="88.85"/>
    <x v="388"/>
    <m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x v="0"/>
    <s v="documentary"/>
    <n v="81.75"/>
    <x v="389"/>
    <m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x v="0"/>
    <s v="documentary"/>
    <n v="71.430000000000007"/>
    <x v="390"/>
    <m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x v="0"/>
    <s v="documentary"/>
    <n v="104.26"/>
    <x v="391"/>
    <m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x v="0"/>
    <s v="documentary"/>
    <n v="90.62"/>
    <x v="392"/>
    <m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x v="0"/>
    <s v="documentary"/>
    <n v="157.33000000000001"/>
    <x v="393"/>
    <m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x v="0"/>
    <s v="documentary"/>
    <n v="105.18"/>
    <x v="394"/>
    <m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x v="0"/>
    <s v="documentary"/>
    <n v="58.72"/>
    <x v="395"/>
    <m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x v="0"/>
    <s v="documentary"/>
    <n v="81.63"/>
    <x v="396"/>
    <m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x v="0"/>
    <s v="documentary"/>
    <n v="56.46"/>
    <x v="397"/>
    <m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x v="0"/>
    <s v="documentary"/>
    <n v="140.1"/>
    <x v="398"/>
    <m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x v="0"/>
    <s v="documentary"/>
    <n v="224.85"/>
    <x v="399"/>
    <m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x v="0"/>
    <s v="documentary"/>
    <n v="181.13"/>
    <x v="400"/>
    <m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x v="0"/>
    <s v="documentary"/>
    <n v="711.04"/>
    <x v="401"/>
    <m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x v="0"/>
    <s v="documentary"/>
    <n v="65.88"/>
    <x v="402"/>
    <m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x v="0"/>
    <s v="documentary"/>
    <n v="75.19"/>
    <x v="403"/>
    <m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x v="0"/>
    <s v="documentary"/>
    <n v="133.13999999999999"/>
    <x v="404"/>
    <m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x v="0"/>
    <s v="documentary"/>
    <n v="55.2"/>
    <x v="405"/>
    <m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x v="0"/>
    <s v="documentary"/>
    <n v="86.16"/>
    <x v="406"/>
    <m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x v="0"/>
    <s v="documentary"/>
    <n v="92.32"/>
    <x v="407"/>
    <m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x v="0"/>
    <s v="documentary"/>
    <n v="160.16"/>
    <x v="408"/>
    <m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x v="0"/>
    <s v="documentary"/>
    <n v="45.6"/>
    <x v="409"/>
    <m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x v="0"/>
    <s v="documentary"/>
    <n v="183.29"/>
    <x v="410"/>
    <m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x v="0"/>
    <s v="documentary"/>
    <n v="125.79"/>
    <x v="411"/>
    <m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x v="0"/>
    <s v="documentary"/>
    <n v="57.65"/>
    <x v="412"/>
    <m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x v="0"/>
    <s v="documentary"/>
    <n v="78.66"/>
    <x v="413"/>
    <m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x v="0"/>
    <s v="documentary"/>
    <n v="91.48"/>
    <x v="414"/>
    <m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x v="0"/>
    <s v="documentary"/>
    <n v="68.099999999999994"/>
    <x v="415"/>
    <m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x v="0"/>
    <s v="documentary"/>
    <n v="48.09"/>
    <x v="416"/>
    <m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x v="0"/>
    <s v="documentary"/>
    <n v="202.42"/>
    <x v="417"/>
    <m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x v="0"/>
    <s v="documentary"/>
    <n v="216.75"/>
    <x v="418"/>
    <m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x v="0"/>
    <s v="documentary"/>
    <n v="110.07"/>
    <x v="419"/>
    <m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x v="0"/>
    <s v="animation"/>
    <n v="4.83"/>
    <x v="420"/>
    <m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x v="0"/>
    <s v="animation"/>
    <n v="50.17"/>
    <x v="421"/>
    <m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x v="0"/>
    <s v="animation"/>
    <n v="35.83"/>
    <x v="422"/>
    <m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x v="0"/>
    <s v="animation"/>
    <n v="11.77"/>
    <x v="423"/>
    <m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x v="0"/>
    <s v="animation"/>
    <n v="40.78"/>
    <x v="424"/>
    <m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x v="0"/>
    <s v="animation"/>
    <n v="3"/>
    <x v="425"/>
    <m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x v="0"/>
    <s v="animation"/>
    <n v="16.63"/>
    <x v="426"/>
    <m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0"/>
    <s v="animation"/>
    <e v="#DIV/0!"/>
    <x v="427"/>
    <m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x v="0"/>
    <s v="animation"/>
    <n v="52"/>
    <x v="428"/>
    <m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x v="0"/>
    <s v="animation"/>
    <e v="#DIV/0!"/>
    <x v="429"/>
    <m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x v="0"/>
    <s v="animation"/>
    <n v="4.8"/>
    <x v="430"/>
    <m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x v="0"/>
    <s v="animation"/>
    <n v="51.88"/>
    <x v="431"/>
    <m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x v="0"/>
    <s v="animation"/>
    <n v="71.25"/>
    <x v="432"/>
    <m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x v="0"/>
    <s v="animation"/>
    <e v="#DIV/0!"/>
    <x v="433"/>
    <m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x v="0"/>
    <s v="animation"/>
    <n v="62.5"/>
    <x v="434"/>
    <m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x v="0"/>
    <s v="animation"/>
    <n v="1"/>
    <x v="435"/>
    <m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x v="0"/>
    <s v="animation"/>
    <e v="#DIV/0!"/>
    <x v="436"/>
    <m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x v="0"/>
    <s v="animation"/>
    <e v="#DIV/0!"/>
    <x v="437"/>
    <m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x v="0"/>
    <s v="animation"/>
    <n v="170.55"/>
    <x v="438"/>
    <m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x v="0"/>
    <s v="animation"/>
    <e v="#DIV/0!"/>
    <x v="439"/>
    <m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x v="0"/>
    <s v="animation"/>
    <n v="5"/>
    <x v="440"/>
    <m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x v="0"/>
    <s v="animation"/>
    <e v="#DIV/0!"/>
    <x v="441"/>
    <m/>
    <x v="4"/>
  </r>
  <r>
    <n v="442"/>
    <s v="The Paranormal Idiot"/>
    <s v="Doomsday is here"/>
    <x v="73"/>
    <n v="6691"/>
    <x v="2"/>
    <s v="US"/>
    <s v="USD"/>
    <n v="1424380783"/>
    <n v="1421788783"/>
    <b v="0"/>
    <n v="17"/>
    <b v="0"/>
    <x v="0"/>
    <s v="animation"/>
    <n v="393.59"/>
    <x v="442"/>
    <m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x v="0"/>
    <s v="animation"/>
    <n v="5"/>
    <x v="443"/>
    <m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x v="0"/>
    <s v="animation"/>
    <n v="50"/>
    <x v="444"/>
    <m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x v="0"/>
    <s v="animation"/>
    <n v="1"/>
    <x v="445"/>
    <m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x v="0"/>
    <s v="animation"/>
    <n v="47.88"/>
    <x v="446"/>
    <m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x v="0"/>
    <s v="animation"/>
    <n v="5"/>
    <x v="447"/>
    <m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x v="0"/>
    <s v="animation"/>
    <n v="20.5"/>
    <x v="448"/>
    <m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x v="0"/>
    <s v="animation"/>
    <n v="9"/>
    <x v="449"/>
    <m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x v="0"/>
    <s v="animation"/>
    <n v="56.57"/>
    <x v="450"/>
    <m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x v="0"/>
    <s v="animation"/>
    <e v="#DIV/0!"/>
    <x v="451"/>
    <m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x v="0"/>
    <s v="animation"/>
    <n v="40"/>
    <x v="452"/>
    <m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x v="0"/>
    <s v="animation"/>
    <n v="13"/>
    <x v="453"/>
    <m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x v="0"/>
    <s v="animation"/>
    <n v="16.399999999999999"/>
    <x v="454"/>
    <m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x v="0"/>
    <s v="animation"/>
    <n v="22.5"/>
    <x v="455"/>
    <m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x v="0"/>
    <s v="animation"/>
    <n v="20.329999999999998"/>
    <x v="456"/>
    <m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x v="0"/>
    <s v="animation"/>
    <e v="#DIV/0!"/>
    <x v="457"/>
    <m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x v="0"/>
    <s v="animation"/>
    <n v="16.760000000000002"/>
    <x v="458"/>
    <m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x v="0"/>
    <s v="animation"/>
    <n v="25"/>
    <x v="459"/>
    <m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x v="0"/>
    <s v="animation"/>
    <n v="12.5"/>
    <x v="460"/>
    <m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x v="0"/>
    <s v="animation"/>
    <e v="#DIV/0!"/>
    <x v="461"/>
    <m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x v="0"/>
    <s v="animation"/>
    <e v="#DIV/0!"/>
    <x v="462"/>
    <m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x v="0"/>
    <s v="animation"/>
    <n v="113.64"/>
    <x v="463"/>
    <m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x v="0"/>
    <s v="animation"/>
    <n v="1"/>
    <x v="464"/>
    <m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x v="0"/>
    <s v="animation"/>
    <n v="17.25"/>
    <x v="465"/>
    <m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x v="0"/>
    <s v="animation"/>
    <n v="15.2"/>
    <x v="466"/>
    <m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x v="0"/>
    <s v="animation"/>
    <n v="110.64"/>
    <x v="467"/>
    <m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x v="0"/>
    <s v="animation"/>
    <e v="#DIV/0!"/>
    <x v="468"/>
    <m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x v="0"/>
    <s v="animation"/>
    <e v="#DIV/0!"/>
    <x v="469"/>
    <m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x v="0"/>
    <s v="animation"/>
    <n v="25.5"/>
    <x v="470"/>
    <m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x v="0"/>
    <s v="animation"/>
    <n v="38.479999999999997"/>
    <x v="471"/>
    <m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x v="0"/>
    <s v="animation"/>
    <n v="28.2"/>
    <x v="472"/>
    <m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x v="0"/>
    <s v="animation"/>
    <n v="61.5"/>
    <x v="473"/>
    <m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x v="0"/>
    <s v="animation"/>
    <n v="1"/>
    <x v="474"/>
    <m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x v="0"/>
    <s v="animation"/>
    <e v="#DIV/0!"/>
    <x v="475"/>
    <m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x v="0"/>
    <s v="animation"/>
    <n v="39.57"/>
    <x v="476"/>
    <m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x v="0"/>
    <s v="animation"/>
    <e v="#DIV/0!"/>
    <x v="477"/>
    <m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x v="0"/>
    <s v="animation"/>
    <e v="#DIV/0!"/>
    <x v="478"/>
    <m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x v="0"/>
    <s v="animation"/>
    <n v="88.8"/>
    <x v="479"/>
    <m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x v="0"/>
    <s v="animation"/>
    <n v="55.46"/>
    <x v="480"/>
    <m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x v="0"/>
    <s v="animation"/>
    <n v="87.14"/>
    <x v="481"/>
    <m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x v="0"/>
    <s v="animation"/>
    <n v="10"/>
    <x v="482"/>
    <m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x v="0"/>
    <s v="animation"/>
    <n v="51.22"/>
    <x v="483"/>
    <m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x v="0"/>
    <s v="animation"/>
    <n v="13.55"/>
    <x v="484"/>
    <m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x v="0"/>
    <s v="animation"/>
    <n v="66.52"/>
    <x v="485"/>
    <m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x v="0"/>
    <s v="animation"/>
    <n v="50"/>
    <x v="486"/>
    <m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x v="0"/>
    <s v="animation"/>
    <e v="#DIV/0!"/>
    <x v="487"/>
    <m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x v="0"/>
    <s v="animation"/>
    <e v="#DIV/0!"/>
    <x v="488"/>
    <m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x v="0"/>
    <s v="animation"/>
    <n v="71.67"/>
    <x v="489"/>
    <m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x v="0"/>
    <s v="animation"/>
    <e v="#DIV/0!"/>
    <x v="490"/>
    <m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x v="0"/>
    <s v="animation"/>
    <e v="#DIV/0!"/>
    <x v="491"/>
    <m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x v="0"/>
    <s v="animation"/>
    <e v="#DIV/0!"/>
    <x v="492"/>
    <m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x v="0"/>
    <s v="animation"/>
    <e v="#DIV/0!"/>
    <x v="493"/>
    <m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x v="0"/>
    <s v="animation"/>
    <n v="10.33"/>
    <x v="494"/>
    <m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x v="0"/>
    <s v="animation"/>
    <e v="#DIV/0!"/>
    <x v="495"/>
    <m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x v="0"/>
    <s v="animation"/>
    <n v="1"/>
    <x v="496"/>
    <m/>
    <x v="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x v="0"/>
    <s v="animation"/>
    <n v="10"/>
    <x v="497"/>
    <m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x v="0"/>
    <s v="animation"/>
    <n v="136.09"/>
    <x v="498"/>
    <m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x v="0"/>
    <s v="animation"/>
    <n v="73.459999999999994"/>
    <x v="499"/>
    <m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0"/>
    <s v="animation"/>
    <n v="53.75"/>
    <x v="500"/>
    <m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x v="0"/>
    <s v="animation"/>
    <e v="#DIV/0!"/>
    <x v="501"/>
    <m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x v="0"/>
    <s v="animation"/>
    <n v="57.5"/>
    <x v="502"/>
    <m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0"/>
    <s v="animation"/>
    <n v="12.67"/>
    <x v="503"/>
    <m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x v="0"/>
    <s v="animation"/>
    <n v="67"/>
    <x v="504"/>
    <m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x v="0"/>
    <s v="animation"/>
    <n v="3.71"/>
    <x v="505"/>
    <m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x v="0"/>
    <s v="animation"/>
    <n v="250"/>
    <x v="506"/>
    <m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x v="0"/>
    <s v="animation"/>
    <n v="64"/>
    <x v="507"/>
    <m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x v="0"/>
    <s v="animation"/>
    <n v="133.33000000000001"/>
    <x v="508"/>
    <m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x v="0"/>
    <s v="animation"/>
    <n v="10"/>
    <x v="509"/>
    <m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x v="0"/>
    <s v="animation"/>
    <e v="#DIV/0!"/>
    <x v="510"/>
    <m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x v="0"/>
    <s v="animation"/>
    <n v="30"/>
    <x v="511"/>
    <m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x v="0"/>
    <s v="animation"/>
    <n v="5.5"/>
    <x v="512"/>
    <m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x v="0"/>
    <s v="animation"/>
    <n v="102.38"/>
    <x v="513"/>
    <m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x v="0"/>
    <s v="animation"/>
    <n v="16.670000000000002"/>
    <x v="514"/>
    <m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x v="0"/>
    <s v="animation"/>
    <n v="725.03"/>
    <x v="515"/>
    <m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x v="0"/>
    <s v="animation"/>
    <e v="#DIV/0!"/>
    <x v="516"/>
    <m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x v="0"/>
    <s v="animation"/>
    <n v="68.33"/>
    <x v="517"/>
    <m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x v="0"/>
    <s v="animation"/>
    <e v="#DIV/0!"/>
    <x v="518"/>
    <m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x v="0"/>
    <s v="animation"/>
    <n v="39.229999999999997"/>
    <x v="519"/>
    <m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x v="1"/>
    <s v="plays"/>
    <n v="150.15"/>
    <x v="520"/>
    <m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x v="1"/>
    <s v="plays"/>
    <n v="93.43"/>
    <x v="521"/>
    <m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x v="1"/>
    <s v="plays"/>
    <n v="110.97"/>
    <x v="522"/>
    <m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x v="1"/>
    <s v="plays"/>
    <n v="71.790000000000006"/>
    <x v="523"/>
    <m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x v="1"/>
    <s v="plays"/>
    <n v="29.26"/>
    <x v="524"/>
    <m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x v="1"/>
    <s v="plays"/>
    <n v="1000"/>
    <x v="525"/>
    <m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x v="1"/>
    <s v="plays"/>
    <n v="74.349999999999994"/>
    <x v="526"/>
    <m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x v="1"/>
    <s v="plays"/>
    <n v="63.83"/>
    <x v="527"/>
    <m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x v="1"/>
    <s v="plays"/>
    <n v="44.33"/>
    <x v="528"/>
    <m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x v="1"/>
    <s v="plays"/>
    <n v="86.94"/>
    <x v="529"/>
    <m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x v="1"/>
    <s v="plays"/>
    <n v="126.55"/>
    <x v="530"/>
    <m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x v="1"/>
    <s v="plays"/>
    <n v="129.03"/>
    <x v="531"/>
    <m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x v="1"/>
    <s v="plays"/>
    <n v="71.239999999999995"/>
    <x v="532"/>
    <m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x v="1"/>
    <s v="plays"/>
    <n v="117.88"/>
    <x v="533"/>
    <m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x v="1"/>
    <s v="plays"/>
    <n v="327.08"/>
    <x v="534"/>
    <m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x v="1"/>
    <s v="plays"/>
    <n v="34.75"/>
    <x v="535"/>
    <m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x v="1"/>
    <s v="plays"/>
    <n v="100.06"/>
    <x v="536"/>
    <m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x v="1"/>
    <s v="plays"/>
    <n v="40.85"/>
    <x v="537"/>
    <m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x v="1"/>
    <s v="plays"/>
    <n v="252.02"/>
    <x v="538"/>
    <m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x v="1"/>
    <s v="plays"/>
    <n v="25.16"/>
    <x v="539"/>
    <m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x v="2"/>
    <s v="web"/>
    <n v="1"/>
    <x v="540"/>
    <m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x v="2"/>
    <s v="web"/>
    <n v="25"/>
    <x v="541"/>
    <m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x v="2"/>
    <s v="web"/>
    <n v="1"/>
    <x v="542"/>
    <m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x v="2"/>
    <s v="web"/>
    <n v="35"/>
    <x v="543"/>
    <m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x v="2"/>
    <s v="web"/>
    <n v="3"/>
    <x v="544"/>
    <m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x v="2"/>
    <s v="web"/>
    <n v="402.71"/>
    <x v="545"/>
    <m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x v="2"/>
    <s v="web"/>
    <n v="26"/>
    <x v="546"/>
    <m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x v="2"/>
    <s v="web"/>
    <e v="#DIV/0!"/>
    <x v="547"/>
    <m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x v="2"/>
    <s v="web"/>
    <n v="9"/>
    <x v="548"/>
    <m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x v="2"/>
    <s v="web"/>
    <n v="8.5"/>
    <x v="549"/>
    <m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x v="2"/>
    <s v="web"/>
    <n v="8.75"/>
    <x v="550"/>
    <m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x v="2"/>
    <s v="web"/>
    <n v="135.04"/>
    <x v="551"/>
    <m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x v="2"/>
    <s v="web"/>
    <e v="#DIV/0!"/>
    <x v="552"/>
    <m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x v="2"/>
    <s v="web"/>
    <n v="20.5"/>
    <x v="553"/>
    <m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x v="2"/>
    <s v="web"/>
    <n v="64.36"/>
    <x v="554"/>
    <m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x v="2"/>
    <s v="web"/>
    <e v="#DIV/0!"/>
    <x v="555"/>
    <m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x v="2"/>
    <s v="web"/>
    <n v="200"/>
    <x v="556"/>
    <m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x v="2"/>
    <s v="web"/>
    <n v="68.3"/>
    <x v="557"/>
    <m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x v="2"/>
    <s v="web"/>
    <e v="#DIV/0!"/>
    <x v="558"/>
    <m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x v="2"/>
    <s v="web"/>
    <n v="50"/>
    <x v="559"/>
    <m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x v="2"/>
    <s v="web"/>
    <n v="4"/>
    <x v="560"/>
    <m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x v="2"/>
    <s v="web"/>
    <n v="27.5"/>
    <x v="561"/>
    <m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x v="2"/>
    <s v="web"/>
    <e v="#DIV/0!"/>
    <x v="562"/>
    <m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x v="2"/>
    <s v="web"/>
    <n v="34"/>
    <x v="563"/>
    <m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x v="2"/>
    <s v="web"/>
    <n v="1"/>
    <x v="564"/>
    <m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x v="2"/>
    <s v="web"/>
    <e v="#DIV/0!"/>
    <x v="565"/>
    <m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x v="2"/>
    <s v="web"/>
    <n v="1"/>
    <x v="566"/>
    <m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x v="2"/>
    <s v="web"/>
    <e v="#DIV/0!"/>
    <x v="567"/>
    <m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x v="2"/>
    <s v="web"/>
    <n v="49"/>
    <x v="568"/>
    <m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x v="2"/>
    <s v="web"/>
    <n v="20"/>
    <x v="569"/>
    <m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x v="2"/>
    <s v="web"/>
    <n v="142"/>
    <x v="570"/>
    <m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x v="2"/>
    <s v="web"/>
    <n v="53"/>
    <x v="571"/>
    <m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x v="2"/>
    <s v="web"/>
    <e v="#DIV/0!"/>
    <x v="572"/>
    <m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x v="2"/>
    <s v="web"/>
    <n v="38.44"/>
    <x v="573"/>
    <m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x v="2"/>
    <s v="web"/>
    <n v="20"/>
    <x v="574"/>
    <m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x v="2"/>
    <s v="web"/>
    <n v="64.75"/>
    <x v="575"/>
    <m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x v="2"/>
    <s v="web"/>
    <n v="1"/>
    <x v="576"/>
    <m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x v="2"/>
    <s v="web"/>
    <n v="10"/>
    <x v="577"/>
    <m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x v="2"/>
    <s v="web"/>
    <n v="2"/>
    <x v="578"/>
    <m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x v="2"/>
    <s v="web"/>
    <n v="35"/>
    <x v="579"/>
    <m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x v="2"/>
    <s v="web"/>
    <n v="1"/>
    <x v="580"/>
    <m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x v="2"/>
    <s v="web"/>
    <e v="#DIV/0!"/>
    <x v="581"/>
    <m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x v="2"/>
    <s v="web"/>
    <e v="#DIV/0!"/>
    <x v="582"/>
    <m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x v="2"/>
    <s v="web"/>
    <n v="1"/>
    <x v="583"/>
    <m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x v="2"/>
    <s v="web"/>
    <n v="5"/>
    <x v="584"/>
    <m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x v="2"/>
    <s v="web"/>
    <e v="#DIV/0!"/>
    <x v="585"/>
    <m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x v="2"/>
    <s v="web"/>
    <n v="14"/>
    <x v="586"/>
    <m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x v="2"/>
    <s v="web"/>
    <n v="389.29"/>
    <x v="587"/>
    <m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x v="2"/>
    <s v="web"/>
    <n v="150.5"/>
    <x v="588"/>
    <m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x v="2"/>
    <s v="web"/>
    <n v="1"/>
    <x v="589"/>
    <m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x v="2"/>
    <s v="web"/>
    <n v="24.78"/>
    <x v="590"/>
    <m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x v="2"/>
    <s v="web"/>
    <n v="30.5"/>
    <x v="591"/>
    <m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x v="2"/>
    <s v="web"/>
    <n v="250"/>
    <x v="592"/>
    <m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x v="2"/>
    <s v="web"/>
    <n v="16.43"/>
    <x v="593"/>
    <m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x v="2"/>
    <s v="web"/>
    <n v="13"/>
    <x v="594"/>
    <m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x v="2"/>
    <s v="web"/>
    <n v="53.25"/>
    <x v="595"/>
    <m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x v="2"/>
    <s v="web"/>
    <n v="3"/>
    <x v="596"/>
    <m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x v="2"/>
    <s v="web"/>
    <n v="10"/>
    <x v="597"/>
    <m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x v="2"/>
    <s v="web"/>
    <n v="121.43"/>
    <x v="598"/>
    <m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x v="2"/>
    <s v="web"/>
    <n v="15.5"/>
    <x v="599"/>
    <m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x v="2"/>
    <s v="web"/>
    <n v="100"/>
    <x v="600"/>
    <m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x v="2"/>
    <s v="web"/>
    <n v="23.33"/>
    <x v="601"/>
    <m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x v="2"/>
    <s v="web"/>
    <e v="#DIV/0!"/>
    <x v="602"/>
    <m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x v="2"/>
    <s v="web"/>
    <n v="45.39"/>
    <x v="603"/>
    <m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x v="2"/>
    <s v="web"/>
    <e v="#DIV/0!"/>
    <x v="604"/>
    <m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x v="2"/>
    <s v="web"/>
    <n v="16.38"/>
    <x v="605"/>
    <m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x v="2"/>
    <s v="web"/>
    <n v="10"/>
    <x v="606"/>
    <m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x v="2"/>
    <s v="web"/>
    <e v="#DIV/0!"/>
    <x v="607"/>
    <m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x v="2"/>
    <s v="web"/>
    <n v="292.2"/>
    <x v="608"/>
    <m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x v="2"/>
    <s v="web"/>
    <n v="5"/>
    <x v="609"/>
    <m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x v="2"/>
    <s v="web"/>
    <e v="#DIV/0!"/>
    <x v="610"/>
    <m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x v="2"/>
    <s v="web"/>
    <e v="#DIV/0!"/>
    <x v="611"/>
    <m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x v="2"/>
    <s v="web"/>
    <e v="#DIV/0!"/>
    <x v="612"/>
    <m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x v="2"/>
    <s v="web"/>
    <n v="105.93"/>
    <x v="613"/>
    <m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x v="2"/>
    <s v="web"/>
    <e v="#DIV/0!"/>
    <x v="614"/>
    <m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x v="2"/>
    <s v="web"/>
    <e v="#DIV/0!"/>
    <x v="615"/>
    <m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x v="2"/>
    <s v="web"/>
    <e v="#DIV/0!"/>
    <x v="616"/>
    <m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x v="2"/>
    <s v="web"/>
    <n v="20"/>
    <x v="617"/>
    <m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x v="2"/>
    <s v="web"/>
    <e v="#DIV/0!"/>
    <x v="618"/>
    <m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x v="2"/>
    <s v="web"/>
    <n v="1"/>
    <x v="619"/>
    <m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x v="2"/>
    <s v="web"/>
    <n v="300"/>
    <x v="620"/>
    <m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x v="2"/>
    <s v="web"/>
    <n v="87"/>
    <x v="621"/>
    <m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x v="2"/>
    <s v="web"/>
    <n v="37.89"/>
    <x v="622"/>
    <m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x v="2"/>
    <s v="web"/>
    <e v="#DIV/0!"/>
    <x v="623"/>
    <m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x v="2"/>
    <s v="web"/>
    <e v="#DIV/0!"/>
    <x v="624"/>
    <m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x v="2"/>
    <s v="web"/>
    <e v="#DIV/0!"/>
    <x v="625"/>
    <m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x v="2"/>
    <s v="web"/>
    <n v="111.41"/>
    <x v="626"/>
    <m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x v="2"/>
    <s v="web"/>
    <n v="90"/>
    <x v="627"/>
    <m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x v="2"/>
    <s v="web"/>
    <e v="#DIV/0!"/>
    <x v="628"/>
    <m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x v="2"/>
    <s v="web"/>
    <n v="116.67"/>
    <x v="629"/>
    <m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x v="2"/>
    <s v="web"/>
    <n v="10"/>
    <x v="630"/>
    <m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x v="2"/>
    <s v="web"/>
    <n v="76.67"/>
    <x v="631"/>
    <m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x v="2"/>
    <s v="web"/>
    <e v="#DIV/0!"/>
    <x v="632"/>
    <m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x v="2"/>
    <s v="web"/>
    <n v="49.8"/>
    <x v="633"/>
    <m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x v="2"/>
    <s v="web"/>
    <n v="1"/>
    <x v="634"/>
    <m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x v="2"/>
    <s v="web"/>
    <n v="2"/>
    <x v="635"/>
    <m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x v="2"/>
    <s v="web"/>
    <n v="4"/>
    <x v="636"/>
    <m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x v="2"/>
    <s v="web"/>
    <e v="#DIV/0!"/>
    <x v="637"/>
    <m/>
    <x v="1"/>
  </r>
  <r>
    <n v="638"/>
    <s v="W (Canceled)"/>
    <s v="O0"/>
    <x v="61"/>
    <n v="18"/>
    <x v="1"/>
    <s v="DE"/>
    <s v="EUR"/>
    <n v="1490447662"/>
    <n v="1485267262"/>
    <b v="0"/>
    <n v="6"/>
    <b v="0"/>
    <x v="2"/>
    <s v="web"/>
    <n v="3"/>
    <x v="638"/>
    <m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x v="2"/>
    <s v="web"/>
    <n v="1"/>
    <x v="639"/>
    <m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x v="2"/>
    <s v="wearables"/>
    <n v="50.5"/>
    <x v="640"/>
    <m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x v="2"/>
    <s v="wearables"/>
    <n v="151.32"/>
    <x v="641"/>
    <m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x v="2"/>
    <s v="wearables"/>
    <n v="134.36000000000001"/>
    <x v="642"/>
    <m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x v="2"/>
    <s v="wearables"/>
    <n v="174.03"/>
    <x v="643"/>
    <m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x v="2"/>
    <s v="wearables"/>
    <n v="73.489999999999995"/>
    <x v="644"/>
    <m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x v="2"/>
    <s v="wearables"/>
    <n v="23.52"/>
    <x v="645"/>
    <m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x v="2"/>
    <s v="wearables"/>
    <n v="39.07"/>
    <x v="646"/>
    <m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x v="2"/>
    <s v="wearables"/>
    <n v="125.94"/>
    <x v="647"/>
    <m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x v="2"/>
    <s v="wearables"/>
    <n v="1644"/>
    <x v="648"/>
    <m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x v="2"/>
    <s v="wearables"/>
    <n v="42.67"/>
    <x v="649"/>
    <m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x v="2"/>
    <s v="wearables"/>
    <n v="35.130000000000003"/>
    <x v="650"/>
    <m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x v="2"/>
    <s v="wearables"/>
    <n v="239.35"/>
    <x v="651"/>
    <m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x v="2"/>
    <s v="wearables"/>
    <n v="107.64"/>
    <x v="652"/>
    <m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x v="2"/>
    <s v="wearables"/>
    <n v="95.83"/>
    <x v="653"/>
    <m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x v="2"/>
    <s v="wearables"/>
    <n v="31.66"/>
    <x v="654"/>
    <m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x v="2"/>
    <s v="wearables"/>
    <n v="42.89"/>
    <x v="655"/>
    <m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x v="2"/>
    <s v="wearables"/>
    <n v="122.74"/>
    <x v="656"/>
    <m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x v="2"/>
    <s v="wearables"/>
    <n v="190.45"/>
    <x v="657"/>
    <m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x v="2"/>
    <s v="wearables"/>
    <n v="109.34"/>
    <x v="658"/>
    <m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x v="2"/>
    <s v="wearables"/>
    <n v="143.66999999999999"/>
    <x v="659"/>
    <m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x v="2"/>
    <s v="wearables"/>
    <n v="84.94"/>
    <x v="660"/>
    <m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x v="2"/>
    <s v="wearables"/>
    <n v="10.56"/>
    <x v="661"/>
    <m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x v="2"/>
    <s v="wearables"/>
    <n v="39"/>
    <x v="662"/>
    <m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x v="2"/>
    <s v="wearables"/>
    <n v="100"/>
    <x v="663"/>
    <m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x v="2"/>
    <s v="wearables"/>
    <n v="31.17"/>
    <x v="664"/>
    <m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x v="2"/>
    <s v="wearables"/>
    <n v="155.33000000000001"/>
    <x v="665"/>
    <m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x v="2"/>
    <s v="wearables"/>
    <n v="2"/>
    <x v="666"/>
    <m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x v="2"/>
    <s v="wearables"/>
    <n v="178.93"/>
    <x v="667"/>
    <m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x v="2"/>
    <s v="wearables"/>
    <n v="27.36"/>
    <x v="668"/>
    <m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x v="2"/>
    <s v="wearables"/>
    <n v="1536.25"/>
    <x v="669"/>
    <m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x v="2"/>
    <s v="wearables"/>
    <n v="85"/>
    <x v="670"/>
    <m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x v="2"/>
    <s v="wearables"/>
    <n v="788.53"/>
    <x v="671"/>
    <m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x v="2"/>
    <s v="wearables"/>
    <n v="50.3"/>
    <x v="672"/>
    <m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x v="2"/>
    <s v="wearables"/>
    <n v="68.33"/>
    <x v="673"/>
    <m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x v="2"/>
    <s v="wearables"/>
    <n v="7.5"/>
    <x v="674"/>
    <m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x v="2"/>
    <s v="wearables"/>
    <n v="34.270000000000003"/>
    <x v="675"/>
    <m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x v="2"/>
    <s v="wearables"/>
    <n v="61.29"/>
    <x v="676"/>
    <m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x v="2"/>
    <s v="wearables"/>
    <n v="133.25"/>
    <x v="677"/>
    <m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x v="2"/>
    <s v="wearables"/>
    <n v="65.180000000000007"/>
    <x v="678"/>
    <m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x v="2"/>
    <s v="wearables"/>
    <n v="93.9"/>
    <x v="679"/>
    <m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x v="2"/>
    <s v="wearables"/>
    <n v="150.65"/>
    <x v="680"/>
    <m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x v="2"/>
    <s v="wearables"/>
    <n v="1"/>
    <x v="681"/>
    <m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x v="2"/>
    <s v="wearables"/>
    <n v="13.25"/>
    <x v="682"/>
    <m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x v="2"/>
    <s v="wearables"/>
    <n v="99.33"/>
    <x v="683"/>
    <m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x v="2"/>
    <s v="wearables"/>
    <n v="177.39"/>
    <x v="684"/>
    <m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x v="2"/>
    <s v="wearables"/>
    <n v="55.3"/>
    <x v="685"/>
    <m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x v="2"/>
    <s v="wearables"/>
    <e v="#DIV/0!"/>
    <x v="686"/>
    <m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x v="2"/>
    <s v="wearables"/>
    <n v="591.66999999999996"/>
    <x v="687"/>
    <m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x v="2"/>
    <s v="wearables"/>
    <n v="405.5"/>
    <x v="688"/>
    <m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x v="2"/>
    <s v="wearables"/>
    <n v="343.15"/>
    <x v="689"/>
    <m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x v="2"/>
    <s v="wearables"/>
    <n v="72.59"/>
    <x v="690"/>
    <m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x v="2"/>
    <s v="wearables"/>
    <n v="26"/>
    <x v="691"/>
    <m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x v="2"/>
    <s v="wearables"/>
    <n v="6.5"/>
    <x v="692"/>
    <m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x v="2"/>
    <s v="wearables"/>
    <n v="119.39"/>
    <x v="693"/>
    <m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x v="2"/>
    <s v="wearables"/>
    <n v="84.29"/>
    <x v="694"/>
    <m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x v="2"/>
    <s v="wearables"/>
    <n v="90.86"/>
    <x v="695"/>
    <m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x v="2"/>
    <s v="wearables"/>
    <n v="1"/>
    <x v="696"/>
    <m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x v="2"/>
    <s v="wearables"/>
    <n v="20.34"/>
    <x v="697"/>
    <m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x v="2"/>
    <s v="wearables"/>
    <n v="530.69000000000005"/>
    <x v="698"/>
    <m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x v="2"/>
    <s v="wearables"/>
    <n v="120.39"/>
    <x v="699"/>
    <m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x v="2"/>
    <s v="wearables"/>
    <n v="13"/>
    <x v="700"/>
    <m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x v="2"/>
    <s v="wearables"/>
    <n v="291.33"/>
    <x v="701"/>
    <m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x v="2"/>
    <s v="wearables"/>
    <n v="124.92"/>
    <x v="702"/>
    <m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x v="2"/>
    <s v="wearables"/>
    <n v="119.57"/>
    <x v="703"/>
    <m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x v="2"/>
    <s v="wearables"/>
    <n v="120.25"/>
    <x v="704"/>
    <m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x v="2"/>
    <s v="wearables"/>
    <n v="195.4"/>
    <x v="705"/>
    <m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x v="2"/>
    <s v="wearables"/>
    <e v="#DIV/0!"/>
    <x v="706"/>
    <m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x v="2"/>
    <s v="wearables"/>
    <n v="117.7"/>
    <x v="707"/>
    <m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x v="2"/>
    <s v="wearables"/>
    <n v="23.95"/>
    <x v="708"/>
    <m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x v="2"/>
    <s v="wearables"/>
    <n v="30.5"/>
    <x v="709"/>
    <m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x v="2"/>
    <s v="wearables"/>
    <e v="#DIV/0!"/>
    <x v="710"/>
    <m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x v="2"/>
    <s v="wearables"/>
    <n v="99.97"/>
    <x v="711"/>
    <m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x v="2"/>
    <s v="wearables"/>
    <n v="26.25"/>
    <x v="712"/>
    <m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x v="2"/>
    <s v="wearables"/>
    <n v="199"/>
    <x v="713"/>
    <m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x v="2"/>
    <s v="wearables"/>
    <n v="80.319999999999993"/>
    <x v="714"/>
    <m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x v="2"/>
    <s v="wearables"/>
    <n v="115.75"/>
    <x v="715"/>
    <m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x v="2"/>
    <s v="wearables"/>
    <n v="44.69"/>
    <x v="716"/>
    <m/>
    <x v="3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x v="2"/>
    <s v="wearables"/>
    <n v="76.25"/>
    <x v="717"/>
    <m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x v="2"/>
    <s v="wearables"/>
    <n v="22.5"/>
    <x v="718"/>
    <m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x v="2"/>
    <s v="wearables"/>
    <n v="19.399999999999999"/>
    <x v="719"/>
    <m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x v="3"/>
    <s v="nonfiction"/>
    <n v="66.709999999999994"/>
    <x v="720"/>
    <m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x v="3"/>
    <s v="nonfiction"/>
    <n v="84.14"/>
    <x v="721"/>
    <m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x v="3"/>
    <s v="nonfiction"/>
    <n v="215.73"/>
    <x v="722"/>
    <m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x v="3"/>
    <s v="nonfiction"/>
    <n v="54.69"/>
    <x v="723"/>
    <m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x v="3"/>
    <s v="nonfiction"/>
    <n v="51.63"/>
    <x v="724"/>
    <m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x v="3"/>
    <s v="nonfiction"/>
    <n v="143.36000000000001"/>
    <x v="725"/>
    <m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x v="3"/>
    <s v="nonfiction"/>
    <n v="72.430000000000007"/>
    <x v="726"/>
    <m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x v="3"/>
    <s v="nonfiction"/>
    <n v="36.53"/>
    <x v="727"/>
    <m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x v="3"/>
    <s v="nonfiction"/>
    <n v="60.9"/>
    <x v="728"/>
    <m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x v="3"/>
    <s v="nonfiction"/>
    <n v="43.55"/>
    <x v="729"/>
    <m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x v="3"/>
    <s v="nonfiction"/>
    <n v="99.77"/>
    <x v="730"/>
    <m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x v="3"/>
    <s v="nonfiction"/>
    <n v="88.73"/>
    <x v="731"/>
    <m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x v="3"/>
    <s v="nonfiction"/>
    <n v="4.92"/>
    <x v="732"/>
    <m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x v="3"/>
    <s v="nonfiction"/>
    <n v="17.82"/>
    <x v="733"/>
    <m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x v="3"/>
    <s v="nonfiction"/>
    <n v="187.19"/>
    <x v="734"/>
    <m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x v="3"/>
    <s v="nonfiction"/>
    <n v="234.81"/>
    <x v="735"/>
    <m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x v="3"/>
    <s v="nonfiction"/>
    <n v="105.05"/>
    <x v="736"/>
    <m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x v="3"/>
    <s v="nonfiction"/>
    <n v="56.67"/>
    <x v="737"/>
    <m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x v="3"/>
    <s v="nonfiction"/>
    <n v="39.049999999999997"/>
    <x v="738"/>
    <m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x v="3"/>
    <s v="nonfiction"/>
    <n v="68.349999999999994"/>
    <x v="739"/>
    <m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x v="3"/>
    <s v="nonfiction"/>
    <n v="169.58"/>
    <x v="740"/>
    <m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x v="3"/>
    <s v="nonfiction"/>
    <n v="141.41999999999999"/>
    <x v="741"/>
    <m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x v="3"/>
    <s v="nonfiction"/>
    <n v="67.39"/>
    <x v="742"/>
    <m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x v="3"/>
    <s v="nonfiction"/>
    <n v="54.27"/>
    <x v="743"/>
    <m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x v="3"/>
    <s v="nonfiction"/>
    <n v="82.52"/>
    <x v="744"/>
    <m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x v="3"/>
    <s v="nonfiction"/>
    <n v="53.73"/>
    <x v="745"/>
    <m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x v="3"/>
    <s v="nonfiction"/>
    <n v="34.21"/>
    <x v="746"/>
    <m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x v="3"/>
    <s v="nonfiction"/>
    <n v="127.33"/>
    <x v="747"/>
    <m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x v="3"/>
    <s v="nonfiction"/>
    <n v="45.57"/>
    <x v="748"/>
    <m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x v="3"/>
    <s v="nonfiction"/>
    <n v="95.96"/>
    <x v="749"/>
    <m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x v="3"/>
    <s v="nonfiction"/>
    <n v="77.27"/>
    <x v="750"/>
    <m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x v="3"/>
    <s v="nonfiction"/>
    <n v="57.34"/>
    <x v="751"/>
    <m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x v="3"/>
    <s v="nonfiction"/>
    <n v="53.19"/>
    <x v="752"/>
    <m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x v="3"/>
    <s v="nonfiction"/>
    <n v="492.31"/>
    <x v="753"/>
    <m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x v="3"/>
    <s v="nonfiction"/>
    <n v="42.35"/>
    <x v="754"/>
    <m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x v="3"/>
    <s v="nonfiction"/>
    <n v="37.47"/>
    <x v="755"/>
    <m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x v="3"/>
    <s v="nonfiction"/>
    <n v="37.450000000000003"/>
    <x v="756"/>
    <m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x v="3"/>
    <s v="nonfiction"/>
    <n v="33.06"/>
    <x v="757"/>
    <m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x v="3"/>
    <s v="nonfiction"/>
    <n v="134.21"/>
    <x v="758"/>
    <m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x v="3"/>
    <s v="nonfiction"/>
    <n v="51.47"/>
    <x v="759"/>
    <m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x v="3"/>
    <s v="fiction"/>
    <e v="#DIV/0!"/>
    <x v="760"/>
    <m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x v="3"/>
    <s v="fiction"/>
    <n v="39.17"/>
    <x v="761"/>
    <m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x v="3"/>
    <s v="fiction"/>
    <e v="#DIV/0!"/>
    <x v="762"/>
    <m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x v="3"/>
    <s v="fiction"/>
    <n v="5"/>
    <x v="763"/>
    <m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x v="3"/>
    <s v="fiction"/>
    <e v="#DIV/0!"/>
    <x v="764"/>
    <m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x v="3"/>
    <s v="fiction"/>
    <n v="57.3"/>
    <x v="765"/>
    <m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x v="3"/>
    <s v="fiction"/>
    <e v="#DIV/0!"/>
    <x v="766"/>
    <m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x v="3"/>
    <s v="fiction"/>
    <n v="59"/>
    <x v="767"/>
    <m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x v="3"/>
    <s v="fiction"/>
    <e v="#DIV/0!"/>
    <x v="768"/>
    <m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x v="3"/>
    <s v="fiction"/>
    <n v="31.85"/>
    <x v="769"/>
    <m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x v="3"/>
    <s v="fiction"/>
    <e v="#DIV/0!"/>
    <x v="770"/>
    <m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x v="3"/>
    <s v="fiction"/>
    <n v="10"/>
    <x v="771"/>
    <m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x v="3"/>
    <s v="fiction"/>
    <n v="50"/>
    <x v="772"/>
    <m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x v="3"/>
    <s v="fiction"/>
    <n v="16"/>
    <x v="773"/>
    <m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x v="3"/>
    <s v="fiction"/>
    <n v="39"/>
    <x v="774"/>
    <m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x v="3"/>
    <s v="fiction"/>
    <n v="34"/>
    <x v="775"/>
    <m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x v="3"/>
    <s v="fiction"/>
    <n v="63.12"/>
    <x v="776"/>
    <m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x v="3"/>
    <s v="fiction"/>
    <n v="7"/>
    <x v="777"/>
    <m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x v="3"/>
    <s v="fiction"/>
    <n v="2"/>
    <x v="778"/>
    <m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x v="3"/>
    <s v="fiction"/>
    <n v="66.67"/>
    <x v="779"/>
    <m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x v="4"/>
    <s v="rock"/>
    <n v="38.520000000000003"/>
    <x v="780"/>
    <m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x v="4"/>
    <s v="rock"/>
    <n v="42.61"/>
    <x v="781"/>
    <m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x v="4"/>
    <s v="rock"/>
    <n v="50"/>
    <x v="782"/>
    <m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x v="4"/>
    <s v="rock"/>
    <n v="63.49"/>
    <x v="783"/>
    <m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x v="4"/>
    <s v="rock"/>
    <n v="102.5"/>
    <x v="784"/>
    <m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x v="4"/>
    <s v="rock"/>
    <n v="31.14"/>
    <x v="785"/>
    <m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x v="4"/>
    <s v="rock"/>
    <n v="162.27000000000001"/>
    <x v="786"/>
    <m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x v="4"/>
    <s v="rock"/>
    <n v="80.59"/>
    <x v="787"/>
    <m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x v="4"/>
    <s v="rock"/>
    <n v="59.85"/>
    <x v="788"/>
    <m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x v="4"/>
    <s v="rock"/>
    <n v="132.86000000000001"/>
    <x v="789"/>
    <m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x v="4"/>
    <s v="rock"/>
    <n v="92.55"/>
    <x v="790"/>
    <m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x v="4"/>
    <s v="rock"/>
    <n v="60.86"/>
    <x v="791"/>
    <m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x v="4"/>
    <s v="rock"/>
    <n v="41.85"/>
    <x v="792"/>
    <m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x v="4"/>
    <s v="rock"/>
    <n v="88.33"/>
    <x v="793"/>
    <m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x v="4"/>
    <s v="rock"/>
    <n v="158.96"/>
    <x v="794"/>
    <m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x v="4"/>
    <s v="rock"/>
    <n v="85.05"/>
    <x v="795"/>
    <m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x v="4"/>
    <s v="rock"/>
    <n v="112.61"/>
    <x v="796"/>
    <m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x v="4"/>
    <s v="rock"/>
    <n v="45.44"/>
    <x v="797"/>
    <m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x v="4"/>
    <s v="rock"/>
    <n v="46.22"/>
    <x v="798"/>
    <m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x v="4"/>
    <s v="rock"/>
    <n v="178.61"/>
    <x v="799"/>
    <m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x v="4"/>
    <s v="rock"/>
    <n v="40.75"/>
    <x v="800"/>
    <m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x v="4"/>
    <s v="rock"/>
    <n v="43.73"/>
    <x v="801"/>
    <m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x v="4"/>
    <s v="rock"/>
    <n v="81.069999999999993"/>
    <x v="802"/>
    <m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x v="4"/>
    <s v="rock"/>
    <n v="74.61"/>
    <x v="803"/>
    <m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x v="4"/>
    <s v="rock"/>
    <n v="305.56"/>
    <x v="804"/>
    <m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x v="4"/>
    <s v="rock"/>
    <n v="58.33"/>
    <x v="805"/>
    <m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x v="4"/>
    <s v="rock"/>
    <n v="117.68"/>
    <x v="806"/>
    <m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x v="4"/>
    <s v="rock"/>
    <n v="73.77"/>
    <x v="807"/>
    <m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x v="4"/>
    <s v="rock"/>
    <n v="104.65"/>
    <x v="808"/>
    <m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x v="4"/>
    <s v="rock"/>
    <n v="79.83"/>
    <x v="809"/>
    <m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x v="4"/>
    <s v="rock"/>
    <n v="58.33"/>
    <x v="810"/>
    <m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x v="4"/>
    <s v="rock"/>
    <n v="86.67"/>
    <x v="811"/>
    <m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x v="4"/>
    <s v="rock"/>
    <n v="27.61"/>
    <x v="812"/>
    <m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x v="4"/>
    <s v="rock"/>
    <n v="25"/>
    <x v="813"/>
    <m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x v="4"/>
    <s v="rock"/>
    <n v="45.46"/>
    <x v="814"/>
    <m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x v="4"/>
    <s v="rock"/>
    <n v="99.53"/>
    <x v="815"/>
    <m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x v="4"/>
    <s v="rock"/>
    <n v="39.31"/>
    <x v="816"/>
    <m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x v="4"/>
    <s v="rock"/>
    <n v="89.42"/>
    <x v="817"/>
    <m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x v="4"/>
    <s v="rock"/>
    <n v="28.68"/>
    <x v="818"/>
    <m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x v="4"/>
    <s v="rock"/>
    <n v="31.07"/>
    <x v="819"/>
    <m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x v="4"/>
    <s v="rock"/>
    <n v="70.55"/>
    <x v="820"/>
    <m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x v="4"/>
    <s v="rock"/>
    <n v="224.13"/>
    <x v="821"/>
    <m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x v="4"/>
    <s v="rock"/>
    <n v="51.81"/>
    <x v="822"/>
    <m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x v="4"/>
    <s v="rock"/>
    <n v="43.52"/>
    <x v="823"/>
    <m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x v="4"/>
    <s v="rock"/>
    <n v="39.82"/>
    <x v="824"/>
    <m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x v="4"/>
    <s v="rock"/>
    <n v="126.81"/>
    <x v="825"/>
    <m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x v="4"/>
    <s v="rock"/>
    <n v="113.88"/>
    <x v="826"/>
    <m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x v="4"/>
    <s v="rock"/>
    <n v="28.18"/>
    <x v="827"/>
    <m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x v="4"/>
    <s v="rock"/>
    <n v="36.61"/>
    <x v="828"/>
    <m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x v="4"/>
    <s v="rock"/>
    <n v="32.5"/>
    <x v="829"/>
    <m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x v="4"/>
    <s v="rock"/>
    <n v="60.66"/>
    <x v="830"/>
    <m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x v="4"/>
    <s v="rock"/>
    <n v="175"/>
    <x v="831"/>
    <m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x v="4"/>
    <s v="rock"/>
    <n v="97.99"/>
    <x v="832"/>
    <m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x v="4"/>
    <s v="rock"/>
    <n v="148.78"/>
    <x v="833"/>
    <m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x v="4"/>
    <s v="rock"/>
    <n v="96.08"/>
    <x v="834"/>
    <m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x v="4"/>
    <s v="rock"/>
    <n v="58.63"/>
    <x v="835"/>
    <m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x v="4"/>
    <s v="rock"/>
    <n v="109.71"/>
    <x v="836"/>
    <m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x v="4"/>
    <s v="rock"/>
    <n v="49.11"/>
    <x v="837"/>
    <m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x v="4"/>
    <s v="rock"/>
    <n v="47.67"/>
    <x v="838"/>
    <m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x v="4"/>
    <s v="rock"/>
    <n v="60.74"/>
    <x v="839"/>
    <m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x v="4"/>
    <s v="metal"/>
    <n v="63.38"/>
    <x v="840"/>
    <m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x v="4"/>
    <s v="metal"/>
    <n v="53.89"/>
    <x v="841"/>
    <m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x v="4"/>
    <s v="metal"/>
    <n v="66.87"/>
    <x v="842"/>
    <m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x v="4"/>
    <s v="metal"/>
    <n v="63.1"/>
    <x v="843"/>
    <m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x v="4"/>
    <s v="metal"/>
    <n v="36.630000000000003"/>
    <x v="844"/>
    <m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x v="4"/>
    <s v="metal"/>
    <n v="34.01"/>
    <x v="845"/>
    <m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x v="4"/>
    <s v="metal"/>
    <n v="28.55"/>
    <x v="846"/>
    <m/>
    <x v="3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x v="4"/>
    <s v="metal"/>
    <n v="10"/>
    <x v="847"/>
    <m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x v="4"/>
    <s v="metal"/>
    <n v="18.75"/>
    <x v="848"/>
    <m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x v="4"/>
    <s v="metal"/>
    <n v="41.7"/>
    <x v="849"/>
    <m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x v="4"/>
    <s v="metal"/>
    <n v="46.67"/>
    <x v="850"/>
    <m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x v="4"/>
    <s v="metal"/>
    <n v="37.270000000000003"/>
    <x v="851"/>
    <m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x v="4"/>
    <s v="metal"/>
    <n v="59.26"/>
    <x v="852"/>
    <m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x v="4"/>
    <s v="metal"/>
    <n v="30"/>
    <x v="853"/>
    <m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x v="4"/>
    <s v="metal"/>
    <n v="65.86"/>
    <x v="854"/>
    <m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x v="4"/>
    <s v="metal"/>
    <n v="31.91"/>
    <x v="855"/>
    <m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x v="4"/>
    <s v="metal"/>
    <n v="19.46"/>
    <x v="856"/>
    <m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x v="4"/>
    <s v="metal"/>
    <n v="50"/>
    <x v="857"/>
    <m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x v="4"/>
    <s v="metal"/>
    <n v="22.74"/>
    <x v="858"/>
    <m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x v="4"/>
    <s v="metal"/>
    <n v="42.72"/>
    <x v="859"/>
    <m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x v="4"/>
    <s v="jazz"/>
    <n v="52.92"/>
    <x v="860"/>
    <m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x v="4"/>
    <s v="jazz"/>
    <n v="50.5"/>
    <x v="861"/>
    <m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x v="4"/>
    <s v="jazz"/>
    <n v="42.5"/>
    <x v="862"/>
    <m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x v="4"/>
    <s v="jazz"/>
    <n v="18"/>
    <x v="863"/>
    <m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4"/>
    <s v="jazz"/>
    <n v="34.18"/>
    <x v="864"/>
    <m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x v="4"/>
    <s v="jazz"/>
    <n v="22.5"/>
    <x v="865"/>
    <m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x v="4"/>
    <s v="jazz"/>
    <n v="58.18"/>
    <x v="866"/>
    <m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x v="4"/>
    <s v="jazz"/>
    <n v="109.18"/>
    <x v="867"/>
    <m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x v="4"/>
    <s v="jazz"/>
    <n v="50"/>
    <x v="868"/>
    <m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x v="4"/>
    <s v="jazz"/>
    <n v="346.67"/>
    <x v="869"/>
    <m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x v="4"/>
    <s v="jazz"/>
    <n v="12.4"/>
    <x v="870"/>
    <m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x v="4"/>
    <s v="jazz"/>
    <n v="27.08"/>
    <x v="871"/>
    <m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x v="4"/>
    <s v="jazz"/>
    <n v="32.5"/>
    <x v="872"/>
    <m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x v="4"/>
    <s v="jazz"/>
    <n v="9"/>
    <x v="873"/>
    <m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x v="4"/>
    <s v="jazz"/>
    <n v="34.76"/>
    <x v="874"/>
    <m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x v="4"/>
    <s v="jazz"/>
    <e v="#DIV/0!"/>
    <x v="875"/>
    <m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x v="4"/>
    <s v="jazz"/>
    <n v="28.58"/>
    <x v="876"/>
    <m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x v="4"/>
    <s v="jazz"/>
    <n v="46.59"/>
    <x v="877"/>
    <m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x v="4"/>
    <s v="jazz"/>
    <n v="32.5"/>
    <x v="878"/>
    <m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x v="4"/>
    <s v="jazz"/>
    <n v="21.47"/>
    <x v="879"/>
    <m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x v="4"/>
    <s v="indie rock"/>
    <n v="14.13"/>
    <x v="880"/>
    <m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x v="4"/>
    <s v="indie rock"/>
    <n v="30"/>
    <x v="881"/>
    <m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x v="4"/>
    <s v="indie rock"/>
    <n v="21.57"/>
    <x v="882"/>
    <m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x v="4"/>
    <s v="indie rock"/>
    <n v="83.38"/>
    <x v="883"/>
    <m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x v="4"/>
    <s v="indie rock"/>
    <n v="10"/>
    <x v="884"/>
    <m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x v="4"/>
    <s v="indie rock"/>
    <n v="35.71"/>
    <x v="885"/>
    <m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x v="4"/>
    <s v="indie rock"/>
    <n v="29.29"/>
    <x v="886"/>
    <m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x v="4"/>
    <s v="indie rock"/>
    <e v="#DIV/0!"/>
    <x v="887"/>
    <m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x v="4"/>
    <s v="indie rock"/>
    <n v="18"/>
    <x v="888"/>
    <m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x v="4"/>
    <s v="indie rock"/>
    <n v="73.760000000000005"/>
    <x v="889"/>
    <m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x v="4"/>
    <s v="indie rock"/>
    <n v="31.25"/>
    <x v="890"/>
    <m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x v="4"/>
    <s v="indie rock"/>
    <n v="28.89"/>
    <x v="891"/>
    <m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x v="4"/>
    <s v="indie rock"/>
    <n v="143.82"/>
    <x v="892"/>
    <m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x v="4"/>
    <s v="indie rock"/>
    <n v="40"/>
    <x v="893"/>
    <m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x v="4"/>
    <s v="indie rock"/>
    <n v="147.81"/>
    <x v="894"/>
    <m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x v="4"/>
    <s v="indie rock"/>
    <n v="27.86"/>
    <x v="895"/>
    <m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x v="4"/>
    <s v="indie rock"/>
    <n v="44.44"/>
    <x v="896"/>
    <m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x v="4"/>
    <s v="indie rock"/>
    <e v="#DIV/0!"/>
    <x v="897"/>
    <m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x v="4"/>
    <s v="indie rock"/>
    <n v="35"/>
    <x v="898"/>
    <m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x v="4"/>
    <s v="indie rock"/>
    <n v="35"/>
    <x v="899"/>
    <m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x v="4"/>
    <s v="jazz"/>
    <n v="10.5"/>
    <x v="900"/>
    <m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4"/>
    <s v="jazz"/>
    <e v="#DIV/0!"/>
    <x v="901"/>
    <m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x v="4"/>
    <s v="jazz"/>
    <n v="30"/>
    <x v="902"/>
    <m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x v="4"/>
    <s v="jazz"/>
    <n v="40"/>
    <x v="903"/>
    <m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x v="4"/>
    <s v="jazz"/>
    <n v="50.33"/>
    <x v="904"/>
    <m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4"/>
    <s v="jazz"/>
    <n v="32.67"/>
    <x v="905"/>
    <m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x v="4"/>
    <s v="jazz"/>
    <e v="#DIV/0!"/>
    <x v="906"/>
    <m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x v="4"/>
    <s v="jazz"/>
    <e v="#DIV/0!"/>
    <x v="907"/>
    <m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x v="4"/>
    <s v="jazz"/>
    <e v="#DIV/0!"/>
    <x v="908"/>
    <m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x v="4"/>
    <s v="jazz"/>
    <n v="65"/>
    <x v="909"/>
    <m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x v="4"/>
    <s v="jazz"/>
    <n v="24.6"/>
    <x v="910"/>
    <m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x v="4"/>
    <s v="jazz"/>
    <e v="#DIV/0!"/>
    <x v="911"/>
    <m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x v="4"/>
    <s v="jazz"/>
    <n v="15"/>
    <x v="912"/>
    <m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x v="4"/>
    <s v="jazz"/>
    <n v="82.58"/>
    <x v="913"/>
    <m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x v="4"/>
    <s v="jazz"/>
    <e v="#DIV/0!"/>
    <x v="914"/>
    <m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4"/>
    <s v="jazz"/>
    <n v="41.67"/>
    <x v="915"/>
    <m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x v="4"/>
    <s v="jazz"/>
    <e v="#DIV/0!"/>
    <x v="916"/>
    <m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x v="4"/>
    <s v="jazz"/>
    <n v="30"/>
    <x v="917"/>
    <m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x v="4"/>
    <s v="jazz"/>
    <n v="19.600000000000001"/>
    <x v="918"/>
    <m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x v="4"/>
    <s v="jazz"/>
    <n v="100"/>
    <x v="919"/>
    <m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x v="4"/>
    <s v="jazz"/>
    <e v="#DIV/0!"/>
    <x v="920"/>
    <m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x v="4"/>
    <s v="jazz"/>
    <n v="231.75"/>
    <x v="921"/>
    <m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x v="4"/>
    <s v="jazz"/>
    <n v="189.33"/>
    <x v="922"/>
    <m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x v="4"/>
    <s v="jazz"/>
    <n v="55"/>
    <x v="923"/>
    <m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x v="4"/>
    <s v="jazz"/>
    <n v="21.8"/>
    <x v="924"/>
    <m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x v="4"/>
    <s v="jazz"/>
    <n v="32"/>
    <x v="925"/>
    <m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x v="4"/>
    <s v="jazz"/>
    <e v="#DIV/0!"/>
    <x v="926"/>
    <m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x v="4"/>
    <s v="jazz"/>
    <e v="#DIV/0!"/>
    <x v="927"/>
    <m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x v="4"/>
    <s v="jazz"/>
    <n v="56.25"/>
    <x v="928"/>
    <m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x v="4"/>
    <s v="jazz"/>
    <e v="#DIV/0!"/>
    <x v="929"/>
    <m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x v="4"/>
    <s v="jazz"/>
    <n v="69"/>
    <x v="930"/>
    <m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x v="4"/>
    <s v="jazz"/>
    <n v="18.71"/>
    <x v="931"/>
    <m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x v="4"/>
    <s v="jazz"/>
    <n v="46.03"/>
    <x v="932"/>
    <m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x v="4"/>
    <s v="jazz"/>
    <n v="60"/>
    <x v="933"/>
    <m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x v="4"/>
    <s v="jazz"/>
    <n v="50.67"/>
    <x v="934"/>
    <m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x v="4"/>
    <s v="jazz"/>
    <n v="25"/>
    <x v="935"/>
    <m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x v="4"/>
    <s v="jazz"/>
    <e v="#DIV/0!"/>
    <x v="936"/>
    <m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x v="4"/>
    <s v="jazz"/>
    <n v="20"/>
    <x v="937"/>
    <m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x v="4"/>
    <s v="jazz"/>
    <n v="25"/>
    <x v="938"/>
    <m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x v="4"/>
    <s v="jazz"/>
    <n v="20"/>
    <x v="939"/>
    <m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x v="2"/>
    <s v="wearables"/>
    <n v="110.29"/>
    <x v="940"/>
    <m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x v="2"/>
    <s v="wearables"/>
    <n v="37.450000000000003"/>
    <x v="941"/>
    <m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x v="2"/>
    <s v="wearables"/>
    <n v="41.75"/>
    <x v="942"/>
    <m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x v="2"/>
    <s v="wearables"/>
    <n v="24.08"/>
    <x v="943"/>
    <m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x v="2"/>
    <s v="wearables"/>
    <n v="69.41"/>
    <x v="944"/>
    <m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x v="2"/>
    <s v="wearables"/>
    <n v="155.25"/>
    <x v="945"/>
    <m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x v="2"/>
    <s v="wearables"/>
    <n v="57.2"/>
    <x v="946"/>
    <m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x v="2"/>
    <s v="wearables"/>
    <e v="#DIV/0!"/>
    <x v="947"/>
    <m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x v="2"/>
    <s v="wearables"/>
    <n v="60"/>
    <x v="948"/>
    <m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x v="2"/>
    <s v="wearables"/>
    <n v="39"/>
    <x v="949"/>
    <m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x v="2"/>
    <s v="wearables"/>
    <n v="58.42"/>
    <x v="950"/>
    <m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x v="2"/>
    <s v="wearables"/>
    <n v="158.63999999999999"/>
    <x v="951"/>
    <m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x v="2"/>
    <s v="wearables"/>
    <n v="99.86"/>
    <x v="952"/>
    <m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x v="2"/>
    <s v="wearables"/>
    <n v="25.2"/>
    <x v="953"/>
    <m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x v="2"/>
    <s v="wearables"/>
    <n v="89.19"/>
    <x v="954"/>
    <m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x v="2"/>
    <s v="wearables"/>
    <n v="182.62"/>
    <x v="955"/>
    <m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x v="2"/>
    <s v="wearables"/>
    <n v="50.65"/>
    <x v="956"/>
    <m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x v="2"/>
    <s v="wearables"/>
    <n v="33.29"/>
    <x v="957"/>
    <m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x v="2"/>
    <s v="wearables"/>
    <n v="51.82"/>
    <x v="958"/>
    <m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x v="2"/>
    <s v="wearables"/>
    <n v="113.63"/>
    <x v="959"/>
    <m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x v="2"/>
    <s v="wearables"/>
    <n v="136.46"/>
    <x v="960"/>
    <m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x v="2"/>
    <s v="wearables"/>
    <n v="364.35"/>
    <x v="961"/>
    <m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x v="2"/>
    <s v="wearables"/>
    <n v="19.239999999999998"/>
    <x v="962"/>
    <m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x v="2"/>
    <s v="wearables"/>
    <n v="41.89"/>
    <x v="963"/>
    <m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x v="2"/>
    <s v="wearables"/>
    <n v="30.31"/>
    <x v="964"/>
    <m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x v="2"/>
    <s v="wearables"/>
    <n v="49.67"/>
    <x v="965"/>
    <m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x v="2"/>
    <s v="wearables"/>
    <n v="59.2"/>
    <x v="966"/>
    <m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x v="2"/>
    <s v="wearables"/>
    <n v="43.98"/>
    <x v="967"/>
    <m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x v="2"/>
    <s v="wearables"/>
    <n v="26.5"/>
    <x v="968"/>
    <m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x v="2"/>
    <s v="wearables"/>
    <n v="1272.73"/>
    <x v="969"/>
    <m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x v="2"/>
    <s v="wearables"/>
    <n v="164"/>
    <x v="970"/>
    <m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x v="2"/>
    <s v="wearables"/>
    <n v="45.2"/>
    <x v="971"/>
    <m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x v="2"/>
    <s v="wearables"/>
    <n v="153.88999999999999"/>
    <x v="972"/>
    <m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x v="2"/>
    <s v="wearables"/>
    <n v="51.38"/>
    <x v="973"/>
    <m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x v="2"/>
    <s v="wearables"/>
    <n v="93.33"/>
    <x v="974"/>
    <m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x v="2"/>
    <s v="wearables"/>
    <n v="108.63"/>
    <x v="975"/>
    <m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x v="2"/>
    <s v="wearables"/>
    <n v="160.5"/>
    <x v="976"/>
    <m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x v="2"/>
    <s v="wearables"/>
    <n v="75.75"/>
    <x v="977"/>
    <m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x v="2"/>
    <s v="wearables"/>
    <n v="790.84"/>
    <x v="978"/>
    <m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x v="2"/>
    <s v="wearables"/>
    <n v="301.94"/>
    <x v="979"/>
    <m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x v="2"/>
    <s v="wearables"/>
    <n v="47.94"/>
    <x v="980"/>
    <m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x v="2"/>
    <s v="wearables"/>
    <n v="2.75"/>
    <x v="981"/>
    <m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x v="2"/>
    <s v="wearables"/>
    <n v="1"/>
    <x v="982"/>
    <m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x v="2"/>
    <s v="wearables"/>
    <n v="171.79"/>
    <x v="983"/>
    <m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x v="2"/>
    <s v="wearables"/>
    <n v="35.33"/>
    <x v="984"/>
    <m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x v="2"/>
    <s v="wearables"/>
    <n v="82.09"/>
    <x v="985"/>
    <m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x v="2"/>
    <s v="wearables"/>
    <n v="110.87"/>
    <x v="986"/>
    <m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x v="2"/>
    <s v="wearables"/>
    <n v="161.22"/>
    <x v="987"/>
    <m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x v="2"/>
    <s v="wearables"/>
    <e v="#DIV/0!"/>
    <x v="988"/>
    <m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x v="2"/>
    <s v="wearables"/>
    <n v="52.41"/>
    <x v="989"/>
    <m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x v="2"/>
    <s v="wearables"/>
    <n v="13"/>
    <x v="990"/>
    <m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x v="2"/>
    <s v="wearables"/>
    <n v="30.29"/>
    <x v="991"/>
    <m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x v="2"/>
    <s v="wearables"/>
    <n v="116.75"/>
    <x v="992"/>
    <m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x v="2"/>
    <s v="wearables"/>
    <n v="89.6"/>
    <x v="993"/>
    <m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x v="2"/>
    <s v="wearables"/>
    <n v="424.45"/>
    <x v="994"/>
    <m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x v="2"/>
    <s v="wearables"/>
    <n v="80.67"/>
    <x v="995"/>
    <m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x v="2"/>
    <s v="wearables"/>
    <n v="13"/>
    <x v="996"/>
    <m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x v="2"/>
    <s v="wearables"/>
    <n v="8.1300000000000008"/>
    <x v="997"/>
    <m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x v="2"/>
    <s v="wearables"/>
    <n v="153.43"/>
    <x v="998"/>
    <m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x v="2"/>
    <s v="wearables"/>
    <n v="292.08"/>
    <x v="999"/>
    <m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x v="2"/>
    <s v="wearables"/>
    <n v="3304"/>
    <x v="1000"/>
    <m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x v="2"/>
    <s v="wearables"/>
    <n v="1300"/>
    <x v="1001"/>
    <m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x v="2"/>
    <s v="wearables"/>
    <n v="134.55000000000001"/>
    <x v="1002"/>
    <m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x v="2"/>
    <s v="wearables"/>
    <n v="214.07"/>
    <x v="1003"/>
    <m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x v="2"/>
    <s v="wearables"/>
    <n v="216.34"/>
    <x v="1004"/>
    <m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x v="2"/>
    <s v="wearables"/>
    <n v="932.31"/>
    <x v="1005"/>
    <m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x v="2"/>
    <s v="wearables"/>
    <n v="29.25"/>
    <x v="1006"/>
    <m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x v="2"/>
    <s v="wearables"/>
    <n v="174.95"/>
    <x v="1007"/>
    <m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x v="2"/>
    <s v="wearables"/>
    <n v="250"/>
    <x v="1008"/>
    <m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x v="2"/>
    <s v="wearables"/>
    <n v="65"/>
    <x v="1009"/>
    <m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x v="2"/>
    <s v="wearables"/>
    <n v="55"/>
    <x v="1010"/>
    <m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x v="2"/>
    <s v="wearables"/>
    <n v="75"/>
    <x v="1011"/>
    <m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x v="2"/>
    <s v="wearables"/>
    <n v="1389.36"/>
    <x v="1012"/>
    <m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x v="2"/>
    <s v="wearables"/>
    <n v="95.91"/>
    <x v="1013"/>
    <m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x v="2"/>
    <s v="wearables"/>
    <n v="191.25"/>
    <x v="1014"/>
    <m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x v="2"/>
    <s v="wearables"/>
    <n v="40"/>
    <x v="1015"/>
    <m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x v="2"/>
    <s v="wearables"/>
    <n v="74.790000000000006"/>
    <x v="1016"/>
    <m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x v="2"/>
    <s v="wearables"/>
    <n v="161.12"/>
    <x v="1017"/>
    <m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x v="2"/>
    <s v="wearables"/>
    <n v="88.71"/>
    <x v="1018"/>
    <m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x v="2"/>
    <s v="wearables"/>
    <n v="53.25"/>
    <x v="1019"/>
    <m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x v="4"/>
    <s v="electronic music"/>
    <n v="106.2"/>
    <x v="1020"/>
    <m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x v="4"/>
    <s v="electronic music"/>
    <n v="22.08"/>
    <x v="1021"/>
    <m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x v="4"/>
    <s v="electronic music"/>
    <n v="31.05"/>
    <x v="1022"/>
    <m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x v="4"/>
    <s v="electronic music"/>
    <n v="36.21"/>
    <x v="1023"/>
    <m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x v="4"/>
    <s v="electronic music"/>
    <n v="388.98"/>
    <x v="1024"/>
    <m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x v="4"/>
    <s v="electronic music"/>
    <n v="71.849999999999994"/>
    <x v="1025"/>
    <m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x v="4"/>
    <s v="electronic music"/>
    <n v="57.38"/>
    <x v="1026"/>
    <m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x v="4"/>
    <s v="electronic music"/>
    <n v="69.67"/>
    <x v="1027"/>
    <m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x v="4"/>
    <s v="electronic music"/>
    <n v="45.99"/>
    <x v="1028"/>
    <m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x v="4"/>
    <s v="electronic music"/>
    <n v="79.260000000000005"/>
    <x v="1029"/>
    <m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x v="4"/>
    <s v="electronic music"/>
    <n v="43.03"/>
    <x v="1030"/>
    <m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x v="4"/>
    <s v="electronic music"/>
    <n v="108.48"/>
    <x v="1031"/>
    <m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x v="4"/>
    <s v="electronic music"/>
    <n v="61.03"/>
    <x v="1032"/>
    <m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x v="4"/>
    <s v="electronic music"/>
    <n v="50.59"/>
    <x v="1033"/>
    <m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x v="4"/>
    <s v="electronic music"/>
    <n v="39.159999999999997"/>
    <x v="1034"/>
    <m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x v="4"/>
    <s v="electronic music"/>
    <n v="65.16"/>
    <x v="1035"/>
    <m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x v="4"/>
    <s v="electronic music"/>
    <n v="23.96"/>
    <x v="1036"/>
    <m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x v="4"/>
    <s v="electronic music"/>
    <n v="48.62"/>
    <x v="1037"/>
    <m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x v="4"/>
    <s v="electronic music"/>
    <n v="35.74"/>
    <x v="1038"/>
    <m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x v="4"/>
    <s v="electronic music"/>
    <n v="21.37"/>
    <x v="1039"/>
    <m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x v="5"/>
    <s v="audio"/>
    <n v="250"/>
    <x v="1040"/>
    <m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x v="5"/>
    <s v="audio"/>
    <e v="#DIV/0!"/>
    <x v="1041"/>
    <m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x v="5"/>
    <s v="audio"/>
    <n v="10"/>
    <x v="1042"/>
    <m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x v="5"/>
    <s v="audio"/>
    <n v="29.24"/>
    <x v="1043"/>
    <m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x v="5"/>
    <s v="audio"/>
    <n v="3"/>
    <x v="1044"/>
    <m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x v="5"/>
    <s v="audio"/>
    <n v="33.25"/>
    <x v="1045"/>
    <m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x v="5"/>
    <s v="audio"/>
    <e v="#DIV/0!"/>
    <x v="1046"/>
    <m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x v="5"/>
    <s v="audio"/>
    <n v="1"/>
    <x v="1047"/>
    <m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x v="5"/>
    <s v="audio"/>
    <n v="53"/>
    <x v="1048"/>
    <m/>
    <x v="2"/>
  </r>
  <r>
    <n v="1049"/>
    <s v="J1 (Canceled)"/>
    <s v="------"/>
    <x v="14"/>
    <n v="0"/>
    <x v="1"/>
    <s v="US"/>
    <s v="USD"/>
    <n v="1455272445"/>
    <n v="1452680445"/>
    <b v="0"/>
    <n v="0"/>
    <b v="0"/>
    <x v="5"/>
    <s v="audio"/>
    <e v="#DIV/0!"/>
    <x v="1049"/>
    <m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x v="5"/>
    <s v="audio"/>
    <e v="#DIV/0!"/>
    <x v="1050"/>
    <m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x v="5"/>
    <s v="audio"/>
    <e v="#DIV/0!"/>
    <x v="1051"/>
    <m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x v="5"/>
    <s v="audio"/>
    <e v="#DIV/0!"/>
    <x v="1052"/>
    <m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x v="5"/>
    <s v="audio"/>
    <n v="15"/>
    <x v="1053"/>
    <m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x v="5"/>
    <s v="audio"/>
    <e v="#DIV/0!"/>
    <x v="1054"/>
    <m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x v="5"/>
    <s v="audio"/>
    <e v="#DIV/0!"/>
    <x v="1055"/>
    <m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x v="5"/>
    <s v="audio"/>
    <e v="#DIV/0!"/>
    <x v="1056"/>
    <m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x v="5"/>
    <s v="audio"/>
    <e v="#DIV/0!"/>
    <x v="1057"/>
    <m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x v="5"/>
    <s v="audio"/>
    <e v="#DIV/0!"/>
    <x v="1058"/>
    <m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x v="5"/>
    <s v="audio"/>
    <e v="#DIV/0!"/>
    <x v="1059"/>
    <m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x v="5"/>
    <s v="audio"/>
    <n v="50"/>
    <x v="1060"/>
    <m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x v="5"/>
    <s v="audio"/>
    <e v="#DIV/0!"/>
    <x v="1061"/>
    <m/>
    <x v="2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x v="5"/>
    <s v="audio"/>
    <n v="47.5"/>
    <x v="1062"/>
    <m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x v="5"/>
    <s v="audio"/>
    <e v="#DIV/0!"/>
    <x v="1063"/>
    <m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x v="6"/>
    <s v="video games"/>
    <n v="65.67"/>
    <x v="1064"/>
    <m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x v="6"/>
    <s v="video games"/>
    <n v="16.2"/>
    <x v="1065"/>
    <m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x v="6"/>
    <s v="video games"/>
    <n v="34.130000000000003"/>
    <x v="1066"/>
    <m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x v="6"/>
    <s v="video games"/>
    <n v="13"/>
    <x v="1067"/>
    <m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x v="6"/>
    <s v="video games"/>
    <n v="11.25"/>
    <x v="1068"/>
    <m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x v="6"/>
    <s v="video games"/>
    <n v="40.479999999999997"/>
    <x v="1069"/>
    <m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x v="6"/>
    <s v="video games"/>
    <n v="35"/>
    <x v="1070"/>
    <m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x v="6"/>
    <s v="video games"/>
    <e v="#DIV/0!"/>
    <x v="1071"/>
    <m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x v="6"/>
    <s v="video games"/>
    <n v="12.75"/>
    <x v="1072"/>
    <m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x v="6"/>
    <s v="video games"/>
    <n v="10"/>
    <x v="1073"/>
    <m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x v="6"/>
    <s v="video games"/>
    <n v="113.57"/>
    <x v="1074"/>
    <m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x v="6"/>
    <s v="video games"/>
    <n v="15"/>
    <x v="1075"/>
    <m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x v="6"/>
    <s v="video games"/>
    <n v="48.28"/>
    <x v="1076"/>
    <m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x v="6"/>
    <s v="video games"/>
    <n v="43.98"/>
    <x v="1077"/>
    <m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x v="6"/>
    <s v="video games"/>
    <n v="9"/>
    <x v="1078"/>
    <m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x v="6"/>
    <s v="video games"/>
    <n v="37.67"/>
    <x v="1079"/>
    <m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x v="6"/>
    <s v="video games"/>
    <n v="18.579999999999998"/>
    <x v="1080"/>
    <m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x v="6"/>
    <s v="video games"/>
    <n v="3"/>
    <x v="1081"/>
    <m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x v="6"/>
    <s v="video games"/>
    <n v="18.670000000000002"/>
    <x v="1082"/>
    <m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x v="6"/>
    <s v="video games"/>
    <n v="410"/>
    <x v="1083"/>
    <m/>
    <x v="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x v="6"/>
    <s v="video games"/>
    <e v="#DIV/0!"/>
    <x v="1084"/>
    <m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x v="6"/>
    <s v="video games"/>
    <n v="114"/>
    <x v="1085"/>
    <m/>
    <x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x v="6"/>
    <s v="video games"/>
    <n v="7.5"/>
    <x v="1086"/>
    <m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x v="6"/>
    <s v="video games"/>
    <e v="#DIV/0!"/>
    <x v="1087"/>
    <m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x v="6"/>
    <s v="video games"/>
    <n v="43.42"/>
    <x v="1088"/>
    <m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x v="6"/>
    <s v="video games"/>
    <n v="23.96"/>
    <x v="1089"/>
    <m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x v="6"/>
    <s v="video games"/>
    <n v="5"/>
    <x v="1090"/>
    <m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x v="6"/>
    <s v="video games"/>
    <n v="12.5"/>
    <x v="1091"/>
    <m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x v="6"/>
    <s v="video games"/>
    <n v="3"/>
    <x v="1092"/>
    <m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x v="6"/>
    <s v="video games"/>
    <n v="10.56"/>
    <x v="1093"/>
    <m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x v="6"/>
    <s v="video games"/>
    <n v="122"/>
    <x v="1094"/>
    <m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x v="6"/>
    <s v="video games"/>
    <n v="267.81"/>
    <x v="1095"/>
    <m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x v="6"/>
    <s v="video games"/>
    <n v="74.209999999999994"/>
    <x v="1096"/>
    <m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x v="6"/>
    <s v="video games"/>
    <n v="6.71"/>
    <x v="1097"/>
    <m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x v="6"/>
    <s v="video games"/>
    <n v="81.95"/>
    <x v="1098"/>
    <m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x v="6"/>
    <s v="video games"/>
    <n v="25"/>
    <x v="1099"/>
    <m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x v="6"/>
    <s v="video games"/>
    <n v="10"/>
    <x v="1100"/>
    <m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x v="6"/>
    <s v="video games"/>
    <n v="6.83"/>
    <x v="1101"/>
    <m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x v="6"/>
    <s v="video games"/>
    <n v="17.71"/>
    <x v="1102"/>
    <m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x v="6"/>
    <s v="video games"/>
    <n v="16.2"/>
    <x v="1103"/>
    <m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x v="6"/>
    <s v="video games"/>
    <n v="80.3"/>
    <x v="1104"/>
    <m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x v="6"/>
    <s v="video games"/>
    <n v="71.55"/>
    <x v="1105"/>
    <m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x v="6"/>
    <s v="video games"/>
    <n v="23.57"/>
    <x v="1106"/>
    <m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x v="6"/>
    <s v="video games"/>
    <e v="#DIV/0!"/>
    <x v="1107"/>
    <m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x v="6"/>
    <s v="video games"/>
    <n v="34.880000000000003"/>
    <x v="1108"/>
    <m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x v="6"/>
    <s v="video games"/>
    <n v="15"/>
    <x v="1109"/>
    <m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x v="6"/>
    <s v="video games"/>
    <n v="23.18"/>
    <x v="1110"/>
    <m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x v="6"/>
    <s v="video games"/>
    <n v="1"/>
    <x v="1111"/>
    <m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x v="6"/>
    <s v="video games"/>
    <n v="100.23"/>
    <x v="1112"/>
    <m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x v="6"/>
    <s v="video games"/>
    <n v="5"/>
    <x v="1113"/>
    <m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x v="6"/>
    <s v="video games"/>
    <n v="3.33"/>
    <x v="1114"/>
    <m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x v="6"/>
    <s v="video games"/>
    <n v="13.25"/>
    <x v="1115"/>
    <m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x v="6"/>
    <s v="video games"/>
    <n v="17.850000000000001"/>
    <x v="1116"/>
    <m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x v="6"/>
    <s v="video games"/>
    <n v="10.38"/>
    <x v="1117"/>
    <m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x v="6"/>
    <s v="video games"/>
    <n v="36.33"/>
    <x v="1118"/>
    <m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x v="6"/>
    <s v="video games"/>
    <n v="5"/>
    <x v="1119"/>
    <m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x v="6"/>
    <s v="video games"/>
    <e v="#DIV/0!"/>
    <x v="1120"/>
    <m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x v="6"/>
    <s v="video games"/>
    <n v="5.8"/>
    <x v="1121"/>
    <m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x v="6"/>
    <s v="video games"/>
    <e v="#DIV/0!"/>
    <x v="1122"/>
    <m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x v="6"/>
    <s v="video games"/>
    <n v="3.67"/>
    <x v="1123"/>
    <m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x v="6"/>
    <s v="mobile games"/>
    <n v="60.71"/>
    <x v="1124"/>
    <m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x v="6"/>
    <s v="mobile games"/>
    <e v="#DIV/0!"/>
    <x v="1125"/>
    <m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x v="6"/>
    <s v="mobile games"/>
    <n v="5"/>
    <x v="1126"/>
    <m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x v="6"/>
    <s v="mobile games"/>
    <n v="25.43"/>
    <x v="1127"/>
    <m/>
    <x v="3"/>
  </r>
  <r>
    <n v="1128"/>
    <s v="Flying Turds"/>
    <s v="#havingfunFTW"/>
    <x v="28"/>
    <n v="1"/>
    <x v="2"/>
    <s v="GB"/>
    <s v="GBP"/>
    <n v="1407425717"/>
    <n v="1404833717"/>
    <b v="0"/>
    <n v="1"/>
    <b v="0"/>
    <x v="6"/>
    <s v="mobile games"/>
    <n v="1"/>
    <x v="1128"/>
    <m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x v="6"/>
    <s v="mobile games"/>
    <n v="10.5"/>
    <x v="1129"/>
    <m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x v="6"/>
    <s v="mobile games"/>
    <n v="3.67"/>
    <x v="1130"/>
    <m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x v="6"/>
    <s v="mobile games"/>
    <e v="#DIV/0!"/>
    <x v="1131"/>
    <m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x v="6"/>
    <s v="mobile games"/>
    <n v="110.62"/>
    <x v="1132"/>
    <m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x v="6"/>
    <s v="mobile games"/>
    <n v="20"/>
    <x v="1133"/>
    <m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x v="6"/>
    <s v="mobile games"/>
    <n v="1"/>
    <x v="1134"/>
    <m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x v="6"/>
    <s v="mobile games"/>
    <n v="50"/>
    <x v="1135"/>
    <m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x v="6"/>
    <s v="mobile games"/>
    <n v="45"/>
    <x v="1136"/>
    <m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x v="6"/>
    <s v="mobile games"/>
    <n v="253.21"/>
    <x v="1137"/>
    <m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x v="6"/>
    <s v="mobile games"/>
    <n v="31.25"/>
    <x v="1138"/>
    <m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x v="6"/>
    <s v="mobile games"/>
    <n v="5"/>
    <x v="1139"/>
    <m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x v="6"/>
    <s v="mobile games"/>
    <e v="#DIV/0!"/>
    <x v="1140"/>
    <m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x v="6"/>
    <s v="mobile games"/>
    <e v="#DIV/0!"/>
    <x v="1141"/>
    <m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x v="6"/>
    <s v="mobile games"/>
    <e v="#DIV/0!"/>
    <x v="1142"/>
    <m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x v="6"/>
    <s v="mobile games"/>
    <n v="23.25"/>
    <x v="1143"/>
    <m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x v="7"/>
    <s v="food trucks"/>
    <e v="#DIV/0!"/>
    <x v="1144"/>
    <m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x v="7"/>
    <s v="food trucks"/>
    <n v="100"/>
    <x v="1145"/>
    <m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x v="7"/>
    <s v="food trucks"/>
    <n v="44.17"/>
    <x v="1146"/>
    <m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x v="7"/>
    <s v="food trucks"/>
    <e v="#DIV/0!"/>
    <x v="1147"/>
    <m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x v="7"/>
    <s v="food trucks"/>
    <n v="24.33"/>
    <x v="1148"/>
    <m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x v="7"/>
    <s v="food trucks"/>
    <n v="37.5"/>
    <x v="1149"/>
    <m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x v="7"/>
    <s v="food trucks"/>
    <n v="42"/>
    <x v="1150"/>
    <m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x v="7"/>
    <s v="food trucks"/>
    <e v="#DIV/0!"/>
    <x v="1151"/>
    <m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x v="7"/>
    <s v="food trucks"/>
    <n v="60.73"/>
    <x v="1152"/>
    <m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x v="7"/>
    <s v="food trucks"/>
    <n v="50"/>
    <x v="1153"/>
    <m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x v="7"/>
    <s v="food trucks"/>
    <n v="108.33"/>
    <x v="1154"/>
    <m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x v="7"/>
    <s v="food trucks"/>
    <n v="23.5"/>
    <x v="1155"/>
    <m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7"/>
    <s v="food trucks"/>
    <e v="#DIV/0!"/>
    <x v="1156"/>
    <m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x v="7"/>
    <s v="food trucks"/>
    <n v="50.33"/>
    <x v="1157"/>
    <m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x v="7"/>
    <s v="food trucks"/>
    <n v="11.67"/>
    <x v="1158"/>
    <m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x v="7"/>
    <s v="food trucks"/>
    <e v="#DIV/0!"/>
    <x v="1159"/>
    <m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x v="7"/>
    <s v="food trucks"/>
    <n v="60.79"/>
    <x v="1160"/>
    <m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x v="7"/>
    <s v="food trucks"/>
    <e v="#DIV/0!"/>
    <x v="1161"/>
    <m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x v="7"/>
    <s v="food trucks"/>
    <n v="17.5"/>
    <x v="1162"/>
    <m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x v="7"/>
    <s v="food trucks"/>
    <e v="#DIV/0!"/>
    <x v="1163"/>
    <m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x v="7"/>
    <s v="food trucks"/>
    <e v="#DIV/0!"/>
    <x v="1164"/>
    <m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x v="7"/>
    <s v="food trucks"/>
    <n v="82.82"/>
    <x v="1165"/>
    <m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x v="7"/>
    <s v="food trucks"/>
    <n v="358.88"/>
    <x v="1166"/>
    <m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x v="7"/>
    <s v="food trucks"/>
    <n v="61.19"/>
    <x v="1167"/>
    <m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x v="7"/>
    <s v="food trucks"/>
    <n v="340"/>
    <x v="1168"/>
    <m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x v="7"/>
    <s v="food trucks"/>
    <n v="5.67"/>
    <x v="1169"/>
    <m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x v="7"/>
    <s v="food trucks"/>
    <n v="50"/>
    <x v="1170"/>
    <m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x v="7"/>
    <s v="food trucks"/>
    <n v="25"/>
    <x v="1171"/>
    <m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x v="7"/>
    <s v="food trucks"/>
    <e v="#DIV/0!"/>
    <x v="1172"/>
    <m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x v="7"/>
    <s v="food trucks"/>
    <n v="30"/>
    <x v="1173"/>
    <m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x v="7"/>
    <s v="food trucks"/>
    <n v="46.63"/>
    <x v="1174"/>
    <m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x v="7"/>
    <s v="food trucks"/>
    <n v="65"/>
    <x v="1175"/>
    <m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x v="7"/>
    <s v="food trucks"/>
    <n v="10"/>
    <x v="1176"/>
    <m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x v="7"/>
    <s v="food trucks"/>
    <e v="#DIV/0!"/>
    <x v="1177"/>
    <m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x v="7"/>
    <s v="food trucks"/>
    <n v="5"/>
    <x v="1178"/>
    <m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x v="7"/>
    <s v="food trucks"/>
    <n v="640"/>
    <x v="1179"/>
    <m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x v="7"/>
    <s v="food trucks"/>
    <n v="69.12"/>
    <x v="1180"/>
    <m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x v="7"/>
    <s v="food trucks"/>
    <n v="1.33"/>
    <x v="1181"/>
    <m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x v="7"/>
    <s v="food trucks"/>
    <n v="10.5"/>
    <x v="1182"/>
    <m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x v="7"/>
    <s v="food trucks"/>
    <n v="33.33"/>
    <x v="1183"/>
    <m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x v="8"/>
    <s v="photobooks"/>
    <n v="61.56"/>
    <x v="1184"/>
    <m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x v="8"/>
    <s v="photobooks"/>
    <n v="118.74"/>
    <x v="1185"/>
    <m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x v="8"/>
    <s v="photobooks"/>
    <n v="65.08"/>
    <x v="1186"/>
    <m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x v="8"/>
    <s v="photobooks"/>
    <n v="130.16"/>
    <x v="1187"/>
    <m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x v="8"/>
    <s v="photobooks"/>
    <n v="37.78"/>
    <x v="1188"/>
    <m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x v="8"/>
    <s v="photobooks"/>
    <n v="112.79"/>
    <x v="1189"/>
    <m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x v="8"/>
    <s v="photobooks"/>
    <n v="51.92"/>
    <x v="1190"/>
    <m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x v="8"/>
    <s v="photobooks"/>
    <n v="89.24"/>
    <x v="1191"/>
    <m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x v="8"/>
    <s v="photobooks"/>
    <n v="19.329999999999998"/>
    <x v="1192"/>
    <m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x v="8"/>
    <s v="photobooks"/>
    <n v="79.97"/>
    <x v="1193"/>
    <m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x v="8"/>
    <s v="photobooks"/>
    <n v="56.41"/>
    <x v="1194"/>
    <m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x v="8"/>
    <s v="photobooks"/>
    <n v="79.41"/>
    <x v="1195"/>
    <m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x v="8"/>
    <s v="photobooks"/>
    <n v="76.44"/>
    <x v="1196"/>
    <m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x v="8"/>
    <s v="photobooks"/>
    <n v="121"/>
    <x v="1197"/>
    <m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x v="8"/>
    <s v="photobooks"/>
    <n v="54.62"/>
    <x v="1198"/>
    <m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x v="8"/>
    <s v="photobooks"/>
    <n v="299.22000000000003"/>
    <x v="1199"/>
    <m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x v="8"/>
    <s v="photobooks"/>
    <n v="58.53"/>
    <x v="1200"/>
    <m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x v="8"/>
    <s v="photobooks"/>
    <n v="55.37"/>
    <x v="1201"/>
    <m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x v="8"/>
    <s v="photobooks"/>
    <n v="183.8"/>
    <x v="1202"/>
    <m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x v="8"/>
    <s v="photobooks"/>
    <n v="165.35"/>
    <x v="1203"/>
    <m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x v="8"/>
    <s v="photobooks"/>
    <n v="234.79"/>
    <x v="1204"/>
    <m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x v="8"/>
    <s v="photobooks"/>
    <n v="211.48"/>
    <x v="1205"/>
    <m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x v="8"/>
    <s v="photobooks"/>
    <n v="32.340000000000003"/>
    <x v="1206"/>
    <m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x v="8"/>
    <s v="photobooks"/>
    <n v="123.38"/>
    <x v="1207"/>
    <m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x v="8"/>
    <s v="photobooks"/>
    <n v="207.07"/>
    <x v="1208"/>
    <m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x v="8"/>
    <s v="photobooks"/>
    <n v="138.26"/>
    <x v="1209"/>
    <m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x v="8"/>
    <s v="photobooks"/>
    <n v="493.82"/>
    <x v="1210"/>
    <m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x v="8"/>
    <s v="photobooks"/>
    <n v="168.5"/>
    <x v="1211"/>
    <m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x v="8"/>
    <s v="photobooks"/>
    <n v="38.869999999999997"/>
    <x v="1212"/>
    <m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8"/>
    <s v="photobooks"/>
    <n v="61.53"/>
    <x v="1213"/>
    <m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x v="8"/>
    <s v="photobooks"/>
    <n v="105.44"/>
    <x v="1214"/>
    <m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x v="8"/>
    <s v="photobooks"/>
    <n v="71.59"/>
    <x v="1215"/>
    <m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x v="8"/>
    <s v="photobooks"/>
    <n v="91.88"/>
    <x v="1216"/>
    <m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x v="8"/>
    <s v="photobooks"/>
    <n v="148.57"/>
    <x v="1217"/>
    <m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x v="8"/>
    <s v="photobooks"/>
    <n v="174.21"/>
    <x v="1218"/>
    <m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x v="8"/>
    <s v="photobooks"/>
    <n v="102.86"/>
    <x v="1219"/>
    <m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x v="8"/>
    <s v="photobooks"/>
    <n v="111.18"/>
    <x v="1220"/>
    <m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x v="8"/>
    <s v="photobooks"/>
    <n v="23.8"/>
    <x v="1221"/>
    <m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x v="8"/>
    <s v="photobooks"/>
    <n v="81.27"/>
    <x v="1222"/>
    <m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x v="8"/>
    <s v="photobooks"/>
    <n v="116.21"/>
    <x v="1223"/>
    <m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x v="4"/>
    <s v="world music"/>
    <n v="58.89"/>
    <x v="1224"/>
    <m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x v="4"/>
    <s v="world music"/>
    <n v="44"/>
    <x v="1225"/>
    <m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x v="4"/>
    <s v="world music"/>
    <n v="48.43"/>
    <x v="1226"/>
    <m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x v="4"/>
    <s v="world music"/>
    <e v="#DIV/0!"/>
    <x v="1227"/>
    <m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x v="4"/>
    <s v="world music"/>
    <n v="61.04"/>
    <x v="1228"/>
    <m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x v="4"/>
    <s v="world music"/>
    <n v="25"/>
    <x v="1229"/>
    <m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x v="4"/>
    <s v="world music"/>
    <e v="#DIV/0!"/>
    <x v="1230"/>
    <m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x v="4"/>
    <s v="world music"/>
    <e v="#DIV/0!"/>
    <x v="1231"/>
    <m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x v="4"/>
    <s v="world music"/>
    <n v="40"/>
    <x v="1232"/>
    <m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x v="4"/>
    <s v="world music"/>
    <n v="19.329999999999998"/>
    <x v="1233"/>
    <m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x v="4"/>
    <s v="world music"/>
    <e v="#DIV/0!"/>
    <x v="1234"/>
    <m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x v="4"/>
    <s v="world music"/>
    <n v="35"/>
    <x v="1235"/>
    <m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x v="4"/>
    <s v="world music"/>
    <e v="#DIV/0!"/>
    <x v="1236"/>
    <m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x v="4"/>
    <s v="world music"/>
    <e v="#DIV/0!"/>
    <x v="1237"/>
    <m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x v="4"/>
    <s v="world music"/>
    <n v="59.33"/>
    <x v="1238"/>
    <m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x v="4"/>
    <s v="world music"/>
    <e v="#DIV/0!"/>
    <x v="1239"/>
    <m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x v="4"/>
    <s v="world music"/>
    <n v="30.13"/>
    <x v="1240"/>
    <m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x v="4"/>
    <s v="world music"/>
    <n v="74.62"/>
    <x v="1241"/>
    <m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x v="4"/>
    <s v="world music"/>
    <n v="5"/>
    <x v="1242"/>
    <m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x v="4"/>
    <s v="world music"/>
    <n v="44.5"/>
    <x v="1243"/>
    <m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x v="4"/>
    <s v="rock"/>
    <n v="46.13"/>
    <x v="1244"/>
    <m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x v="4"/>
    <s v="rock"/>
    <n v="141.47"/>
    <x v="1245"/>
    <m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x v="4"/>
    <s v="rock"/>
    <n v="75.48"/>
    <x v="1246"/>
    <m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x v="4"/>
    <s v="rock"/>
    <n v="85.5"/>
    <x v="1247"/>
    <m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x v="4"/>
    <s v="rock"/>
    <n v="64.25"/>
    <x v="1248"/>
    <m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x v="4"/>
    <s v="rock"/>
    <n v="64.47"/>
    <x v="1249"/>
    <m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x v="4"/>
    <s v="rock"/>
    <n v="118.2"/>
    <x v="1250"/>
    <m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x v="4"/>
    <s v="rock"/>
    <n v="82.54"/>
    <x v="1251"/>
    <m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x v="4"/>
    <s v="rock"/>
    <n v="34.17"/>
    <x v="1252"/>
    <m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x v="4"/>
    <s v="rock"/>
    <n v="42.73"/>
    <x v="1253"/>
    <m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x v="4"/>
    <s v="rock"/>
    <n v="94.49"/>
    <x v="1254"/>
    <m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x v="4"/>
    <s v="rock"/>
    <n v="55.7"/>
    <x v="1255"/>
    <m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x v="4"/>
    <s v="rock"/>
    <n v="98.03"/>
    <x v="1256"/>
    <m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x v="4"/>
    <s v="rock"/>
    <n v="92.1"/>
    <x v="1257"/>
    <m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x v="4"/>
    <s v="rock"/>
    <n v="38.18"/>
    <x v="1258"/>
    <m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x v="4"/>
    <s v="rock"/>
    <n v="27.15"/>
    <x v="1259"/>
    <m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x v="4"/>
    <s v="rock"/>
    <n v="50.69"/>
    <x v="1260"/>
    <m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x v="4"/>
    <s v="rock"/>
    <n v="38.94"/>
    <x v="1261"/>
    <m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4"/>
    <s v="rock"/>
    <n v="77.64"/>
    <x v="1262"/>
    <m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x v="4"/>
    <s v="rock"/>
    <n v="43.54"/>
    <x v="1263"/>
    <m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x v="4"/>
    <s v="rock"/>
    <n v="31.82"/>
    <x v="1264"/>
    <m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x v="4"/>
    <s v="rock"/>
    <n v="63.18"/>
    <x v="1265"/>
    <m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x v="4"/>
    <s v="rock"/>
    <n v="190.9"/>
    <x v="1266"/>
    <m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x v="4"/>
    <s v="rock"/>
    <n v="140.86000000000001"/>
    <x v="1267"/>
    <m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x v="4"/>
    <s v="rock"/>
    <n v="76.92"/>
    <x v="1268"/>
    <m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x v="4"/>
    <s v="rock"/>
    <n v="99.16"/>
    <x v="1269"/>
    <m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x v="4"/>
    <s v="rock"/>
    <n v="67.88"/>
    <x v="1270"/>
    <m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x v="4"/>
    <s v="rock"/>
    <n v="246.29"/>
    <x v="1271"/>
    <m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x v="4"/>
    <s v="rock"/>
    <n v="189.29"/>
    <x v="1272"/>
    <m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x v="4"/>
    <s v="rock"/>
    <n v="76.67"/>
    <x v="1273"/>
    <m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x v="4"/>
    <s v="rock"/>
    <n v="82.96"/>
    <x v="1274"/>
    <m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x v="4"/>
    <s v="rock"/>
    <n v="62.52"/>
    <x v="1275"/>
    <m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x v="4"/>
    <s v="rock"/>
    <n v="46.07"/>
    <x v="1276"/>
    <m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x v="4"/>
    <s v="rock"/>
    <n v="38.54"/>
    <x v="1277"/>
    <m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4"/>
    <s v="rock"/>
    <n v="53.01"/>
    <x v="1278"/>
    <m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x v="4"/>
    <s v="rock"/>
    <n v="73.36"/>
    <x v="1279"/>
    <m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x v="4"/>
    <s v="rock"/>
    <n v="127.98"/>
    <x v="1280"/>
    <m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x v="4"/>
    <s v="rock"/>
    <n v="104.73"/>
    <x v="1281"/>
    <m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x v="4"/>
    <s v="rock"/>
    <n v="67.67"/>
    <x v="1282"/>
    <m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x v="4"/>
    <s v="rock"/>
    <n v="95.93"/>
    <x v="1283"/>
    <m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x v="1"/>
    <s v="plays"/>
    <n v="65.16"/>
    <x v="1284"/>
    <m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x v="1"/>
    <s v="plays"/>
    <n v="32.270000000000003"/>
    <x v="1285"/>
    <m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x v="1"/>
    <s v="plays"/>
    <n v="81.25"/>
    <x v="1286"/>
    <m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x v="1"/>
    <s v="plays"/>
    <n v="24.2"/>
    <x v="1287"/>
    <m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x v="1"/>
    <s v="plays"/>
    <n v="65.87"/>
    <x v="1288"/>
    <m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x v="1"/>
    <s v="plays"/>
    <n v="36.08"/>
    <x v="1289"/>
    <m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x v="1"/>
    <s v="plays"/>
    <n v="44.19"/>
    <x v="1290"/>
    <m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x v="1"/>
    <s v="plays"/>
    <n v="104.07"/>
    <x v="1291"/>
    <m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x v="1"/>
    <s v="plays"/>
    <n v="35.96"/>
    <x v="1292"/>
    <m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x v="1"/>
    <s v="plays"/>
    <n v="127.79"/>
    <x v="1293"/>
    <m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x v="1"/>
    <s v="plays"/>
    <n v="27.73"/>
    <x v="1294"/>
    <m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x v="1"/>
    <s v="plays"/>
    <n v="39.83"/>
    <x v="1295"/>
    <m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x v="1"/>
    <s v="plays"/>
    <n v="52.17"/>
    <x v="1296"/>
    <m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x v="1"/>
    <s v="plays"/>
    <n v="92.04"/>
    <x v="1297"/>
    <m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x v="1"/>
    <s v="plays"/>
    <n v="63.42"/>
    <x v="1298"/>
    <m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x v="1"/>
    <s v="plays"/>
    <n v="135.63"/>
    <x v="1299"/>
    <m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x v="1"/>
    <s v="plays"/>
    <n v="168.75"/>
    <x v="1300"/>
    <m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x v="1"/>
    <s v="plays"/>
    <n v="70.86"/>
    <x v="1301"/>
    <m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x v="1"/>
    <s v="plays"/>
    <n v="50"/>
    <x v="1302"/>
    <m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x v="1"/>
    <s v="plays"/>
    <n v="42.21"/>
    <x v="1303"/>
    <m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x v="2"/>
    <s v="wearables"/>
    <n v="152.41"/>
    <x v="1304"/>
    <m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x v="2"/>
    <s v="wearables"/>
    <n v="90.62"/>
    <x v="1305"/>
    <m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x v="2"/>
    <s v="wearables"/>
    <n v="201.6"/>
    <x v="1306"/>
    <m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x v="2"/>
    <s v="wearables"/>
    <n v="127.93"/>
    <x v="1307"/>
    <m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x v="2"/>
    <s v="wearables"/>
    <n v="29.89"/>
    <x v="1308"/>
    <m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x v="2"/>
    <s v="wearables"/>
    <n v="367.97"/>
    <x v="1309"/>
    <m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x v="2"/>
    <s v="wearables"/>
    <n v="129.16999999999999"/>
    <x v="1310"/>
    <m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x v="2"/>
    <s v="wearables"/>
    <n v="800.7"/>
    <x v="1311"/>
    <m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x v="2"/>
    <s v="wearables"/>
    <n v="28"/>
    <x v="1312"/>
    <m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x v="2"/>
    <s v="wearables"/>
    <n v="102.02"/>
    <x v="1313"/>
    <m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x v="2"/>
    <s v="wearables"/>
    <n v="184.36"/>
    <x v="1314"/>
    <m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x v="2"/>
    <s v="wearables"/>
    <n v="162.91999999999999"/>
    <x v="1315"/>
    <m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x v="2"/>
    <s v="wearables"/>
    <n v="1"/>
    <x v="1316"/>
    <m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x v="2"/>
    <s v="wearables"/>
    <n v="603.53"/>
    <x v="1317"/>
    <m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x v="2"/>
    <s v="wearables"/>
    <n v="45.41"/>
    <x v="1318"/>
    <m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x v="2"/>
    <s v="wearables"/>
    <n v="97.33"/>
    <x v="1319"/>
    <m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x v="2"/>
    <s v="wearables"/>
    <n v="167.67"/>
    <x v="1320"/>
    <m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x v="2"/>
    <s v="wearables"/>
    <n v="859.86"/>
    <x v="1321"/>
    <m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x v="2"/>
    <s v="wearables"/>
    <n v="26.5"/>
    <x v="1322"/>
    <m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x v="2"/>
    <s v="wearables"/>
    <n v="30.27"/>
    <x v="1323"/>
    <m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x v="2"/>
    <s v="wearables"/>
    <n v="54.67"/>
    <x v="1324"/>
    <m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x v="2"/>
    <s v="wearables"/>
    <n v="60.75"/>
    <x v="1325"/>
    <m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x v="2"/>
    <s v="wearables"/>
    <n v="102.73"/>
    <x v="1326"/>
    <m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x v="2"/>
    <s v="wearables"/>
    <n v="41.59"/>
    <x v="1327"/>
    <m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x v="2"/>
    <s v="wearables"/>
    <n v="116.53"/>
    <x v="1328"/>
    <m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x v="2"/>
    <s v="wearables"/>
    <n v="45.33"/>
    <x v="1329"/>
    <m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x v="2"/>
    <s v="wearables"/>
    <n v="157.46"/>
    <x v="1330"/>
    <m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x v="2"/>
    <s v="wearables"/>
    <n v="100.5"/>
    <x v="1331"/>
    <m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x v="2"/>
    <s v="wearables"/>
    <e v="#DIV/0!"/>
    <x v="1332"/>
    <m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x v="2"/>
    <s v="wearables"/>
    <e v="#DIV/0!"/>
    <x v="1333"/>
    <m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x v="2"/>
    <s v="wearables"/>
    <n v="51.82"/>
    <x v="1334"/>
    <m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x v="2"/>
    <s v="wearables"/>
    <n v="308.75"/>
    <x v="1335"/>
    <m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x v="2"/>
    <s v="wearables"/>
    <n v="379.23"/>
    <x v="1336"/>
    <m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x v="2"/>
    <s v="wearables"/>
    <n v="176.36"/>
    <x v="1337"/>
    <m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x v="2"/>
    <s v="wearables"/>
    <n v="66.069999999999993"/>
    <x v="1338"/>
    <m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x v="2"/>
    <s v="wearables"/>
    <n v="89.65"/>
    <x v="1339"/>
    <m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x v="2"/>
    <s v="wearables"/>
    <e v="#DIV/0!"/>
    <x v="1340"/>
    <m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x v="2"/>
    <s v="wearables"/>
    <n v="382.39"/>
    <x v="1341"/>
    <m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x v="2"/>
    <s v="wearables"/>
    <n v="100"/>
    <x v="1342"/>
    <m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x v="2"/>
    <s v="wearables"/>
    <n v="158.36000000000001"/>
    <x v="1343"/>
    <m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x v="3"/>
    <s v="nonfiction"/>
    <n v="40.76"/>
    <x v="1344"/>
    <m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x v="3"/>
    <s v="nonfiction"/>
    <n v="53.57"/>
    <x v="1345"/>
    <m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x v="3"/>
    <s v="nonfiction"/>
    <n v="48.45"/>
    <x v="1346"/>
    <m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x v="3"/>
    <s v="nonfiction"/>
    <n v="82.42"/>
    <x v="1347"/>
    <m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x v="3"/>
    <s v="nonfiction"/>
    <n v="230.19"/>
    <x v="1348"/>
    <m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x v="3"/>
    <s v="nonfiction"/>
    <n v="59.36"/>
    <x v="1349"/>
    <m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x v="3"/>
    <s v="nonfiction"/>
    <n v="66.7"/>
    <x v="1350"/>
    <m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x v="3"/>
    <s v="nonfiction"/>
    <n v="168.78"/>
    <x v="1351"/>
    <m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x v="3"/>
    <s v="nonfiction"/>
    <n v="59.97"/>
    <x v="1352"/>
    <m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x v="3"/>
    <s v="nonfiction"/>
    <n v="31.81"/>
    <x v="1353"/>
    <m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x v="3"/>
    <s v="nonfiction"/>
    <n v="24.42"/>
    <x v="1354"/>
    <m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x v="3"/>
    <s v="nonfiction"/>
    <n v="25.35"/>
    <x v="1355"/>
    <m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x v="3"/>
    <s v="nonfiction"/>
    <n v="71.44"/>
    <x v="1356"/>
    <m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x v="3"/>
    <s v="nonfiction"/>
    <n v="38.549999999999997"/>
    <x v="1357"/>
    <m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x v="3"/>
    <s v="nonfiction"/>
    <n v="68.37"/>
    <x v="1358"/>
    <m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x v="3"/>
    <s v="nonfiction"/>
    <n v="40.21"/>
    <x v="1359"/>
    <m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x v="3"/>
    <s v="nonfiction"/>
    <n v="32.07"/>
    <x v="1360"/>
    <m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x v="3"/>
    <s v="nonfiction"/>
    <n v="28.63"/>
    <x v="1361"/>
    <m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x v="3"/>
    <s v="nonfiction"/>
    <n v="43.64"/>
    <x v="1362"/>
    <m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x v="3"/>
    <s v="nonfiction"/>
    <n v="40"/>
    <x v="1363"/>
    <m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x v="4"/>
    <s v="rock"/>
    <n v="346.04"/>
    <x v="1364"/>
    <m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x v="4"/>
    <s v="rock"/>
    <n v="81.739999999999995"/>
    <x v="1365"/>
    <m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x v="4"/>
    <s v="rock"/>
    <n v="64.540000000000006"/>
    <x v="1366"/>
    <m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x v="4"/>
    <s v="rock"/>
    <n v="63.48"/>
    <x v="1367"/>
    <m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x v="4"/>
    <s v="rock"/>
    <n v="63.62"/>
    <x v="1368"/>
    <m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x v="4"/>
    <s v="rock"/>
    <n v="83.97"/>
    <x v="1369"/>
    <m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x v="4"/>
    <s v="rock"/>
    <n v="77.75"/>
    <x v="1370"/>
    <m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x v="4"/>
    <s v="rock"/>
    <n v="107.07"/>
    <x v="1371"/>
    <m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x v="4"/>
    <s v="rock"/>
    <n v="38.75"/>
    <x v="1372"/>
    <m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x v="4"/>
    <s v="rock"/>
    <n v="201.94"/>
    <x v="1373"/>
    <m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x v="4"/>
    <s v="rock"/>
    <n v="43.06"/>
    <x v="1374"/>
    <m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x v="4"/>
    <s v="rock"/>
    <n v="62.87"/>
    <x v="1375"/>
    <m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x v="4"/>
    <s v="rock"/>
    <n v="55.61"/>
    <x v="1376"/>
    <m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x v="4"/>
    <s v="rock"/>
    <n v="48.71"/>
    <x v="1377"/>
    <m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x v="4"/>
    <s v="rock"/>
    <n v="30.58"/>
    <x v="1378"/>
    <m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x v="4"/>
    <s v="rock"/>
    <n v="73.91"/>
    <x v="1379"/>
    <m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x v="4"/>
    <s v="rock"/>
    <n v="21.2"/>
    <x v="1380"/>
    <m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x v="4"/>
    <s v="rock"/>
    <n v="73.36"/>
    <x v="1381"/>
    <m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x v="4"/>
    <s v="rock"/>
    <n v="56.41"/>
    <x v="1382"/>
    <m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x v="4"/>
    <s v="rock"/>
    <n v="50.25"/>
    <x v="1383"/>
    <m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x v="4"/>
    <s v="rock"/>
    <n v="68.94"/>
    <x v="1384"/>
    <m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x v="4"/>
    <s v="rock"/>
    <n v="65.91"/>
    <x v="1385"/>
    <m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x v="4"/>
    <s v="rock"/>
    <n v="62.5"/>
    <x v="1386"/>
    <m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x v="4"/>
    <s v="rock"/>
    <n v="70.06"/>
    <x v="1387"/>
    <m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x v="4"/>
    <s v="rock"/>
    <n v="60.18"/>
    <x v="1388"/>
    <m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x v="4"/>
    <s v="rock"/>
    <n v="21.38"/>
    <x v="1389"/>
    <m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x v="4"/>
    <s v="rock"/>
    <n v="160.79"/>
    <x v="1390"/>
    <m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x v="4"/>
    <s v="rock"/>
    <n v="42.38"/>
    <x v="1391"/>
    <m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x v="4"/>
    <s v="rock"/>
    <n v="27.32"/>
    <x v="1392"/>
    <m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x v="4"/>
    <s v="rock"/>
    <n v="196.83"/>
    <x v="1393"/>
    <m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x v="4"/>
    <s v="rock"/>
    <n v="53.88"/>
    <x v="1394"/>
    <m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x v="4"/>
    <s v="rock"/>
    <n v="47.76"/>
    <x v="1395"/>
    <m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x v="4"/>
    <s v="rock"/>
    <n v="88.19"/>
    <x v="1396"/>
    <m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x v="4"/>
    <s v="rock"/>
    <n v="72.06"/>
    <x v="1397"/>
    <m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x v="4"/>
    <s v="rock"/>
    <n v="74.25"/>
    <x v="1398"/>
    <m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x v="4"/>
    <s v="rock"/>
    <n v="61.7"/>
    <x v="1399"/>
    <m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x v="4"/>
    <s v="rock"/>
    <n v="17.239999999999998"/>
    <x v="1400"/>
    <m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x v="4"/>
    <s v="rock"/>
    <n v="51.72"/>
    <x v="1401"/>
    <m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x v="4"/>
    <s v="rock"/>
    <n v="24.15"/>
    <x v="1402"/>
    <m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x v="4"/>
    <s v="rock"/>
    <n v="62.17"/>
    <x v="1403"/>
    <m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x v="3"/>
    <s v="translations"/>
    <n v="48.2"/>
    <x v="1404"/>
    <m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x v="3"/>
    <s v="translations"/>
    <n v="6.18"/>
    <x v="1405"/>
    <m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x v="3"/>
    <s v="translations"/>
    <n v="5"/>
    <x v="1406"/>
    <m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x v="3"/>
    <s v="translations"/>
    <n v="7.5"/>
    <x v="1407"/>
    <m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x v="3"/>
    <s v="translations"/>
    <n v="12"/>
    <x v="1408"/>
    <m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x v="3"/>
    <s v="translations"/>
    <e v="#DIV/0!"/>
    <x v="1409"/>
    <m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x v="3"/>
    <s v="translations"/>
    <n v="1"/>
    <x v="1410"/>
    <m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x v="3"/>
    <s v="translations"/>
    <n v="2.33"/>
    <x v="1411"/>
    <m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x v="3"/>
    <s v="translations"/>
    <n v="24.62"/>
    <x v="1412"/>
    <m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x v="3"/>
    <s v="translations"/>
    <n v="100"/>
    <x v="1413"/>
    <m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x v="3"/>
    <s v="translations"/>
    <n v="1"/>
    <x v="1414"/>
    <m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x v="3"/>
    <s v="translations"/>
    <n v="88.89"/>
    <x v="1415"/>
    <m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x v="3"/>
    <s v="translations"/>
    <e v="#DIV/0!"/>
    <x v="1416"/>
    <m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x v="3"/>
    <s v="translations"/>
    <n v="27.5"/>
    <x v="1417"/>
    <m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x v="3"/>
    <s v="translations"/>
    <n v="6"/>
    <x v="1418"/>
    <m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x v="3"/>
    <s v="translations"/>
    <n v="44.5"/>
    <x v="1419"/>
    <m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x v="3"/>
    <s v="translations"/>
    <n v="1"/>
    <x v="1420"/>
    <m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x v="3"/>
    <s v="translations"/>
    <n v="100"/>
    <x v="1421"/>
    <m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x v="3"/>
    <s v="translations"/>
    <n v="13"/>
    <x v="1422"/>
    <m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x v="3"/>
    <s v="translations"/>
    <n v="100"/>
    <x v="1423"/>
    <m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x v="3"/>
    <s v="translations"/>
    <n v="109.07"/>
    <x v="1424"/>
    <m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x v="3"/>
    <s v="translations"/>
    <e v="#DIV/0!"/>
    <x v="1425"/>
    <m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x v="3"/>
    <s v="translations"/>
    <e v="#DIV/0!"/>
    <x v="1426"/>
    <m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x v="3"/>
    <s v="translations"/>
    <n v="104.75"/>
    <x v="1427"/>
    <m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x v="3"/>
    <s v="translations"/>
    <n v="15"/>
    <x v="1428"/>
    <m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x v="3"/>
    <s v="translations"/>
    <e v="#DIV/0!"/>
    <x v="1429"/>
    <m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x v="3"/>
    <s v="translations"/>
    <n v="80.599999999999994"/>
    <x v="1430"/>
    <m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x v="3"/>
    <s v="translations"/>
    <n v="115.55"/>
    <x v="1431"/>
    <m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x v="3"/>
    <s v="translations"/>
    <e v="#DIV/0!"/>
    <x v="1432"/>
    <m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x v="3"/>
    <s v="translations"/>
    <n v="80.5"/>
    <x v="1433"/>
    <m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x v="3"/>
    <s v="translations"/>
    <n v="744.55"/>
    <x v="1434"/>
    <m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x v="3"/>
    <s v="translations"/>
    <n v="7.5"/>
    <x v="1435"/>
    <m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x v="3"/>
    <s v="translations"/>
    <n v="38.5"/>
    <x v="1436"/>
    <m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x v="3"/>
    <s v="translations"/>
    <n v="36.68"/>
    <x v="1437"/>
    <m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x v="3"/>
    <s v="translations"/>
    <n v="75"/>
    <x v="1438"/>
    <m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x v="3"/>
    <s v="translations"/>
    <n v="30"/>
    <x v="1439"/>
    <m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x v="3"/>
    <s v="translations"/>
    <n v="1"/>
    <x v="1440"/>
    <m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x v="3"/>
    <s v="translations"/>
    <n v="673.33"/>
    <x v="1441"/>
    <m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x v="3"/>
    <s v="translations"/>
    <e v="#DIV/0!"/>
    <x v="1442"/>
    <m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x v="3"/>
    <s v="translations"/>
    <e v="#DIV/0!"/>
    <x v="1443"/>
    <m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x v="3"/>
    <s v="translations"/>
    <e v="#DIV/0!"/>
    <x v="1444"/>
    <m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x v="3"/>
    <s v="translations"/>
    <e v="#DIV/0!"/>
    <x v="1445"/>
    <m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x v="3"/>
    <s v="translations"/>
    <e v="#DIV/0!"/>
    <x v="1446"/>
    <m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x v="3"/>
    <s v="translations"/>
    <n v="25"/>
    <x v="1447"/>
    <m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x v="3"/>
    <s v="translations"/>
    <e v="#DIV/0!"/>
    <x v="1448"/>
    <m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x v="3"/>
    <s v="translations"/>
    <e v="#DIV/0!"/>
    <x v="1449"/>
    <m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x v="3"/>
    <s v="translations"/>
    <n v="1"/>
    <x v="1450"/>
    <m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x v="3"/>
    <s v="translations"/>
    <n v="1"/>
    <x v="1451"/>
    <m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x v="3"/>
    <s v="translations"/>
    <e v="#DIV/0!"/>
    <x v="1452"/>
    <m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x v="3"/>
    <s v="translations"/>
    <e v="#DIV/0!"/>
    <x v="1453"/>
    <m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x v="3"/>
    <s v="translations"/>
    <n v="15"/>
    <x v="1454"/>
    <m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x v="3"/>
    <s v="translations"/>
    <n v="225"/>
    <x v="1455"/>
    <m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x v="3"/>
    <s v="translations"/>
    <n v="48.33"/>
    <x v="1456"/>
    <m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x v="3"/>
    <s v="translations"/>
    <e v="#DIV/0!"/>
    <x v="1457"/>
    <m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x v="3"/>
    <s v="translations"/>
    <e v="#DIV/0!"/>
    <x v="1458"/>
    <m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x v="3"/>
    <s v="translations"/>
    <e v="#DIV/0!"/>
    <x v="1459"/>
    <m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x v="3"/>
    <s v="translations"/>
    <e v="#DIV/0!"/>
    <x v="1460"/>
    <m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x v="3"/>
    <s v="radio &amp; podcasts"/>
    <n v="44.67"/>
    <x v="1461"/>
    <m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x v="3"/>
    <s v="radio &amp; podcasts"/>
    <n v="28.94"/>
    <x v="1462"/>
    <m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x v="3"/>
    <s v="radio &amp; podcasts"/>
    <n v="35.44"/>
    <x v="1463"/>
    <m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x v="3"/>
    <s v="radio &amp; podcasts"/>
    <n v="34.869999999999997"/>
    <x v="1464"/>
    <m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x v="3"/>
    <s v="radio &amp; podcasts"/>
    <n v="52.62"/>
    <x v="1465"/>
    <m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x v="3"/>
    <s v="radio &amp; podcasts"/>
    <n v="69.599999999999994"/>
    <x v="1466"/>
    <m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x v="3"/>
    <s v="radio &amp; podcasts"/>
    <n v="76.72"/>
    <x v="1467"/>
    <m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x v="3"/>
    <s v="radio &amp; podcasts"/>
    <n v="33.19"/>
    <x v="1468"/>
    <m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x v="3"/>
    <s v="radio &amp; podcasts"/>
    <n v="149.46"/>
    <x v="1469"/>
    <m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x v="3"/>
    <s v="radio &amp; podcasts"/>
    <n v="23.17"/>
    <x v="1470"/>
    <m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x v="3"/>
    <s v="radio &amp; podcasts"/>
    <n v="96.88"/>
    <x v="1471"/>
    <m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x v="3"/>
    <s v="radio &amp; podcasts"/>
    <n v="103.2"/>
    <x v="1472"/>
    <m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x v="3"/>
    <s v="radio &amp; podcasts"/>
    <n v="38.46"/>
    <x v="1473"/>
    <m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x v="3"/>
    <s v="radio &amp; podcasts"/>
    <n v="44.32"/>
    <x v="1474"/>
    <m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x v="3"/>
    <s v="radio &amp; podcasts"/>
    <n v="64.17"/>
    <x v="1475"/>
    <m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x v="3"/>
    <s v="radio &amp; podcasts"/>
    <n v="43.33"/>
    <x v="1476"/>
    <m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x v="3"/>
    <s v="radio &amp; podcasts"/>
    <n v="90.5"/>
    <x v="1477"/>
    <m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x v="3"/>
    <s v="radio &amp; podcasts"/>
    <n v="29.19"/>
    <x v="1478"/>
    <m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x v="3"/>
    <s v="radio &amp; podcasts"/>
    <n v="30.96"/>
    <x v="1479"/>
    <m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x v="3"/>
    <s v="radio &amp; podcasts"/>
    <n v="92.16"/>
    <x v="1480"/>
    <m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x v="3"/>
    <s v="fiction"/>
    <n v="17.5"/>
    <x v="1481"/>
    <m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x v="3"/>
    <s v="fiction"/>
    <n v="5"/>
    <x v="1482"/>
    <m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x v="3"/>
    <s v="fiction"/>
    <n v="25"/>
    <x v="1483"/>
    <m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x v="3"/>
    <s v="fiction"/>
    <e v="#DIV/0!"/>
    <x v="1484"/>
    <m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x v="3"/>
    <s v="fiction"/>
    <n v="50"/>
    <x v="1485"/>
    <m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x v="3"/>
    <s v="fiction"/>
    <n v="16"/>
    <x v="1486"/>
    <m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x v="3"/>
    <s v="fiction"/>
    <e v="#DIV/0!"/>
    <x v="1487"/>
    <m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x v="3"/>
    <s v="fiction"/>
    <n v="60"/>
    <x v="1488"/>
    <m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x v="3"/>
    <s v="fiction"/>
    <e v="#DIV/0!"/>
    <x v="1489"/>
    <m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x v="3"/>
    <s v="fiction"/>
    <n v="47.11"/>
    <x v="1490"/>
    <m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x v="3"/>
    <s v="fiction"/>
    <n v="100"/>
    <x v="1491"/>
    <m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x v="3"/>
    <s v="fiction"/>
    <n v="15"/>
    <x v="1492"/>
    <m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x v="3"/>
    <s v="fiction"/>
    <e v="#DIV/0!"/>
    <x v="1493"/>
    <m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x v="3"/>
    <s v="fiction"/>
    <n v="40.450000000000003"/>
    <x v="1494"/>
    <m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x v="3"/>
    <s v="fiction"/>
    <e v="#DIV/0!"/>
    <x v="1495"/>
    <m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x v="3"/>
    <s v="fiction"/>
    <e v="#DIV/0!"/>
    <x v="1496"/>
    <m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x v="3"/>
    <s v="fiction"/>
    <n v="1"/>
    <x v="1497"/>
    <m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x v="3"/>
    <s v="fiction"/>
    <n v="19"/>
    <x v="1498"/>
    <m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x v="3"/>
    <s v="fiction"/>
    <n v="5"/>
    <x v="1499"/>
    <m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x v="3"/>
    <s v="fiction"/>
    <n v="46.73"/>
    <x v="1500"/>
    <m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x v="8"/>
    <s v="photobooks"/>
    <n v="97.73"/>
    <x v="1501"/>
    <m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x v="8"/>
    <s v="photobooks"/>
    <n v="67.84"/>
    <x v="1502"/>
    <m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x v="8"/>
    <s v="photobooks"/>
    <n v="56.98"/>
    <x v="1503"/>
    <m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8"/>
    <s v="photobooks"/>
    <n v="67.16"/>
    <x v="1504"/>
    <m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x v="8"/>
    <s v="photobooks"/>
    <n v="48.04"/>
    <x v="1505"/>
    <m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x v="8"/>
    <s v="photobooks"/>
    <n v="38.86"/>
    <x v="1506"/>
    <m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x v="8"/>
    <s v="photobooks"/>
    <n v="78.180000000000007"/>
    <x v="1507"/>
    <m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x v="8"/>
    <s v="photobooks"/>
    <n v="97.11"/>
    <x v="1508"/>
    <m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x v="8"/>
    <s v="photobooks"/>
    <n v="110.39"/>
    <x v="1509"/>
    <m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x v="8"/>
    <s v="photobooks"/>
    <n v="39.92"/>
    <x v="1510"/>
    <m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x v="8"/>
    <s v="photobooks"/>
    <n v="75.98"/>
    <x v="1511"/>
    <m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x v="8"/>
    <s v="photobooks"/>
    <n v="58.38"/>
    <x v="1512"/>
    <m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x v="8"/>
    <s v="photobooks"/>
    <n v="55.82"/>
    <x v="1513"/>
    <m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x v="8"/>
    <s v="photobooks"/>
    <n v="151.24"/>
    <x v="1514"/>
    <m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x v="8"/>
    <s v="photobooks"/>
    <n v="849.67"/>
    <x v="1515"/>
    <m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x v="8"/>
    <s v="photobooks"/>
    <n v="159.24"/>
    <x v="1516"/>
    <m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x v="8"/>
    <s v="photobooks"/>
    <n v="39.51"/>
    <x v="1517"/>
    <m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x v="8"/>
    <s v="photobooks"/>
    <n v="130.53"/>
    <x v="1518"/>
    <m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x v="8"/>
    <s v="photobooks"/>
    <n v="64.16"/>
    <x v="1519"/>
    <m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x v="8"/>
    <s v="photobooks"/>
    <n v="111.53"/>
    <x v="1520"/>
    <m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x v="8"/>
    <s v="photobooks"/>
    <n v="170.45"/>
    <x v="1521"/>
    <m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x v="8"/>
    <s v="photobooks"/>
    <n v="133.74"/>
    <x v="1522"/>
    <m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x v="8"/>
    <s v="photobooks"/>
    <n v="95.83"/>
    <x v="1523"/>
    <m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x v="8"/>
    <s v="photobooks"/>
    <n v="221.79"/>
    <x v="1524"/>
    <m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x v="8"/>
    <s v="photobooks"/>
    <n v="32.32"/>
    <x v="1525"/>
    <m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x v="8"/>
    <s v="photobooks"/>
    <n v="98.84"/>
    <x v="1526"/>
    <m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x v="8"/>
    <s v="photobooks"/>
    <n v="55.22"/>
    <x v="1527"/>
    <m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x v="8"/>
    <s v="photobooks"/>
    <n v="52.79"/>
    <x v="1528"/>
    <m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x v="8"/>
    <s v="photobooks"/>
    <n v="135.66999999999999"/>
    <x v="1529"/>
    <m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x v="8"/>
    <s v="photobooks"/>
    <n v="53.99"/>
    <x v="1530"/>
    <m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x v="8"/>
    <s v="photobooks"/>
    <n v="56.64"/>
    <x v="1531"/>
    <m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x v="8"/>
    <s v="photobooks"/>
    <n v="82.32"/>
    <x v="1532"/>
    <m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x v="8"/>
    <s v="photobooks"/>
    <n v="88.26"/>
    <x v="1533"/>
    <m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x v="8"/>
    <s v="photobooks"/>
    <n v="84.91"/>
    <x v="1534"/>
    <m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x v="8"/>
    <s v="photobooks"/>
    <n v="48.15"/>
    <x v="1535"/>
    <m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x v="8"/>
    <s v="photobooks"/>
    <n v="66.02"/>
    <x v="1536"/>
    <m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x v="8"/>
    <s v="photobooks"/>
    <n v="96.38"/>
    <x v="1537"/>
    <m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x v="8"/>
    <s v="photobooks"/>
    <n v="156.16999999999999"/>
    <x v="1538"/>
    <m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x v="8"/>
    <s v="photobooks"/>
    <n v="95.76"/>
    <x v="1539"/>
    <m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x v="8"/>
    <s v="photobooks"/>
    <n v="180.41"/>
    <x v="1540"/>
    <m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x v="8"/>
    <s v="nature"/>
    <n v="3"/>
    <x v="1541"/>
    <m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x v="8"/>
    <s v="nature"/>
    <n v="20"/>
    <x v="1542"/>
    <m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x v="8"/>
    <s v="nature"/>
    <n v="10"/>
    <x v="1543"/>
    <m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x v="8"/>
    <s v="nature"/>
    <e v="#DIV/0!"/>
    <x v="1544"/>
    <m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x v="8"/>
    <s v="nature"/>
    <n v="1"/>
    <x v="1545"/>
    <m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x v="8"/>
    <s v="nature"/>
    <n v="26.27"/>
    <x v="1546"/>
    <m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x v="8"/>
    <s v="nature"/>
    <e v="#DIV/0!"/>
    <x v="1547"/>
    <m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x v="8"/>
    <s v="nature"/>
    <n v="60"/>
    <x v="1548"/>
    <m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x v="8"/>
    <s v="nature"/>
    <n v="28.33"/>
    <x v="1549"/>
    <m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x v="8"/>
    <s v="nature"/>
    <n v="14.43"/>
    <x v="1550"/>
    <m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x v="8"/>
    <s v="nature"/>
    <e v="#DIV/0!"/>
    <x v="1551"/>
    <m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x v="8"/>
    <s v="nature"/>
    <n v="132.19"/>
    <x v="1552"/>
    <m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x v="8"/>
    <s v="nature"/>
    <e v="#DIV/0!"/>
    <x v="1553"/>
    <m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x v="8"/>
    <s v="nature"/>
    <e v="#DIV/0!"/>
    <x v="1554"/>
    <m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x v="8"/>
    <s v="nature"/>
    <e v="#DIV/0!"/>
    <x v="1555"/>
    <m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x v="8"/>
    <s v="nature"/>
    <n v="56.42"/>
    <x v="1556"/>
    <m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x v="8"/>
    <s v="nature"/>
    <n v="100"/>
    <x v="1557"/>
    <m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x v="8"/>
    <s v="nature"/>
    <n v="11.67"/>
    <x v="1558"/>
    <m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x v="8"/>
    <s v="nature"/>
    <n v="50"/>
    <x v="1559"/>
    <m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x v="8"/>
    <s v="nature"/>
    <n v="23.5"/>
    <x v="1560"/>
    <m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x v="3"/>
    <s v="art books"/>
    <n v="67"/>
    <x v="1561"/>
    <m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x v="3"/>
    <s v="art books"/>
    <e v="#DIV/0!"/>
    <x v="1562"/>
    <m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x v="3"/>
    <s v="art books"/>
    <n v="42.5"/>
    <x v="1563"/>
    <m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x v="3"/>
    <s v="art books"/>
    <n v="10"/>
    <x v="1564"/>
    <m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x v="3"/>
    <s v="art books"/>
    <n v="100"/>
    <x v="1565"/>
    <m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x v="3"/>
    <s v="art books"/>
    <n v="108.05"/>
    <x v="1566"/>
    <m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x v="3"/>
    <s v="art books"/>
    <n v="26.92"/>
    <x v="1567"/>
    <m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x v="3"/>
    <s v="art books"/>
    <n v="155"/>
    <x v="1568"/>
    <m/>
    <x v="3"/>
  </r>
  <r>
    <n v="1569"/>
    <s v="to be removed (Canceled)"/>
    <s v="to be removed"/>
    <x v="11"/>
    <n v="0"/>
    <x v="1"/>
    <s v="US"/>
    <s v="USD"/>
    <n v="1369498714"/>
    <n v="1366906714"/>
    <b v="0"/>
    <n v="0"/>
    <b v="0"/>
    <x v="3"/>
    <s v="art books"/>
    <e v="#DIV/0!"/>
    <x v="1569"/>
    <m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x v="3"/>
    <s v="art books"/>
    <n v="47.77"/>
    <x v="1570"/>
    <m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x v="3"/>
    <s v="art books"/>
    <n v="20"/>
    <x v="1571"/>
    <m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x v="3"/>
    <s v="art books"/>
    <n v="41.67"/>
    <x v="1572"/>
    <m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x v="3"/>
    <s v="art books"/>
    <n v="74.33"/>
    <x v="1573"/>
    <m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x v="3"/>
    <s v="art books"/>
    <n v="84.33"/>
    <x v="1574"/>
    <m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x v="3"/>
    <s v="art books"/>
    <n v="65.459999999999994"/>
    <x v="1575"/>
    <m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x v="3"/>
    <s v="art books"/>
    <n v="65"/>
    <x v="1576"/>
    <m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x v="3"/>
    <s v="art books"/>
    <n v="27.5"/>
    <x v="1577"/>
    <m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x v="3"/>
    <s v="art books"/>
    <n v="51.25"/>
    <x v="1578"/>
    <m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x v="3"/>
    <s v="art books"/>
    <n v="14"/>
    <x v="1579"/>
    <m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x v="3"/>
    <s v="art books"/>
    <e v="#DIV/0!"/>
    <x v="1580"/>
    <m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x v="8"/>
    <s v="places"/>
    <n v="5"/>
    <x v="1581"/>
    <m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x v="8"/>
    <s v="places"/>
    <n v="31"/>
    <x v="1582"/>
    <m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x v="8"/>
    <s v="places"/>
    <n v="15"/>
    <x v="1583"/>
    <m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x v="8"/>
    <s v="places"/>
    <e v="#DIV/0!"/>
    <x v="1584"/>
    <m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x v="8"/>
    <s v="places"/>
    <n v="131.66999999999999"/>
    <x v="1585"/>
    <m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x v="8"/>
    <s v="places"/>
    <e v="#DIV/0!"/>
    <x v="1586"/>
    <m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x v="8"/>
    <s v="places"/>
    <n v="1"/>
    <x v="1587"/>
    <m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x v="8"/>
    <s v="places"/>
    <e v="#DIV/0!"/>
    <x v="1588"/>
    <m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x v="8"/>
    <s v="places"/>
    <e v="#DIV/0!"/>
    <x v="1589"/>
    <m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x v="8"/>
    <s v="places"/>
    <n v="510"/>
    <x v="1590"/>
    <m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x v="8"/>
    <s v="places"/>
    <n v="44.48"/>
    <x v="1591"/>
    <m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x v="8"/>
    <s v="places"/>
    <e v="#DIV/0!"/>
    <x v="1592"/>
    <m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x v="8"/>
    <s v="places"/>
    <n v="1"/>
    <x v="1593"/>
    <m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x v="8"/>
    <s v="places"/>
    <n v="20.5"/>
    <x v="1594"/>
    <m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x v="8"/>
    <s v="places"/>
    <n v="40"/>
    <x v="1595"/>
    <m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x v="8"/>
    <s v="places"/>
    <n v="25"/>
    <x v="1596"/>
    <m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x v="8"/>
    <s v="places"/>
    <e v="#DIV/0!"/>
    <x v="1597"/>
    <m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x v="8"/>
    <s v="places"/>
    <n v="1"/>
    <x v="1598"/>
    <m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x v="8"/>
    <s v="places"/>
    <e v="#DIV/0!"/>
    <x v="1599"/>
    <m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x v="8"/>
    <s v="places"/>
    <n v="40.78"/>
    <x v="1600"/>
    <m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x v="4"/>
    <s v="rock"/>
    <n v="48.33"/>
    <x v="1601"/>
    <m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x v="4"/>
    <s v="rock"/>
    <n v="46.95"/>
    <x v="1602"/>
    <m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x v="4"/>
    <s v="rock"/>
    <n v="66.69"/>
    <x v="1603"/>
    <m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x v="4"/>
    <s v="rock"/>
    <n v="48.84"/>
    <x v="1604"/>
    <m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x v="4"/>
    <s v="rock"/>
    <n v="137.31"/>
    <x v="1605"/>
    <m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x v="4"/>
    <s v="rock"/>
    <n v="87.83"/>
    <x v="1606"/>
    <m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x v="4"/>
    <s v="rock"/>
    <n v="70.790000000000006"/>
    <x v="1607"/>
    <m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x v="4"/>
    <s v="rock"/>
    <n v="52.83"/>
    <x v="1608"/>
    <m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x v="4"/>
    <s v="rock"/>
    <n v="443.75"/>
    <x v="1609"/>
    <m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x v="4"/>
    <s v="rock"/>
    <n v="48.54"/>
    <x v="1610"/>
    <m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x v="4"/>
    <s v="rock"/>
    <n v="37.07"/>
    <x v="1611"/>
    <m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x v="4"/>
    <s v="rock"/>
    <n v="50"/>
    <x v="1612"/>
    <m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x v="4"/>
    <s v="rock"/>
    <n v="39.04"/>
    <x v="1613"/>
    <m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x v="4"/>
    <s v="rock"/>
    <n v="66.69"/>
    <x v="1614"/>
    <m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x v="4"/>
    <s v="rock"/>
    <n v="67.13"/>
    <x v="1615"/>
    <m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x v="4"/>
    <s v="rock"/>
    <n v="66.37"/>
    <x v="1616"/>
    <m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x v="4"/>
    <s v="rock"/>
    <n v="64.62"/>
    <x v="1617"/>
    <m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x v="4"/>
    <s v="rock"/>
    <n v="58.37"/>
    <x v="1618"/>
    <m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x v="4"/>
    <s v="rock"/>
    <n v="86.96"/>
    <x v="1619"/>
    <m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x v="4"/>
    <s v="rock"/>
    <n v="66.47"/>
    <x v="1620"/>
    <m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x v="4"/>
    <s v="rock"/>
    <n v="163.78"/>
    <x v="1621"/>
    <m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x v="4"/>
    <s v="rock"/>
    <n v="107.98"/>
    <x v="1622"/>
    <m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x v="4"/>
    <s v="rock"/>
    <n v="42.11"/>
    <x v="1623"/>
    <m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x v="4"/>
    <s v="rock"/>
    <n v="47.2"/>
    <x v="1624"/>
    <m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x v="4"/>
    <s v="rock"/>
    <n v="112.02"/>
    <x v="1625"/>
    <m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x v="4"/>
    <s v="rock"/>
    <n v="74.95"/>
    <x v="1626"/>
    <m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x v="4"/>
    <s v="rock"/>
    <n v="61.58"/>
    <x v="1627"/>
    <m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x v="4"/>
    <s v="rock"/>
    <n v="45.88"/>
    <x v="1628"/>
    <m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x v="4"/>
    <s v="rock"/>
    <n v="75.849999999999994"/>
    <x v="1629"/>
    <m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x v="4"/>
    <s v="rock"/>
    <n v="84.21"/>
    <x v="1630"/>
    <m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x v="4"/>
    <s v="rock"/>
    <n v="117.23"/>
    <x v="1631"/>
    <m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x v="4"/>
    <s v="rock"/>
    <n v="86.49"/>
    <x v="1632"/>
    <m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x v="4"/>
    <s v="rock"/>
    <n v="172.41"/>
    <x v="1633"/>
    <m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x v="4"/>
    <s v="rock"/>
    <n v="62.81"/>
    <x v="1634"/>
    <m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x v="4"/>
    <s v="rock"/>
    <n v="67.73"/>
    <x v="1635"/>
    <m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x v="4"/>
    <s v="rock"/>
    <n v="53.56"/>
    <x v="1636"/>
    <m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x v="4"/>
    <s v="rock"/>
    <n v="34.6"/>
    <x v="1637"/>
    <m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x v="4"/>
    <s v="rock"/>
    <n v="38.89"/>
    <x v="1638"/>
    <m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x v="4"/>
    <s v="rock"/>
    <n v="94.74"/>
    <x v="1639"/>
    <m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x v="4"/>
    <s v="rock"/>
    <n v="39.97"/>
    <x v="1640"/>
    <m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x v="4"/>
    <s v="pop"/>
    <n v="97.5"/>
    <x v="1641"/>
    <m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x v="4"/>
    <s v="pop"/>
    <n v="42.86"/>
    <x v="1642"/>
    <m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x v="4"/>
    <s v="pop"/>
    <n v="168.51"/>
    <x v="1643"/>
    <m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x v="4"/>
    <s v="pop"/>
    <n v="85.55"/>
    <x v="1644"/>
    <m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x v="4"/>
    <s v="pop"/>
    <n v="554"/>
    <x v="1645"/>
    <m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x v="4"/>
    <s v="pop"/>
    <n v="26.55"/>
    <x v="1646"/>
    <m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x v="4"/>
    <s v="pop"/>
    <n v="113.83"/>
    <x v="1647"/>
    <m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x v="4"/>
    <s v="pop"/>
    <n v="32.01"/>
    <x v="1648"/>
    <m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x v="4"/>
    <s v="pop"/>
    <n v="47.19"/>
    <x v="1649"/>
    <m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x v="4"/>
    <s v="pop"/>
    <n v="88.47"/>
    <x v="1650"/>
    <m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x v="4"/>
    <s v="pop"/>
    <n v="100.75"/>
    <x v="1651"/>
    <m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x v="4"/>
    <s v="pop"/>
    <n v="64.709999999999994"/>
    <x v="1652"/>
    <m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x v="4"/>
    <s v="pop"/>
    <n v="51.85"/>
    <x v="1653"/>
    <m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x v="4"/>
    <s v="pop"/>
    <n v="38.79"/>
    <x v="1654"/>
    <m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x v="4"/>
    <s v="pop"/>
    <n v="44.65"/>
    <x v="1655"/>
    <m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x v="4"/>
    <s v="pop"/>
    <n v="156.77000000000001"/>
    <x v="1656"/>
    <m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x v="4"/>
    <s v="pop"/>
    <n v="118.7"/>
    <x v="1657"/>
    <m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x v="4"/>
    <s v="pop"/>
    <n v="74.150000000000006"/>
    <x v="1658"/>
    <m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x v="4"/>
    <s v="pop"/>
    <n v="12.53"/>
    <x v="1659"/>
    <m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x v="4"/>
    <s v="pop"/>
    <n v="27.86"/>
    <x v="1660"/>
    <m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x v="4"/>
    <s v="pop"/>
    <n v="80.180000000000007"/>
    <x v="1661"/>
    <m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x v="4"/>
    <s v="pop"/>
    <n v="132.44"/>
    <x v="1662"/>
    <m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x v="4"/>
    <s v="pop"/>
    <n v="33.75"/>
    <x v="1663"/>
    <m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x v="4"/>
    <s v="pop"/>
    <n v="34.380000000000003"/>
    <x v="1664"/>
    <m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x v="4"/>
    <s v="pop"/>
    <n v="44.96"/>
    <x v="1665"/>
    <m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x v="4"/>
    <s v="pop"/>
    <n v="41.04"/>
    <x v="1666"/>
    <m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x v="4"/>
    <s v="pop"/>
    <n v="52.6"/>
    <x v="1667"/>
    <m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x v="4"/>
    <s v="pop"/>
    <n v="70.78"/>
    <x v="1668"/>
    <m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x v="4"/>
    <s v="pop"/>
    <n v="53.75"/>
    <x v="1669"/>
    <m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x v="4"/>
    <s v="pop"/>
    <n v="44.61"/>
    <x v="1670"/>
    <m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x v="4"/>
    <s v="pop"/>
    <n v="26.15"/>
    <x v="1671"/>
    <m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x v="4"/>
    <s v="pop"/>
    <n v="39.18"/>
    <x v="1672"/>
    <m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x v="4"/>
    <s v="pop"/>
    <n v="45.59"/>
    <x v="1673"/>
    <m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x v="4"/>
    <s v="pop"/>
    <n v="89.25"/>
    <x v="1674"/>
    <m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x v="4"/>
    <s v="pop"/>
    <n v="40.42"/>
    <x v="1675"/>
    <m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x v="4"/>
    <s v="pop"/>
    <n v="82.38"/>
    <x v="1676"/>
    <m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x v="4"/>
    <s v="pop"/>
    <n v="159.52000000000001"/>
    <x v="1677"/>
    <m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x v="4"/>
    <s v="pop"/>
    <n v="36.24"/>
    <x v="1678"/>
    <m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x v="4"/>
    <s v="pop"/>
    <n v="62.5"/>
    <x v="1679"/>
    <m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x v="4"/>
    <s v="pop"/>
    <n v="47"/>
    <x v="1680"/>
    <m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x v="4"/>
    <s v="faith"/>
    <n v="74.58"/>
    <x v="1681"/>
    <m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x v="4"/>
    <s v="faith"/>
    <e v="#DIV/0!"/>
    <x v="1682"/>
    <m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x v="4"/>
    <s v="faith"/>
    <n v="76"/>
    <x v="1683"/>
    <m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x v="4"/>
    <s v="faith"/>
    <n v="86.44"/>
    <x v="1684"/>
    <m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x v="4"/>
    <s v="faith"/>
    <n v="24"/>
    <x v="1685"/>
    <m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x v="4"/>
    <s v="faith"/>
    <n v="18"/>
    <x v="1686"/>
    <m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x v="4"/>
    <s v="faith"/>
    <n v="80.13"/>
    <x v="1687"/>
    <m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x v="4"/>
    <s v="faith"/>
    <n v="253.14"/>
    <x v="1688"/>
    <m/>
    <x v="1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x v="4"/>
    <s v="faith"/>
    <n v="171.43"/>
    <x v="1689"/>
    <m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x v="4"/>
    <s v="faith"/>
    <n v="57.73"/>
    <x v="1690"/>
    <m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x v="4"/>
    <s v="faith"/>
    <n v="264.26"/>
    <x v="1691"/>
    <m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x v="4"/>
    <s v="faith"/>
    <n v="159.33000000000001"/>
    <x v="1692"/>
    <m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x v="4"/>
    <s v="faith"/>
    <n v="35"/>
    <x v="1693"/>
    <m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x v="4"/>
    <s v="faith"/>
    <n v="5"/>
    <x v="1694"/>
    <m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x v="4"/>
    <s v="faith"/>
    <n v="61.09"/>
    <x v="1695"/>
    <m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x v="4"/>
    <s v="faith"/>
    <e v="#DIV/0!"/>
    <x v="1696"/>
    <m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x v="4"/>
    <s v="faith"/>
    <n v="114.82"/>
    <x v="1697"/>
    <m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x v="4"/>
    <s v="faith"/>
    <e v="#DIV/0!"/>
    <x v="1698"/>
    <m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x v="4"/>
    <s v="faith"/>
    <n v="54"/>
    <x v="1699"/>
    <m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x v="4"/>
    <s v="faith"/>
    <n v="65.97"/>
    <x v="1700"/>
    <m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x v="4"/>
    <s v="faith"/>
    <n v="5"/>
    <x v="1701"/>
    <m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x v="4"/>
    <s v="faith"/>
    <n v="1"/>
    <x v="1702"/>
    <m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x v="4"/>
    <s v="faith"/>
    <n v="25.5"/>
    <x v="1703"/>
    <m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x v="4"/>
    <s v="faith"/>
    <n v="118.36"/>
    <x v="1704"/>
    <m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x v="4"/>
    <s v="faith"/>
    <e v="#DIV/0!"/>
    <x v="1705"/>
    <m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x v="4"/>
    <s v="faith"/>
    <e v="#DIV/0!"/>
    <x v="1706"/>
    <m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x v="4"/>
    <s v="faith"/>
    <n v="54.11"/>
    <x v="1707"/>
    <m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x v="4"/>
    <s v="faith"/>
    <e v="#DIV/0!"/>
    <x v="1708"/>
    <m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x v="4"/>
    <s v="faith"/>
    <n v="21.25"/>
    <x v="1709"/>
    <m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x v="4"/>
    <s v="faith"/>
    <n v="34"/>
    <x v="1710"/>
    <m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x v="4"/>
    <s v="faith"/>
    <n v="525"/>
    <x v="1711"/>
    <m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x v="4"/>
    <s v="faith"/>
    <e v="#DIV/0!"/>
    <x v="1712"/>
    <m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x v="4"/>
    <s v="faith"/>
    <n v="50"/>
    <x v="1713"/>
    <m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x v="4"/>
    <s v="faith"/>
    <n v="115.71"/>
    <x v="1714"/>
    <m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x v="4"/>
    <s v="faith"/>
    <n v="5.5"/>
    <x v="1715"/>
    <m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x v="4"/>
    <s v="faith"/>
    <n v="50"/>
    <x v="1716"/>
    <m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x v="4"/>
    <s v="faith"/>
    <n v="34.020000000000003"/>
    <x v="1717"/>
    <m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x v="4"/>
    <s v="faith"/>
    <n v="37.5"/>
    <x v="1718"/>
    <m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x v="4"/>
    <s v="faith"/>
    <n v="11.67"/>
    <x v="1719"/>
    <m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x v="4"/>
    <s v="faith"/>
    <n v="28.13"/>
    <x v="1720"/>
    <m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x v="4"/>
    <s v="faith"/>
    <e v="#DIV/0!"/>
    <x v="1721"/>
    <m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x v="4"/>
    <s v="faith"/>
    <n v="1"/>
    <x v="1722"/>
    <m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x v="4"/>
    <s v="faith"/>
    <n v="216.67"/>
    <x v="1723"/>
    <m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x v="4"/>
    <s v="faith"/>
    <n v="8.75"/>
    <x v="1724"/>
    <m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x v="4"/>
    <s v="faith"/>
    <n v="62.22"/>
    <x v="1725"/>
    <m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4"/>
    <s v="faith"/>
    <n v="137.25"/>
    <x v="1726"/>
    <m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x v="4"/>
    <s v="faith"/>
    <n v="1"/>
    <x v="1727"/>
    <m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x v="4"/>
    <s v="faith"/>
    <n v="122.14"/>
    <x v="1728"/>
    <m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x v="4"/>
    <s v="faith"/>
    <e v="#DIV/0!"/>
    <x v="1729"/>
    <m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x v="4"/>
    <s v="faith"/>
    <e v="#DIV/0!"/>
    <x v="1730"/>
    <m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x v="4"/>
    <s v="faith"/>
    <e v="#DIV/0!"/>
    <x v="1731"/>
    <m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x v="4"/>
    <s v="faith"/>
    <e v="#DIV/0!"/>
    <x v="1732"/>
    <m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x v="4"/>
    <s v="faith"/>
    <e v="#DIV/0!"/>
    <x v="1733"/>
    <m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x v="4"/>
    <s v="faith"/>
    <n v="1"/>
    <x v="1734"/>
    <m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x v="4"/>
    <s v="faith"/>
    <n v="55"/>
    <x v="1735"/>
    <m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x v="4"/>
    <s v="faith"/>
    <n v="22"/>
    <x v="1736"/>
    <m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x v="4"/>
    <s v="faith"/>
    <n v="56.67"/>
    <x v="1737"/>
    <m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x v="4"/>
    <s v="faith"/>
    <n v="20"/>
    <x v="1738"/>
    <m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x v="4"/>
    <s v="faith"/>
    <n v="1"/>
    <x v="1739"/>
    <m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x v="4"/>
    <s v="faith"/>
    <e v="#DIV/0!"/>
    <x v="1740"/>
    <m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x v="8"/>
    <s v="photobooks"/>
    <n v="25.58"/>
    <x v="1741"/>
    <m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x v="8"/>
    <s v="photobooks"/>
    <n v="63.97"/>
    <x v="1742"/>
    <m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x v="8"/>
    <s v="photobooks"/>
    <n v="89.93"/>
    <x v="1743"/>
    <m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x v="8"/>
    <s v="photobooks"/>
    <n v="93.07"/>
    <x v="1744"/>
    <m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x v="8"/>
    <s v="photobooks"/>
    <n v="89.67"/>
    <x v="1745"/>
    <m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x v="8"/>
    <s v="photobooks"/>
    <n v="207.62"/>
    <x v="1746"/>
    <m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x v="8"/>
    <s v="photobooks"/>
    <n v="59.41"/>
    <x v="1747"/>
    <m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x v="8"/>
    <s v="photobooks"/>
    <n v="358.97"/>
    <x v="1748"/>
    <m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x v="8"/>
    <s v="photobooks"/>
    <n v="94.74"/>
    <x v="1749"/>
    <m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x v="8"/>
    <s v="photobooks"/>
    <n v="80.650000000000006"/>
    <x v="1750"/>
    <m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x v="8"/>
    <s v="photobooks"/>
    <n v="168.69"/>
    <x v="1751"/>
    <m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x v="8"/>
    <s v="photobooks"/>
    <n v="34.69"/>
    <x v="1752"/>
    <m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x v="8"/>
    <s v="photobooks"/>
    <n v="462.86"/>
    <x v="1753"/>
    <m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x v="8"/>
    <s v="photobooks"/>
    <n v="104.39"/>
    <x v="1754"/>
    <m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x v="8"/>
    <s v="photobooks"/>
    <n v="7.5"/>
    <x v="1755"/>
    <m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x v="8"/>
    <s v="photobooks"/>
    <n v="47.13"/>
    <x v="1756"/>
    <m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x v="8"/>
    <s v="photobooks"/>
    <n v="414.29"/>
    <x v="1757"/>
    <m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x v="8"/>
    <s v="photobooks"/>
    <n v="42.48"/>
    <x v="1758"/>
    <m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x v="8"/>
    <s v="photobooks"/>
    <n v="108.78"/>
    <x v="1759"/>
    <m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x v="8"/>
    <s v="photobooks"/>
    <n v="81.099999999999994"/>
    <x v="1760"/>
    <m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x v="8"/>
    <s v="photobooks"/>
    <n v="51.67"/>
    <x v="1761"/>
    <m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x v="8"/>
    <s v="photobooks"/>
    <n v="35.4"/>
    <x v="1762"/>
    <m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x v="8"/>
    <s v="photobooks"/>
    <n v="103.64"/>
    <x v="1763"/>
    <m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x v="8"/>
    <s v="photobooks"/>
    <n v="55.28"/>
    <x v="1764"/>
    <m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x v="8"/>
    <s v="photobooks"/>
    <n v="72.17"/>
    <x v="1765"/>
    <m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x v="8"/>
    <s v="photobooks"/>
    <e v="#DIV/0!"/>
    <x v="1766"/>
    <m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x v="8"/>
    <s v="photobooks"/>
    <n v="58.62"/>
    <x v="1767"/>
    <m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x v="8"/>
    <s v="photobooks"/>
    <n v="12.47"/>
    <x v="1768"/>
    <m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x v="8"/>
    <s v="photobooks"/>
    <n v="49.14"/>
    <x v="1769"/>
    <m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x v="8"/>
    <s v="photobooks"/>
    <n v="150.5"/>
    <x v="1770"/>
    <m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x v="8"/>
    <s v="photobooks"/>
    <n v="35.799999999999997"/>
    <x v="1771"/>
    <m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x v="8"/>
    <s v="photobooks"/>
    <n v="45.16"/>
    <x v="1772"/>
    <m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x v="8"/>
    <s v="photobooks"/>
    <n v="98.79"/>
    <x v="1773"/>
    <m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x v="8"/>
    <s v="photobooks"/>
    <n v="88.31"/>
    <x v="1774"/>
    <m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x v="8"/>
    <s v="photobooks"/>
    <n v="170.63"/>
    <x v="1775"/>
    <m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x v="8"/>
    <s v="photobooks"/>
    <n v="83.75"/>
    <x v="1776"/>
    <m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x v="8"/>
    <s v="photobooks"/>
    <n v="65.099999999999994"/>
    <x v="1777"/>
    <m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x v="8"/>
    <s v="photobooks"/>
    <n v="66.33"/>
    <x v="1778"/>
    <m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x v="8"/>
    <s v="photobooks"/>
    <n v="104.89"/>
    <x v="1779"/>
    <m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x v="8"/>
    <s v="photobooks"/>
    <n v="78.44"/>
    <x v="1780"/>
    <m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x v="8"/>
    <s v="photobooks"/>
    <n v="59.04"/>
    <x v="1781"/>
    <m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x v="8"/>
    <s v="photobooks"/>
    <n v="71.34"/>
    <x v="1782"/>
    <m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x v="8"/>
    <s v="photobooks"/>
    <n v="51.23"/>
    <x v="1783"/>
    <m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x v="8"/>
    <s v="photobooks"/>
    <n v="60.24"/>
    <x v="1784"/>
    <m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x v="8"/>
    <s v="photobooks"/>
    <n v="44.94"/>
    <x v="1785"/>
    <m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x v="8"/>
    <s v="photobooks"/>
    <n v="31.21"/>
    <x v="1786"/>
    <m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x v="8"/>
    <s v="photobooks"/>
    <n v="63.88"/>
    <x v="1787"/>
    <m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x v="8"/>
    <s v="photobooks"/>
    <n v="19"/>
    <x v="1788"/>
    <m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x v="8"/>
    <s v="photobooks"/>
    <n v="10"/>
    <x v="1789"/>
    <m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x v="8"/>
    <s v="photobooks"/>
    <n v="109.07"/>
    <x v="1790"/>
    <m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x v="8"/>
    <s v="photobooks"/>
    <n v="26.75"/>
    <x v="1791"/>
    <m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x v="8"/>
    <s v="photobooks"/>
    <n v="109.94"/>
    <x v="1792"/>
    <m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x v="8"/>
    <s v="photobooks"/>
    <n v="20"/>
    <x v="1793"/>
    <m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x v="8"/>
    <s v="photobooks"/>
    <n v="55.39"/>
    <x v="1794"/>
    <m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x v="8"/>
    <s v="photobooks"/>
    <n v="133.9"/>
    <x v="1795"/>
    <m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x v="8"/>
    <s v="photobooks"/>
    <n v="48.72"/>
    <x v="1796"/>
    <m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x v="8"/>
    <s v="photobooks"/>
    <n v="48.25"/>
    <x v="1797"/>
    <m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x v="8"/>
    <s v="photobooks"/>
    <n v="58.97"/>
    <x v="1798"/>
    <m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x v="8"/>
    <s v="photobooks"/>
    <n v="11.64"/>
    <x v="1799"/>
    <m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x v="8"/>
    <s v="photobooks"/>
    <n v="83.72"/>
    <x v="1800"/>
    <m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x v="8"/>
    <s v="photobooks"/>
    <n v="63.65"/>
    <x v="1801"/>
    <m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x v="8"/>
    <s v="photobooks"/>
    <n v="94.28"/>
    <x v="1802"/>
    <m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x v="8"/>
    <s v="photobooks"/>
    <n v="71.87"/>
    <x v="1803"/>
    <m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x v="8"/>
    <s v="photobooks"/>
    <n v="104.85"/>
    <x v="1804"/>
    <m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x v="8"/>
    <s v="photobooks"/>
    <n v="67.14"/>
    <x v="1805"/>
    <m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x v="8"/>
    <s v="photobooks"/>
    <n v="73.88"/>
    <x v="1806"/>
    <m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x v="8"/>
    <s v="photobooks"/>
    <n v="69.13"/>
    <x v="1807"/>
    <m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x v="8"/>
    <s v="photobooks"/>
    <n v="120.77"/>
    <x v="1808"/>
    <m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x v="8"/>
    <s v="photobooks"/>
    <n v="42.22"/>
    <x v="1809"/>
    <m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x v="8"/>
    <s v="photobooks"/>
    <n v="7.5"/>
    <x v="1810"/>
    <m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x v="8"/>
    <s v="photobooks"/>
    <n v="1.54"/>
    <x v="1811"/>
    <m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8"/>
    <s v="photobooks"/>
    <n v="37.61"/>
    <x v="1812"/>
    <m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x v="8"/>
    <s v="photobooks"/>
    <e v="#DIV/0!"/>
    <x v="1813"/>
    <m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x v="8"/>
    <s v="photobooks"/>
    <n v="42.16"/>
    <x v="1814"/>
    <m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x v="8"/>
    <s v="photobooks"/>
    <e v="#DIV/0!"/>
    <x v="1815"/>
    <m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x v="8"/>
    <s v="photobooks"/>
    <n v="84.83"/>
    <x v="1816"/>
    <m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x v="8"/>
    <s v="photobooks"/>
    <n v="94.19"/>
    <x v="1817"/>
    <m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x v="8"/>
    <s v="photobooks"/>
    <e v="#DIV/0!"/>
    <x v="1818"/>
    <m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x v="8"/>
    <s v="photobooks"/>
    <n v="6.25"/>
    <x v="1819"/>
    <m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x v="8"/>
    <s v="photobooks"/>
    <n v="213.38"/>
    <x v="1820"/>
    <m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x v="4"/>
    <s v="rock"/>
    <n v="59.16"/>
    <x v="1821"/>
    <m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x v="4"/>
    <s v="rock"/>
    <n v="27.27"/>
    <x v="1822"/>
    <m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x v="4"/>
    <s v="rock"/>
    <n v="24.58"/>
    <x v="1823"/>
    <m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x v="4"/>
    <s v="rock"/>
    <n v="75.05"/>
    <x v="1824"/>
    <m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x v="4"/>
    <s v="rock"/>
    <n v="42.02"/>
    <x v="1825"/>
    <m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x v="4"/>
    <s v="rock"/>
    <n v="53.16"/>
    <x v="1826"/>
    <m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x v="4"/>
    <s v="rock"/>
    <n v="83.89"/>
    <x v="1827"/>
    <m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x v="4"/>
    <s v="rock"/>
    <n v="417.33"/>
    <x v="1828"/>
    <m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x v="4"/>
    <s v="rock"/>
    <n v="75.77"/>
    <x v="1829"/>
    <m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x v="4"/>
    <s v="rock"/>
    <n v="67.39"/>
    <x v="1830"/>
    <m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x v="4"/>
    <s v="rock"/>
    <n v="73.569999999999993"/>
    <x v="1831"/>
    <m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x v="4"/>
    <s v="rock"/>
    <n v="25"/>
    <x v="1832"/>
    <m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x v="4"/>
    <s v="rock"/>
    <n v="42"/>
    <x v="1833"/>
    <m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x v="4"/>
    <s v="rock"/>
    <n v="131.16999999999999"/>
    <x v="1834"/>
    <m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x v="4"/>
    <s v="rock"/>
    <n v="47.27"/>
    <x v="1835"/>
    <m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x v="4"/>
    <s v="rock"/>
    <n v="182.13"/>
    <x v="1836"/>
    <m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x v="4"/>
    <s v="rock"/>
    <n v="61.37"/>
    <x v="1837"/>
    <m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x v="4"/>
    <s v="rock"/>
    <n v="35.770000000000003"/>
    <x v="1838"/>
    <m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x v="4"/>
    <s v="rock"/>
    <n v="45.62"/>
    <x v="1839"/>
    <m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x v="4"/>
    <s v="rock"/>
    <n v="75.38"/>
    <x v="1840"/>
    <m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x v="4"/>
    <s v="rock"/>
    <n v="50.88"/>
    <x v="1841"/>
    <m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x v="4"/>
    <s v="rock"/>
    <n v="119.29"/>
    <x v="1842"/>
    <m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x v="4"/>
    <s v="rock"/>
    <n v="92.54"/>
    <x v="1843"/>
    <m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x v="4"/>
    <s v="rock"/>
    <n v="76.05"/>
    <x v="1844"/>
    <m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x v="4"/>
    <s v="rock"/>
    <n v="52.63"/>
    <x v="1845"/>
    <m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x v="4"/>
    <s v="rock"/>
    <n v="98.99"/>
    <x v="1846"/>
    <m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x v="4"/>
    <s v="rock"/>
    <n v="79.53"/>
    <x v="1847"/>
    <m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x v="4"/>
    <s v="rock"/>
    <n v="134.21"/>
    <x v="1848"/>
    <m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x v="4"/>
    <s v="rock"/>
    <n v="37.630000000000003"/>
    <x v="1849"/>
    <m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x v="4"/>
    <s v="rock"/>
    <n v="51.04"/>
    <x v="1850"/>
    <m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x v="4"/>
    <s v="rock"/>
    <n v="50.04"/>
    <x v="1851"/>
    <m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x v="4"/>
    <s v="rock"/>
    <n v="133.93"/>
    <x v="1852"/>
    <m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x v="4"/>
    <s v="rock"/>
    <n v="58.21"/>
    <x v="1853"/>
    <m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x v="4"/>
    <s v="rock"/>
    <n v="88.04"/>
    <x v="1854"/>
    <m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x v="4"/>
    <s v="rock"/>
    <n v="70.58"/>
    <x v="1855"/>
    <m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x v="4"/>
    <s v="rock"/>
    <n v="53.29"/>
    <x v="1856"/>
    <m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x v="4"/>
    <s v="rock"/>
    <n v="136.36000000000001"/>
    <x v="1857"/>
    <m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x v="4"/>
    <s v="rock"/>
    <n v="40.549999999999997"/>
    <x v="1858"/>
    <m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x v="4"/>
    <s v="rock"/>
    <n v="70.63"/>
    <x v="1859"/>
    <m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x v="4"/>
    <s v="rock"/>
    <n v="52.68"/>
    <x v="1860"/>
    <m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x v="6"/>
    <s v="mobile games"/>
    <e v="#DIV/0!"/>
    <x v="1861"/>
    <m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x v="6"/>
    <s v="mobile games"/>
    <n v="90.94"/>
    <x v="1862"/>
    <m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x v="6"/>
    <s v="mobile games"/>
    <n v="5"/>
    <x v="1863"/>
    <m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6"/>
    <s v="mobile games"/>
    <n v="58.08"/>
    <x v="1864"/>
    <m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x v="6"/>
    <s v="mobile games"/>
    <n v="2"/>
    <x v="1865"/>
    <m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x v="6"/>
    <s v="mobile games"/>
    <n v="62.5"/>
    <x v="1866"/>
    <m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x v="6"/>
    <s v="mobile games"/>
    <n v="10"/>
    <x v="1867"/>
    <m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x v="6"/>
    <s v="mobile games"/>
    <n v="71.59"/>
    <x v="1868"/>
    <m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x v="6"/>
    <s v="mobile games"/>
    <e v="#DIV/0!"/>
    <x v="1869"/>
    <m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x v="6"/>
    <s v="mobile games"/>
    <n v="32.82"/>
    <x v="1870"/>
    <m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6"/>
    <s v="mobile games"/>
    <n v="49.12"/>
    <x v="1871"/>
    <m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x v="6"/>
    <s v="mobile games"/>
    <n v="16.309999999999999"/>
    <x v="1872"/>
    <m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x v="6"/>
    <s v="mobile games"/>
    <n v="18"/>
    <x v="1873"/>
    <m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x v="6"/>
    <s v="mobile games"/>
    <n v="13"/>
    <x v="1874"/>
    <m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x v="6"/>
    <s v="mobile games"/>
    <n v="17"/>
    <x v="1875"/>
    <m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x v="6"/>
    <s v="mobile games"/>
    <e v="#DIV/0!"/>
    <x v="1876"/>
    <m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x v="6"/>
    <s v="mobile games"/>
    <e v="#DIV/0!"/>
    <x v="1877"/>
    <m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x v="6"/>
    <s v="mobile games"/>
    <e v="#DIV/0!"/>
    <x v="1878"/>
    <m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x v="6"/>
    <s v="mobile games"/>
    <n v="3"/>
    <x v="1879"/>
    <m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x v="6"/>
    <s v="mobile games"/>
    <n v="41.83"/>
    <x v="1880"/>
    <m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x v="4"/>
    <s v="indie rock"/>
    <n v="49.34"/>
    <x v="1881"/>
    <m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x v="4"/>
    <s v="indie rock"/>
    <n v="41.73"/>
    <x v="1882"/>
    <m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x v="4"/>
    <s v="indie rock"/>
    <n v="32.72"/>
    <x v="1883"/>
    <m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x v="4"/>
    <s v="indie rock"/>
    <n v="51.96"/>
    <x v="1884"/>
    <m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x v="4"/>
    <s v="indie rock"/>
    <n v="50.69"/>
    <x v="1885"/>
    <m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x v="4"/>
    <s v="indie rock"/>
    <n v="42.24"/>
    <x v="1886"/>
    <m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x v="4"/>
    <s v="indie rock"/>
    <n v="416.88"/>
    <x v="1887"/>
    <m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x v="4"/>
    <s v="indie rock"/>
    <n v="46.65"/>
    <x v="1888"/>
    <m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x v="4"/>
    <s v="indie rock"/>
    <n v="48.45"/>
    <x v="1889"/>
    <m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x v="4"/>
    <s v="indie rock"/>
    <n v="70.53"/>
    <x v="1890"/>
    <m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x v="4"/>
    <s v="indie rock"/>
    <n v="87.96"/>
    <x v="1891"/>
    <m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x v="4"/>
    <s v="indie rock"/>
    <n v="26.27"/>
    <x v="1892"/>
    <m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x v="4"/>
    <s v="indie rock"/>
    <n v="57.78"/>
    <x v="1893"/>
    <m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x v="4"/>
    <s v="indie rock"/>
    <n v="57.25"/>
    <x v="1894"/>
    <m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x v="4"/>
    <s v="indie rock"/>
    <n v="196.34"/>
    <x v="1895"/>
    <m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x v="4"/>
    <s v="indie rock"/>
    <n v="43"/>
    <x v="1896"/>
    <m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x v="4"/>
    <s v="indie rock"/>
    <n v="35.549999999999997"/>
    <x v="1897"/>
    <m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x v="4"/>
    <s v="indie rock"/>
    <n v="68.81"/>
    <x v="1898"/>
    <m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x v="4"/>
    <s v="indie rock"/>
    <n v="28.57"/>
    <x v="1899"/>
    <m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x v="4"/>
    <s v="indie rock"/>
    <n v="50.63"/>
    <x v="1900"/>
    <m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x v="2"/>
    <s v="gadgets"/>
    <n v="106.8"/>
    <x v="1901"/>
    <m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x v="2"/>
    <s v="gadgets"/>
    <n v="4"/>
    <x v="1902"/>
    <m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x v="2"/>
    <s v="gadgets"/>
    <n v="34.1"/>
    <x v="1903"/>
    <m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x v="2"/>
    <s v="gadgets"/>
    <n v="25"/>
    <x v="1904"/>
    <m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x v="2"/>
    <s v="gadgets"/>
    <n v="10.5"/>
    <x v="1905"/>
    <m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x v="2"/>
    <s v="gadgets"/>
    <n v="215.96"/>
    <x v="1906"/>
    <m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x v="2"/>
    <s v="gadgets"/>
    <n v="21.25"/>
    <x v="1907"/>
    <m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x v="2"/>
    <s v="gadgets"/>
    <n v="108.25"/>
    <x v="1908"/>
    <m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x v="2"/>
    <s v="gadgets"/>
    <n v="129.97"/>
    <x v="1909"/>
    <m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x v="2"/>
    <s v="gadgets"/>
    <n v="117.49"/>
    <x v="1910"/>
    <m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x v="2"/>
    <s v="gadgets"/>
    <n v="10"/>
    <x v="1911"/>
    <m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x v="2"/>
    <s v="gadgets"/>
    <n v="70.599999999999994"/>
    <x v="1912"/>
    <m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x v="2"/>
    <s v="gadgets"/>
    <n v="24.5"/>
    <x v="1913"/>
    <m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x v="2"/>
    <s v="gadgets"/>
    <n v="30"/>
    <x v="1914"/>
    <m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x v="2"/>
    <s v="gadgets"/>
    <n v="2"/>
    <x v="1915"/>
    <m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x v="2"/>
    <s v="gadgets"/>
    <n v="17"/>
    <x v="1916"/>
    <m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x v="2"/>
    <s v="gadgets"/>
    <n v="2928.93"/>
    <x v="1917"/>
    <m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x v="2"/>
    <s v="gadgets"/>
    <n v="28.89"/>
    <x v="1918"/>
    <m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x v="2"/>
    <s v="gadgets"/>
    <n v="29.63"/>
    <x v="1919"/>
    <m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x v="2"/>
    <s v="gadgets"/>
    <n v="40.98"/>
    <x v="1920"/>
    <m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x v="4"/>
    <s v="indie rock"/>
    <n v="54"/>
    <x v="1921"/>
    <m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x v="4"/>
    <s v="indie rock"/>
    <n v="36.11"/>
    <x v="1922"/>
    <m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x v="4"/>
    <s v="indie rock"/>
    <n v="23.15"/>
    <x v="1923"/>
    <m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x v="4"/>
    <s v="indie rock"/>
    <n v="104"/>
    <x v="1924"/>
    <m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x v="4"/>
    <s v="indie rock"/>
    <n v="31.83"/>
    <x v="1925"/>
    <m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x v="4"/>
    <s v="indie rock"/>
    <n v="27.39"/>
    <x v="1926"/>
    <m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x v="4"/>
    <s v="indie rock"/>
    <n v="56.36"/>
    <x v="1927"/>
    <m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x v="4"/>
    <s v="indie rock"/>
    <n v="77.349999999999994"/>
    <x v="1928"/>
    <m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x v="4"/>
    <s v="indie rock"/>
    <n v="42.8"/>
    <x v="1929"/>
    <m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x v="4"/>
    <s v="indie rock"/>
    <n v="48.85"/>
    <x v="1930"/>
    <m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x v="4"/>
    <s v="indie rock"/>
    <n v="48.24"/>
    <x v="1931"/>
    <m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x v="4"/>
    <s v="indie rock"/>
    <n v="70.209999999999994"/>
    <x v="1932"/>
    <m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x v="4"/>
    <s v="indie rock"/>
    <n v="94.05"/>
    <x v="1933"/>
    <m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x v="4"/>
    <s v="indie rock"/>
    <n v="80.27"/>
    <x v="1934"/>
    <m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x v="4"/>
    <s v="indie rock"/>
    <n v="54.2"/>
    <x v="1935"/>
    <m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x v="4"/>
    <s v="indie rock"/>
    <n v="60.27"/>
    <x v="1936"/>
    <m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x v="4"/>
    <s v="indie rock"/>
    <n v="38.74"/>
    <x v="1937"/>
    <m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x v="4"/>
    <s v="indie rock"/>
    <n v="152.54"/>
    <x v="1938"/>
    <m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x v="4"/>
    <s v="indie rock"/>
    <n v="115.31"/>
    <x v="1939"/>
    <m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x v="4"/>
    <s v="indie rock"/>
    <n v="35.840000000000003"/>
    <x v="1940"/>
    <m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x v="2"/>
    <s v="hardware"/>
    <n v="64.569999999999993"/>
    <x v="1941"/>
    <m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x v="2"/>
    <s v="hardware"/>
    <n v="87.44"/>
    <x v="1942"/>
    <m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x v="2"/>
    <s v="hardware"/>
    <n v="68.819999999999993"/>
    <x v="1943"/>
    <m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x v="2"/>
    <s v="hardware"/>
    <n v="176.2"/>
    <x v="1944"/>
    <m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x v="2"/>
    <s v="hardware"/>
    <n v="511.79"/>
    <x v="1945"/>
    <m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x v="2"/>
    <s v="hardware"/>
    <n v="160.44"/>
    <x v="1946"/>
    <m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x v="2"/>
    <s v="hardware"/>
    <n v="35"/>
    <x v="1947"/>
    <m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x v="2"/>
    <s v="hardware"/>
    <n v="188.51"/>
    <x v="1948"/>
    <m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x v="2"/>
    <s v="hardware"/>
    <n v="56.2"/>
    <x v="1949"/>
    <m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x v="2"/>
    <s v="hardware"/>
    <n v="51.31"/>
    <x v="1950"/>
    <m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x v="2"/>
    <s v="hardware"/>
    <n v="127.36"/>
    <x v="1951"/>
    <m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x v="2"/>
    <s v="hardware"/>
    <n v="101.86"/>
    <x v="1952"/>
    <m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x v="2"/>
    <s v="hardware"/>
    <n v="230.56"/>
    <x v="1953"/>
    <m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x v="2"/>
    <s v="hardware"/>
    <n v="842.11"/>
    <x v="1954"/>
    <m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x v="2"/>
    <s v="hardware"/>
    <n v="577.28"/>
    <x v="1955"/>
    <m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x v="2"/>
    <s v="hardware"/>
    <n v="483.34"/>
    <x v="1956"/>
    <m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x v="2"/>
    <s v="hardware"/>
    <n v="76.14"/>
    <x v="1957"/>
    <m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x v="2"/>
    <s v="hardware"/>
    <n v="74.11"/>
    <x v="1958"/>
    <m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x v="2"/>
    <s v="hardware"/>
    <n v="36.97"/>
    <x v="1959"/>
    <m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x v="2"/>
    <s v="hardware"/>
    <n v="2500.9699999999998"/>
    <x v="1960"/>
    <m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x v="2"/>
    <s v="hardware"/>
    <n v="67.69"/>
    <x v="1961"/>
    <m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x v="2"/>
    <s v="hardware"/>
    <n v="63.05"/>
    <x v="1962"/>
    <m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x v="2"/>
    <s v="hardware"/>
    <n v="117.6"/>
    <x v="1963"/>
    <m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x v="2"/>
    <s v="hardware"/>
    <n v="180.75"/>
    <x v="1964"/>
    <m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x v="2"/>
    <s v="hardware"/>
    <n v="127.32"/>
    <x v="1965"/>
    <m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x v="2"/>
    <s v="hardware"/>
    <n v="136.63999999999999"/>
    <x v="1966"/>
    <m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x v="2"/>
    <s v="hardware"/>
    <n v="182.78"/>
    <x v="1967"/>
    <m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x v="2"/>
    <s v="hardware"/>
    <n v="279.38"/>
    <x v="1968"/>
    <m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x v="2"/>
    <s v="hardware"/>
    <n v="61.38"/>
    <x v="1969"/>
    <m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x v="2"/>
    <s v="hardware"/>
    <n v="80.73"/>
    <x v="1970"/>
    <m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x v="2"/>
    <s v="hardware"/>
    <n v="272.36"/>
    <x v="1971"/>
    <m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x v="2"/>
    <s v="hardware"/>
    <n v="70.849999999999994"/>
    <x v="1972"/>
    <m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x v="2"/>
    <s v="hardware"/>
    <n v="247.94"/>
    <x v="1973"/>
    <m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x v="2"/>
    <s v="hardware"/>
    <n v="186.81"/>
    <x v="1974"/>
    <m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x v="2"/>
    <s v="hardware"/>
    <n v="131.99"/>
    <x v="1975"/>
    <m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x v="2"/>
    <s v="hardware"/>
    <n v="29.31"/>
    <x v="1976"/>
    <m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x v="2"/>
    <s v="hardware"/>
    <n v="245.02"/>
    <x v="1977"/>
    <m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x v="2"/>
    <s v="hardware"/>
    <n v="1323.25"/>
    <x v="1978"/>
    <m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x v="2"/>
    <s v="hardware"/>
    <n v="282.66000000000003"/>
    <x v="1979"/>
    <m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x v="2"/>
    <s v="hardware"/>
    <n v="91.21"/>
    <x v="1980"/>
    <m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x v="8"/>
    <s v="people"/>
    <n v="31.75"/>
    <x v="1981"/>
    <m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x v="8"/>
    <s v="people"/>
    <e v="#DIV/0!"/>
    <x v="1982"/>
    <m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x v="8"/>
    <s v="people"/>
    <n v="88.69"/>
    <x v="1983"/>
    <m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x v="8"/>
    <s v="people"/>
    <n v="453.14"/>
    <x v="1984"/>
    <m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x v="8"/>
    <s v="people"/>
    <n v="12.75"/>
    <x v="1985"/>
    <m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x v="8"/>
    <s v="people"/>
    <n v="1"/>
    <x v="1986"/>
    <m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x v="8"/>
    <s v="people"/>
    <n v="83.43"/>
    <x v="1987"/>
    <m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x v="8"/>
    <s v="people"/>
    <n v="25"/>
    <x v="1988"/>
    <m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x v="8"/>
    <s v="people"/>
    <n v="50"/>
    <x v="1989"/>
    <m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x v="8"/>
    <s v="people"/>
    <n v="101.8"/>
    <x v="1990"/>
    <m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x v="8"/>
    <s v="people"/>
    <n v="46.67"/>
    <x v="1991"/>
    <m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x v="8"/>
    <s v="people"/>
    <n v="1"/>
    <x v="1992"/>
    <m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x v="8"/>
    <s v="people"/>
    <e v="#DIV/0!"/>
    <x v="1993"/>
    <m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x v="8"/>
    <s v="people"/>
    <e v="#DIV/0!"/>
    <x v="1994"/>
    <m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x v="8"/>
    <s v="people"/>
    <n v="26"/>
    <x v="1995"/>
    <m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x v="8"/>
    <s v="people"/>
    <e v="#DIV/0!"/>
    <x v="1996"/>
    <m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8"/>
    <s v="people"/>
    <e v="#DIV/0!"/>
    <x v="1997"/>
    <m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x v="8"/>
    <s v="people"/>
    <n v="218.33"/>
    <x v="1998"/>
    <m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x v="8"/>
    <s v="people"/>
    <n v="33.71"/>
    <x v="1999"/>
    <m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x v="8"/>
    <s v="people"/>
    <n v="25"/>
    <x v="2000"/>
    <m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x v="2"/>
    <s v="hardware"/>
    <n v="128.38999999999999"/>
    <x v="2001"/>
    <m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x v="2"/>
    <s v="hardware"/>
    <n v="78.83"/>
    <x v="2002"/>
    <m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x v="2"/>
    <s v="hardware"/>
    <n v="91.76"/>
    <x v="2003"/>
    <m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x v="2"/>
    <s v="hardware"/>
    <n v="331.1"/>
    <x v="2004"/>
    <m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x v="2"/>
    <s v="hardware"/>
    <n v="194.26"/>
    <x v="2005"/>
    <m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x v="2"/>
    <s v="hardware"/>
    <n v="408.98"/>
    <x v="2006"/>
    <m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x v="2"/>
    <s v="hardware"/>
    <n v="84.46"/>
    <x v="2007"/>
    <m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x v="2"/>
    <s v="hardware"/>
    <n v="44.85"/>
    <x v="2008"/>
    <m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x v="2"/>
    <s v="hardware"/>
    <n v="383.36"/>
    <x v="2009"/>
    <m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x v="2"/>
    <s v="hardware"/>
    <n v="55.28"/>
    <x v="2010"/>
    <m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x v="2"/>
    <s v="hardware"/>
    <n v="422.02"/>
    <x v="2011"/>
    <m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x v="2"/>
    <s v="hardware"/>
    <n v="64.180000000000007"/>
    <x v="2012"/>
    <m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x v="2"/>
    <s v="hardware"/>
    <n v="173.58"/>
    <x v="2013"/>
    <m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x v="2"/>
    <s v="hardware"/>
    <n v="88.6"/>
    <x v="2014"/>
    <m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x v="2"/>
    <s v="hardware"/>
    <n v="50.22"/>
    <x v="2015"/>
    <m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x v="2"/>
    <s v="hardware"/>
    <n v="192.39"/>
    <x v="2016"/>
    <m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x v="2"/>
    <s v="hardware"/>
    <n v="73.42"/>
    <x v="2017"/>
    <m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x v="2"/>
    <s v="hardware"/>
    <n v="147.68"/>
    <x v="2018"/>
    <m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x v="2"/>
    <s v="hardware"/>
    <n v="108.97"/>
    <x v="2019"/>
    <m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x v="2"/>
    <s v="hardware"/>
    <n v="23.65"/>
    <x v="2020"/>
    <m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x v="2"/>
    <s v="hardware"/>
    <n v="147.94999999999999"/>
    <x v="2021"/>
    <m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x v="2"/>
    <s v="hardware"/>
    <n v="385.04"/>
    <x v="2022"/>
    <m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x v="2"/>
    <s v="hardware"/>
    <n v="457.39"/>
    <x v="2023"/>
    <m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x v="2"/>
    <s v="hardware"/>
    <n v="222.99"/>
    <x v="2024"/>
    <m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x v="2"/>
    <s v="hardware"/>
    <n v="220.74"/>
    <x v="2025"/>
    <m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x v="2"/>
    <s v="hardware"/>
    <n v="73.5"/>
    <x v="2026"/>
    <m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x v="2"/>
    <s v="hardware"/>
    <n v="223.1"/>
    <x v="2027"/>
    <m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x v="2"/>
    <s v="hardware"/>
    <n v="47.91"/>
    <x v="2028"/>
    <m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x v="2"/>
    <s v="hardware"/>
    <n v="96.06"/>
    <x v="2029"/>
    <m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x v="2"/>
    <s v="hardware"/>
    <n v="118.61"/>
    <x v="2030"/>
    <m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x v="2"/>
    <s v="hardware"/>
    <n v="118.45"/>
    <x v="2031"/>
    <m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x v="2"/>
    <s v="hardware"/>
    <n v="143.21"/>
    <x v="2032"/>
    <m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x v="2"/>
    <s v="hardware"/>
    <n v="282.72000000000003"/>
    <x v="2033"/>
    <m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x v="2"/>
    <s v="hardware"/>
    <n v="593.94000000000005"/>
    <x v="2034"/>
    <m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x v="2"/>
    <s v="hardware"/>
    <n v="262.16000000000003"/>
    <x v="2035"/>
    <m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x v="2"/>
    <s v="hardware"/>
    <n v="46.58"/>
    <x v="2036"/>
    <m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x v="2"/>
    <s v="hardware"/>
    <n v="70.040000000000006"/>
    <x v="2037"/>
    <m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x v="2"/>
    <s v="hardware"/>
    <n v="164.91"/>
    <x v="2038"/>
    <m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x v="2"/>
    <s v="hardware"/>
    <n v="449.26"/>
    <x v="2039"/>
    <m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x v="2"/>
    <s v="hardware"/>
    <n v="27.47"/>
    <x v="2040"/>
    <m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x v="2"/>
    <s v="hardware"/>
    <n v="143.97999999999999"/>
    <x v="2041"/>
    <m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x v="2"/>
    <s v="hardware"/>
    <n v="88.24"/>
    <x v="2042"/>
    <m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x v="2"/>
    <s v="hardware"/>
    <n v="36.33"/>
    <x v="2043"/>
    <m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x v="2"/>
    <s v="hardware"/>
    <n v="90.18"/>
    <x v="2044"/>
    <m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x v="2"/>
    <s v="hardware"/>
    <n v="152.62"/>
    <x v="2045"/>
    <m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x v="2"/>
    <s v="hardware"/>
    <n v="55.81"/>
    <x v="2046"/>
    <m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x v="2"/>
    <s v="hardware"/>
    <n v="227.85"/>
    <x v="2047"/>
    <m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x v="2"/>
    <s v="hardware"/>
    <n v="91.83"/>
    <x v="2048"/>
    <m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x v="2"/>
    <s v="hardware"/>
    <n v="80.989999999999995"/>
    <x v="2049"/>
    <m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x v="2"/>
    <s v="hardware"/>
    <n v="278.39"/>
    <x v="2050"/>
    <m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x v="2"/>
    <s v="hardware"/>
    <n v="43.1"/>
    <x v="2051"/>
    <m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x v="2"/>
    <s v="hardware"/>
    <n v="326.29000000000002"/>
    <x v="2052"/>
    <m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x v="2"/>
    <s v="hardware"/>
    <n v="41.74"/>
    <x v="2053"/>
    <m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x v="2"/>
    <s v="hardware"/>
    <n v="64.02"/>
    <x v="2054"/>
    <m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x v="2"/>
    <s v="hardware"/>
    <n v="99.46"/>
    <x v="2055"/>
    <m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x v="2"/>
    <s v="hardware"/>
    <n v="138.49"/>
    <x v="2056"/>
    <m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x v="2"/>
    <s v="hardware"/>
    <n v="45.55"/>
    <x v="2057"/>
    <m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x v="2"/>
    <s v="hardware"/>
    <n v="10.51"/>
    <x v="2058"/>
    <m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x v="2"/>
    <s v="hardware"/>
    <n v="114.77"/>
    <x v="2059"/>
    <m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x v="2"/>
    <s v="hardware"/>
    <n v="36"/>
    <x v="2060"/>
    <m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x v="2"/>
    <s v="hardware"/>
    <n v="154.16999999999999"/>
    <x v="2061"/>
    <m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x v="2"/>
    <s v="hardware"/>
    <n v="566.39"/>
    <x v="2062"/>
    <m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x v="2"/>
    <s v="hardware"/>
    <n v="120.86"/>
    <x v="2063"/>
    <m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x v="2"/>
    <s v="hardware"/>
    <n v="86.16"/>
    <x v="2064"/>
    <m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x v="2"/>
    <s v="hardware"/>
    <n v="51.21"/>
    <x v="2065"/>
    <m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x v="2"/>
    <s v="hardware"/>
    <n v="67.260000000000005"/>
    <x v="2066"/>
    <m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x v="2"/>
    <s v="hardware"/>
    <n v="62.8"/>
    <x v="2067"/>
    <m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x v="2"/>
    <s v="hardware"/>
    <n v="346.13"/>
    <x v="2068"/>
    <m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x v="2"/>
    <s v="hardware"/>
    <n v="244.12"/>
    <x v="2069"/>
    <m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x v="2"/>
    <s v="hardware"/>
    <n v="259.25"/>
    <x v="2070"/>
    <m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x v="2"/>
    <s v="hardware"/>
    <n v="201.96"/>
    <x v="2071"/>
    <m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x v="2"/>
    <s v="hardware"/>
    <n v="226.21"/>
    <x v="2072"/>
    <m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x v="2"/>
    <s v="hardware"/>
    <n v="324.69"/>
    <x v="2073"/>
    <m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x v="2"/>
    <s v="hardware"/>
    <n v="205"/>
    <x v="2074"/>
    <m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x v="2"/>
    <s v="hardware"/>
    <n v="20.47"/>
    <x v="2075"/>
    <m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x v="2"/>
    <s v="hardware"/>
    <n v="116.35"/>
    <x v="2076"/>
    <m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x v="2"/>
    <s v="hardware"/>
    <n v="307.2"/>
    <x v="2077"/>
    <m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x v="2"/>
    <s v="hardware"/>
    <n v="546.69000000000005"/>
    <x v="2078"/>
    <m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x v="2"/>
    <s v="hardware"/>
    <n v="47.47"/>
    <x v="2079"/>
    <m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x v="2"/>
    <s v="hardware"/>
    <n v="101.56"/>
    <x v="2080"/>
    <m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x v="4"/>
    <s v="indie rock"/>
    <n v="72.91"/>
    <x v="2081"/>
    <m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x v="4"/>
    <s v="indie rock"/>
    <n v="43.71"/>
    <x v="2082"/>
    <m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x v="4"/>
    <s v="indie rock"/>
    <n v="34"/>
    <x v="2083"/>
    <m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x v="4"/>
    <s v="indie rock"/>
    <n v="70.650000000000006"/>
    <x v="2084"/>
    <m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x v="4"/>
    <s v="indie rock"/>
    <n v="89.3"/>
    <x v="2085"/>
    <m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x v="4"/>
    <s v="indie rock"/>
    <n v="115.09"/>
    <x v="2086"/>
    <m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x v="4"/>
    <s v="indie rock"/>
    <n v="62.12"/>
    <x v="2087"/>
    <m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x v="4"/>
    <s v="indie rock"/>
    <n v="46.2"/>
    <x v="2088"/>
    <m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x v="4"/>
    <s v="indie rock"/>
    <n v="48.55"/>
    <x v="2089"/>
    <m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x v="4"/>
    <s v="indie rock"/>
    <n v="57.52"/>
    <x v="2090"/>
    <m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x v="4"/>
    <s v="indie rock"/>
    <n v="88.15"/>
    <x v="2091"/>
    <m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x v="4"/>
    <s v="indie rock"/>
    <n v="110.49"/>
    <x v="2092"/>
    <m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x v="4"/>
    <s v="indie rock"/>
    <n v="66.83"/>
    <x v="2093"/>
    <m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x v="4"/>
    <s v="indie rock"/>
    <n v="58.6"/>
    <x v="2094"/>
    <m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x v="4"/>
    <s v="indie rock"/>
    <n v="113.64"/>
    <x v="2095"/>
    <m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x v="4"/>
    <s v="indie rock"/>
    <n v="43.57"/>
    <x v="2096"/>
    <m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x v="4"/>
    <s v="indie rock"/>
    <n v="78.95"/>
    <x v="2097"/>
    <m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x v="4"/>
    <s v="indie rock"/>
    <n v="188.13"/>
    <x v="2098"/>
    <m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x v="4"/>
    <s v="indie rock"/>
    <n v="63.03"/>
    <x v="2099"/>
    <m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x v="4"/>
    <s v="indie rock"/>
    <n v="30.37"/>
    <x v="2100"/>
    <m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x v="4"/>
    <s v="indie rock"/>
    <n v="51.48"/>
    <x v="2101"/>
    <m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x v="4"/>
    <s v="indie rock"/>
    <n v="35.79"/>
    <x v="2102"/>
    <m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x v="4"/>
    <s v="indie rock"/>
    <n v="98.82"/>
    <x v="2103"/>
    <m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x v="4"/>
    <s v="indie rock"/>
    <n v="28"/>
    <x v="2104"/>
    <m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x v="4"/>
    <s v="indie rock"/>
    <n v="51.31"/>
    <x v="2105"/>
    <m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x v="4"/>
    <s v="indie rock"/>
    <n v="53.52"/>
    <x v="2106"/>
    <m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x v="4"/>
    <s v="indie rock"/>
    <n v="37.15"/>
    <x v="2107"/>
    <m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x v="4"/>
    <s v="indie rock"/>
    <n v="89.9"/>
    <x v="2108"/>
    <m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x v="4"/>
    <s v="indie rock"/>
    <n v="106.53"/>
    <x v="2109"/>
    <m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x v="4"/>
    <s v="indie rock"/>
    <n v="52.82"/>
    <x v="2110"/>
    <m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x v="4"/>
    <s v="indie rock"/>
    <n v="54.62"/>
    <x v="2111"/>
    <m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x v="4"/>
    <s v="indie rock"/>
    <n v="27.27"/>
    <x v="2112"/>
    <m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x v="4"/>
    <s v="indie rock"/>
    <n v="68.599999999999994"/>
    <x v="2113"/>
    <m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x v="4"/>
    <s v="indie rock"/>
    <n v="35.61"/>
    <x v="2114"/>
    <m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x v="4"/>
    <s v="indie rock"/>
    <n v="94.03"/>
    <x v="2115"/>
    <m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x v="4"/>
    <s v="indie rock"/>
    <n v="526.46"/>
    <x v="2116"/>
    <m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x v="4"/>
    <s v="indie rock"/>
    <n v="50.66"/>
    <x v="2117"/>
    <m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x v="4"/>
    <s v="indie rock"/>
    <n v="79.180000000000007"/>
    <x v="2118"/>
    <m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x v="4"/>
    <s v="indie rock"/>
    <n v="91.59"/>
    <x v="2119"/>
    <m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x v="4"/>
    <s v="indie rock"/>
    <n v="116.96"/>
    <x v="2120"/>
    <m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x v="6"/>
    <s v="video games"/>
    <n v="28.4"/>
    <x v="2121"/>
    <m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x v="6"/>
    <s v="video games"/>
    <n v="103.33"/>
    <x v="2122"/>
    <m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x v="6"/>
    <s v="video games"/>
    <n v="10"/>
    <x v="2123"/>
    <m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x v="6"/>
    <s v="video games"/>
    <n v="23"/>
    <x v="2124"/>
    <m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x v="6"/>
    <s v="video games"/>
    <n v="31.56"/>
    <x v="2125"/>
    <m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x v="6"/>
    <s v="video games"/>
    <n v="5"/>
    <x v="2126"/>
    <m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x v="6"/>
    <s v="video games"/>
    <n v="34.22"/>
    <x v="2127"/>
    <m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x v="6"/>
    <s v="video games"/>
    <n v="25"/>
    <x v="2128"/>
    <m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x v="6"/>
    <s v="video games"/>
    <n v="19.670000000000002"/>
    <x v="2129"/>
    <m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x v="6"/>
    <s v="video games"/>
    <n v="21.25"/>
    <x v="2130"/>
    <m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x v="6"/>
    <s v="video games"/>
    <n v="8.33"/>
    <x v="2131"/>
    <m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x v="6"/>
    <s v="video games"/>
    <n v="21.34"/>
    <x v="2132"/>
    <m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x v="6"/>
    <s v="video games"/>
    <n v="5.33"/>
    <x v="2133"/>
    <m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x v="6"/>
    <s v="video games"/>
    <n v="34.67"/>
    <x v="2134"/>
    <m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x v="6"/>
    <s v="video games"/>
    <n v="21.73"/>
    <x v="2135"/>
    <m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x v="6"/>
    <s v="video games"/>
    <n v="11.92"/>
    <x v="2136"/>
    <m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x v="6"/>
    <s v="video games"/>
    <n v="26.6"/>
    <x v="2137"/>
    <m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x v="6"/>
    <s v="video games"/>
    <n v="10.67"/>
    <x v="2138"/>
    <m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x v="6"/>
    <s v="video games"/>
    <n v="29.04"/>
    <x v="2139"/>
    <m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x v="6"/>
    <s v="video games"/>
    <n v="50.91"/>
    <x v="2140"/>
    <m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x v="6"/>
    <s v="video games"/>
    <e v="#DIV/0!"/>
    <x v="2141"/>
    <m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x v="6"/>
    <s v="video games"/>
    <n v="50.08"/>
    <x v="2142"/>
    <m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x v="6"/>
    <s v="video games"/>
    <n v="45"/>
    <x v="2143"/>
    <m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x v="6"/>
    <s v="video games"/>
    <n v="25.29"/>
    <x v="2144"/>
    <m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x v="6"/>
    <s v="video games"/>
    <n v="51.29"/>
    <x v="2145"/>
    <m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x v="6"/>
    <s v="video games"/>
    <n v="1"/>
    <x v="2146"/>
    <m/>
    <x v="2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x v="6"/>
    <s v="video games"/>
    <n v="49.38"/>
    <x v="2147"/>
    <m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x v="6"/>
    <s v="video games"/>
    <n v="1"/>
    <x v="2148"/>
    <m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x v="6"/>
    <s v="video games"/>
    <e v="#DIV/0!"/>
    <x v="2149"/>
    <m/>
    <x v="7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x v="6"/>
    <s v="video games"/>
    <n v="101.25"/>
    <x v="2150"/>
    <m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x v="6"/>
    <s v="video games"/>
    <n v="19.670000000000002"/>
    <x v="2151"/>
    <m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x v="6"/>
    <s v="video games"/>
    <n v="12.5"/>
    <x v="2152"/>
    <m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x v="6"/>
    <s v="video games"/>
    <n v="8.5"/>
    <x v="2153"/>
    <m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x v="6"/>
    <s v="video games"/>
    <n v="1"/>
    <x v="2154"/>
    <m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x v="6"/>
    <s v="video games"/>
    <n v="23"/>
    <x v="2155"/>
    <m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x v="6"/>
    <s v="video games"/>
    <n v="17.989999999999998"/>
    <x v="2156"/>
    <m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x v="6"/>
    <s v="video games"/>
    <n v="370.95"/>
    <x v="2157"/>
    <m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x v="6"/>
    <s v="video games"/>
    <n v="63.57"/>
    <x v="2158"/>
    <m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x v="6"/>
    <s v="video games"/>
    <n v="13"/>
    <x v="2159"/>
    <m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x v="6"/>
    <s v="video games"/>
    <n v="5.31"/>
    <x v="2160"/>
    <m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x v="4"/>
    <s v="rock"/>
    <n v="35.619999999999997"/>
    <x v="2161"/>
    <m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x v="4"/>
    <s v="rock"/>
    <n v="87.1"/>
    <x v="2162"/>
    <m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x v="4"/>
    <s v="rock"/>
    <n v="75.11"/>
    <x v="2163"/>
    <m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x v="4"/>
    <s v="rock"/>
    <n v="68.010000000000005"/>
    <x v="2164"/>
    <m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x v="4"/>
    <s v="rock"/>
    <n v="29.62"/>
    <x v="2165"/>
    <m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x v="4"/>
    <s v="rock"/>
    <n v="91.63"/>
    <x v="2166"/>
    <m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x v="4"/>
    <s v="rock"/>
    <n v="22.5"/>
    <x v="2167"/>
    <m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x v="4"/>
    <s v="rock"/>
    <n v="64.37"/>
    <x v="2168"/>
    <m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x v="4"/>
    <s v="rock"/>
    <n v="21.86"/>
    <x v="2169"/>
    <m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x v="4"/>
    <s v="rock"/>
    <n v="33.32"/>
    <x v="2170"/>
    <m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x v="4"/>
    <s v="rock"/>
    <n v="90.28"/>
    <x v="2171"/>
    <m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x v="4"/>
    <s v="rock"/>
    <n v="76.92"/>
    <x v="2172"/>
    <m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x v="4"/>
    <s v="rock"/>
    <n v="59.23"/>
    <x v="2173"/>
    <m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x v="4"/>
    <s v="rock"/>
    <n v="65.38"/>
    <x v="2174"/>
    <m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x v="4"/>
    <s v="rock"/>
    <n v="67.31"/>
    <x v="2175"/>
    <m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x v="4"/>
    <s v="rock"/>
    <n v="88.75"/>
    <x v="2176"/>
    <m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x v="4"/>
    <s v="rock"/>
    <n v="65.87"/>
    <x v="2177"/>
    <m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x v="4"/>
    <s v="rock"/>
    <n v="40.35"/>
    <x v="2178"/>
    <m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x v="4"/>
    <s v="rock"/>
    <n v="76.86"/>
    <x v="2179"/>
    <m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x v="4"/>
    <s v="rock"/>
    <n v="68.709999999999994"/>
    <x v="2180"/>
    <m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x v="6"/>
    <s v="tabletop games"/>
    <n v="57.77"/>
    <x v="2181"/>
    <m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x v="6"/>
    <s v="tabletop games"/>
    <n v="44.17"/>
    <x v="2182"/>
    <m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x v="6"/>
    <s v="tabletop games"/>
    <n v="31.57"/>
    <x v="2183"/>
    <m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x v="6"/>
    <s v="tabletop games"/>
    <n v="107.05"/>
    <x v="2184"/>
    <m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x v="6"/>
    <s v="tabletop games"/>
    <n v="149.03"/>
    <x v="2185"/>
    <m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x v="6"/>
    <s v="tabletop games"/>
    <n v="55.96"/>
    <x v="2186"/>
    <m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x v="6"/>
    <s v="tabletop games"/>
    <n v="56.97"/>
    <x v="2187"/>
    <m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x v="6"/>
    <s v="tabletop games"/>
    <n v="44.06"/>
    <x v="2188"/>
    <m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x v="6"/>
    <s v="tabletop games"/>
    <n v="68.63"/>
    <x v="2189"/>
    <m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x v="6"/>
    <s v="tabletop games"/>
    <n v="65.319999999999993"/>
    <x v="2190"/>
    <m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x v="6"/>
    <s v="tabletop games"/>
    <n v="35.92"/>
    <x v="2191"/>
    <m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x v="6"/>
    <s v="tabletop games"/>
    <n v="40.07"/>
    <x v="2192"/>
    <m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x v="6"/>
    <s v="tabletop games"/>
    <n v="75.650000000000006"/>
    <x v="2193"/>
    <m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x v="6"/>
    <s v="tabletop games"/>
    <n v="61.2"/>
    <x v="2194"/>
    <m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x v="6"/>
    <s v="tabletop games"/>
    <n v="48.13"/>
    <x v="2195"/>
    <m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x v="6"/>
    <s v="tabletop games"/>
    <n v="68.11"/>
    <x v="2196"/>
    <m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x v="6"/>
    <s v="tabletop games"/>
    <n v="65.89"/>
    <x v="2197"/>
    <m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x v="6"/>
    <s v="tabletop games"/>
    <n v="81.650000000000006"/>
    <x v="2198"/>
    <m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x v="6"/>
    <s v="tabletop games"/>
    <n v="52.7"/>
    <x v="2199"/>
    <m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x v="6"/>
    <s v="tabletop games"/>
    <n v="41.23"/>
    <x v="2200"/>
    <m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x v="4"/>
    <s v="electronic music"/>
    <n v="15.04"/>
    <x v="2201"/>
    <m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x v="4"/>
    <s v="electronic music"/>
    <n v="39.07"/>
    <x v="2202"/>
    <m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x v="4"/>
    <s v="electronic music"/>
    <n v="43.82"/>
    <x v="2203"/>
    <m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x v="4"/>
    <s v="electronic music"/>
    <n v="27.3"/>
    <x v="2204"/>
    <m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x v="4"/>
    <s v="electronic music"/>
    <n v="42.22"/>
    <x v="2205"/>
    <m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x v="4"/>
    <s v="electronic music"/>
    <n v="33.24"/>
    <x v="2206"/>
    <m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x v="4"/>
    <s v="electronic music"/>
    <n v="285.70999999999998"/>
    <x v="2207"/>
    <m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x v="4"/>
    <s v="electronic music"/>
    <n v="42.33"/>
    <x v="2208"/>
    <m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x v="4"/>
    <s v="electronic music"/>
    <n v="50.27"/>
    <x v="2209"/>
    <m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x v="4"/>
    <s v="electronic music"/>
    <n v="61.9"/>
    <x v="2210"/>
    <m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x v="4"/>
    <s v="electronic music"/>
    <n v="40.75"/>
    <x v="2211"/>
    <m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x v="4"/>
    <s v="electronic music"/>
    <n v="55.8"/>
    <x v="2212"/>
    <m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x v="4"/>
    <s v="electronic music"/>
    <n v="10"/>
    <x v="2213"/>
    <m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x v="4"/>
    <s v="electronic music"/>
    <n v="73.13"/>
    <x v="2214"/>
    <m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x v="4"/>
    <s v="electronic music"/>
    <n v="26.06"/>
    <x v="2215"/>
    <m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x v="4"/>
    <s v="electronic music"/>
    <n v="22.64"/>
    <x v="2216"/>
    <m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x v="4"/>
    <s v="electronic music"/>
    <n v="47.22"/>
    <x v="2217"/>
    <m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x v="4"/>
    <s v="electronic music"/>
    <n v="32.32"/>
    <x v="2218"/>
    <m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x v="4"/>
    <s v="electronic music"/>
    <n v="53.42"/>
    <x v="2219"/>
    <m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x v="4"/>
    <s v="electronic music"/>
    <n v="51.3"/>
    <x v="2220"/>
    <m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x v="6"/>
    <s v="tabletop games"/>
    <n v="37.200000000000003"/>
    <x v="2221"/>
    <m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x v="6"/>
    <s v="tabletop games"/>
    <n v="27.1"/>
    <x v="2222"/>
    <m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x v="6"/>
    <s v="tabletop games"/>
    <n v="206.31"/>
    <x v="2223"/>
    <m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x v="6"/>
    <s v="tabletop games"/>
    <n v="82.15"/>
    <x v="2224"/>
    <m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x v="6"/>
    <s v="tabletop games"/>
    <n v="164.8"/>
    <x v="2225"/>
    <m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x v="6"/>
    <s v="tabletop games"/>
    <n v="60.82"/>
    <x v="2226"/>
    <m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x v="6"/>
    <s v="tabletop games"/>
    <n v="67.97"/>
    <x v="2227"/>
    <m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x v="6"/>
    <s v="tabletop games"/>
    <n v="81.56"/>
    <x v="2228"/>
    <m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x v="6"/>
    <s v="tabletop games"/>
    <n v="25.43"/>
    <x v="2229"/>
    <m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x v="6"/>
    <s v="tabletop games"/>
    <n v="21.5"/>
    <x v="2230"/>
    <m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x v="6"/>
    <s v="tabletop games"/>
    <n v="27.23"/>
    <x v="2231"/>
    <m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x v="6"/>
    <s v="tabletop games"/>
    <n v="25.09"/>
    <x v="2232"/>
    <m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x v="6"/>
    <s v="tabletop games"/>
    <n v="21.23"/>
    <x v="2233"/>
    <m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x v="6"/>
    <s v="tabletop games"/>
    <n v="41.61"/>
    <x v="2234"/>
    <m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x v="6"/>
    <s v="tabletop games"/>
    <n v="135.59"/>
    <x v="2235"/>
    <m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x v="6"/>
    <s v="tabletop games"/>
    <n v="22.12"/>
    <x v="2236"/>
    <m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x v="6"/>
    <s v="tabletop games"/>
    <n v="64.63"/>
    <x v="2237"/>
    <m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x v="6"/>
    <s v="tabletop games"/>
    <n v="69.569999999999993"/>
    <x v="2238"/>
    <m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x v="6"/>
    <s v="tabletop games"/>
    <n v="75.13"/>
    <x v="2239"/>
    <m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x v="6"/>
    <s v="tabletop games"/>
    <n v="140.97999999999999"/>
    <x v="2240"/>
    <m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x v="6"/>
    <s v="tabletop games"/>
    <n v="49.47"/>
    <x v="2241"/>
    <m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x v="6"/>
    <s v="tabletop games"/>
    <n v="53.87"/>
    <x v="2242"/>
    <m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x v="6"/>
    <s v="tabletop games"/>
    <n v="4.57"/>
    <x v="2243"/>
    <m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x v="6"/>
    <s v="tabletop games"/>
    <n v="65"/>
    <x v="2244"/>
    <m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x v="6"/>
    <s v="tabletop games"/>
    <n v="53.48"/>
    <x v="2245"/>
    <m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x v="6"/>
    <s v="tabletop games"/>
    <n v="43.91"/>
    <x v="2246"/>
    <m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x v="6"/>
    <s v="tabletop games"/>
    <n v="50.85"/>
    <x v="2247"/>
    <m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x v="6"/>
    <s v="tabletop games"/>
    <n v="58.63"/>
    <x v="2248"/>
    <m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x v="6"/>
    <s v="tabletop games"/>
    <n v="32.82"/>
    <x v="2249"/>
    <m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x v="6"/>
    <s v="tabletop games"/>
    <n v="426.93"/>
    <x v="2250"/>
    <m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x v="6"/>
    <s v="tabletop games"/>
    <n v="23.81"/>
    <x v="2251"/>
    <m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x v="6"/>
    <s v="tabletop games"/>
    <n v="98.41"/>
    <x v="2252"/>
    <m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x v="6"/>
    <s v="tabletop games"/>
    <n v="107.32"/>
    <x v="2253"/>
    <m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x v="6"/>
    <s v="tabletop games"/>
    <n v="11.67"/>
    <x v="2254"/>
    <m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x v="6"/>
    <s v="tabletop games"/>
    <n v="41.78"/>
    <x v="2255"/>
    <m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x v="6"/>
    <s v="tabletop games"/>
    <n v="21.38"/>
    <x v="2256"/>
    <m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x v="6"/>
    <s v="tabletop games"/>
    <n v="94.1"/>
    <x v="2257"/>
    <m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x v="6"/>
    <s v="tabletop games"/>
    <n v="15.72"/>
    <x v="2258"/>
    <m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x v="6"/>
    <s v="tabletop games"/>
    <n v="90.64"/>
    <x v="2259"/>
    <m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x v="6"/>
    <s v="tabletop games"/>
    <n v="97.3"/>
    <x v="2260"/>
    <m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x v="6"/>
    <s v="tabletop games"/>
    <n v="37.119999999999997"/>
    <x v="2261"/>
    <m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x v="6"/>
    <s v="tabletop games"/>
    <n v="28.1"/>
    <x v="2262"/>
    <m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x v="6"/>
    <s v="tabletop games"/>
    <n v="144.43"/>
    <x v="2263"/>
    <m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x v="6"/>
    <s v="tabletop games"/>
    <n v="24.27"/>
    <x v="2264"/>
    <m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x v="6"/>
    <s v="tabletop games"/>
    <n v="35.119999999999997"/>
    <x v="2265"/>
    <m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x v="6"/>
    <s v="tabletop games"/>
    <n v="24.76"/>
    <x v="2266"/>
    <m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x v="6"/>
    <s v="tabletop games"/>
    <n v="188.38"/>
    <x v="2267"/>
    <m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x v="6"/>
    <s v="tabletop games"/>
    <n v="148.08000000000001"/>
    <x v="2268"/>
    <m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x v="6"/>
    <s v="tabletop games"/>
    <n v="49.93"/>
    <x v="2269"/>
    <m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x v="6"/>
    <s v="tabletop games"/>
    <n v="107.82"/>
    <x v="2270"/>
    <m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x v="6"/>
    <s v="tabletop games"/>
    <n v="42.63"/>
    <x v="2271"/>
    <m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x v="6"/>
    <s v="tabletop games"/>
    <n v="14.37"/>
    <x v="2272"/>
    <m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x v="6"/>
    <s v="tabletop games"/>
    <n v="37.479999999999997"/>
    <x v="2273"/>
    <m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x v="6"/>
    <s v="tabletop games"/>
    <n v="30.2"/>
    <x v="2274"/>
    <m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x v="6"/>
    <s v="tabletop games"/>
    <n v="33.549999999999997"/>
    <x v="2275"/>
    <m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x v="6"/>
    <s v="tabletop games"/>
    <n v="64.75"/>
    <x v="2276"/>
    <m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x v="6"/>
    <s v="tabletop games"/>
    <n v="57.93"/>
    <x v="2277"/>
    <m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x v="6"/>
    <s v="tabletop games"/>
    <n v="53.08"/>
    <x v="2278"/>
    <m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x v="6"/>
    <s v="tabletop games"/>
    <n v="48.06"/>
    <x v="2279"/>
    <m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x v="6"/>
    <s v="tabletop games"/>
    <n v="82.4"/>
    <x v="2280"/>
    <m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x v="4"/>
    <s v="rock"/>
    <n v="50.45"/>
    <x v="2281"/>
    <m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x v="4"/>
    <s v="rock"/>
    <n v="115.83"/>
    <x v="2282"/>
    <m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x v="4"/>
    <s v="rock"/>
    <n v="63.03"/>
    <x v="2283"/>
    <m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x v="4"/>
    <s v="rock"/>
    <n v="108.02"/>
    <x v="2284"/>
    <m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x v="4"/>
    <s v="rock"/>
    <n v="46.09"/>
    <x v="2285"/>
    <m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x v="4"/>
    <s v="rock"/>
    <n v="107.21"/>
    <x v="2286"/>
    <m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x v="4"/>
    <s v="rock"/>
    <n v="50.93"/>
    <x v="2287"/>
    <m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x v="4"/>
    <s v="rock"/>
    <n v="40.04"/>
    <x v="2288"/>
    <m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x v="4"/>
    <s v="rock"/>
    <n v="64.44"/>
    <x v="2289"/>
    <m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x v="4"/>
    <s v="rock"/>
    <n v="53.83"/>
    <x v="2290"/>
    <m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x v="4"/>
    <s v="rock"/>
    <n v="100.47"/>
    <x v="2291"/>
    <m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x v="4"/>
    <s v="rock"/>
    <n v="46.63"/>
    <x v="2292"/>
    <m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x v="4"/>
    <s v="rock"/>
    <n v="34.07"/>
    <x v="2293"/>
    <m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x v="4"/>
    <s v="rock"/>
    <n v="65.209999999999994"/>
    <x v="2294"/>
    <m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x v="4"/>
    <s v="rock"/>
    <n v="44.21"/>
    <x v="2295"/>
    <m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x v="4"/>
    <s v="rock"/>
    <n v="71.97"/>
    <x v="2296"/>
    <m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x v="4"/>
    <s v="rock"/>
    <n v="52.95"/>
    <x v="2297"/>
    <m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x v="4"/>
    <s v="rock"/>
    <n v="109.45"/>
    <x v="2298"/>
    <m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x v="4"/>
    <s v="rock"/>
    <n v="75.040000000000006"/>
    <x v="2299"/>
    <m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x v="4"/>
    <s v="rock"/>
    <n v="115.71"/>
    <x v="2300"/>
    <m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x v="4"/>
    <s v="indie rock"/>
    <n v="31.66"/>
    <x v="2301"/>
    <m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x v="4"/>
    <s v="indie rock"/>
    <n v="46.18"/>
    <x v="2302"/>
    <m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x v="4"/>
    <s v="indie rock"/>
    <n v="68.48"/>
    <x v="2303"/>
    <m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x v="4"/>
    <s v="indie rock"/>
    <n v="53.47"/>
    <x v="2304"/>
    <m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x v="4"/>
    <s v="indie rock"/>
    <n v="109.11"/>
    <x v="2305"/>
    <m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x v="4"/>
    <s v="indie rock"/>
    <n v="51.19"/>
    <x v="2306"/>
    <m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x v="4"/>
    <s v="indie rock"/>
    <n v="27.94"/>
    <x v="2307"/>
    <m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x v="4"/>
    <s v="indie rock"/>
    <n v="82.5"/>
    <x v="2308"/>
    <m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x v="4"/>
    <s v="indie rock"/>
    <n v="59.82"/>
    <x v="2309"/>
    <m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x v="4"/>
    <s v="indie rock"/>
    <n v="64.819999999999993"/>
    <x v="2310"/>
    <m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x v="4"/>
    <s v="indie rock"/>
    <n v="90.1"/>
    <x v="2311"/>
    <m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x v="4"/>
    <s v="indie rock"/>
    <n v="40.96"/>
    <x v="2312"/>
    <m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x v="4"/>
    <s v="indie rock"/>
    <n v="56"/>
    <x v="2313"/>
    <m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x v="4"/>
    <s v="indie rock"/>
    <n v="37.67"/>
    <x v="2314"/>
    <m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x v="4"/>
    <s v="indie rock"/>
    <n v="40.08"/>
    <x v="2315"/>
    <m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x v="4"/>
    <s v="indie rock"/>
    <n v="78.03"/>
    <x v="2316"/>
    <m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x v="4"/>
    <s v="indie rock"/>
    <n v="18.91"/>
    <x v="2317"/>
    <m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x v="4"/>
    <s v="indie rock"/>
    <n v="37.130000000000003"/>
    <x v="2318"/>
    <m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x v="4"/>
    <s v="indie rock"/>
    <n v="41.96"/>
    <x v="2319"/>
    <m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x v="4"/>
    <s v="indie rock"/>
    <n v="61.04"/>
    <x v="2320"/>
    <m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x v="7"/>
    <s v="small batch"/>
    <n v="64.53"/>
    <x v="2321"/>
    <m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x v="7"/>
    <s v="small batch"/>
    <n v="21.25"/>
    <x v="2322"/>
    <m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x v="7"/>
    <s v="small batch"/>
    <n v="30"/>
    <x v="2323"/>
    <m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x v="7"/>
    <s v="small batch"/>
    <n v="25.49"/>
    <x v="2324"/>
    <m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x v="7"/>
    <s v="small batch"/>
    <n v="11.43"/>
    <x v="2325"/>
    <m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x v="7"/>
    <s v="small batch"/>
    <n v="108"/>
    <x v="2326"/>
    <m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x v="7"/>
    <s v="small batch"/>
    <n v="54.88"/>
    <x v="2327"/>
    <m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x v="7"/>
    <s v="small batch"/>
    <n v="47.38"/>
    <x v="2328"/>
    <m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x v="7"/>
    <s v="small batch"/>
    <n v="211.84"/>
    <x v="2329"/>
    <m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x v="7"/>
    <s v="small batch"/>
    <n v="219.93"/>
    <x v="2330"/>
    <m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x v="7"/>
    <s v="small batch"/>
    <n v="40.799999999999997"/>
    <x v="2331"/>
    <m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x v="7"/>
    <s v="small batch"/>
    <n v="75.5"/>
    <x v="2332"/>
    <m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x v="7"/>
    <s v="small batch"/>
    <n v="13.54"/>
    <x v="2333"/>
    <m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x v="7"/>
    <s v="small batch"/>
    <n v="60.87"/>
    <x v="2334"/>
    <m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x v="7"/>
    <s v="small batch"/>
    <n v="115.69"/>
    <x v="2335"/>
    <m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x v="7"/>
    <s v="small batch"/>
    <n v="48.1"/>
    <x v="2336"/>
    <m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x v="7"/>
    <s v="small batch"/>
    <n v="74.180000000000007"/>
    <x v="2337"/>
    <m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x v="7"/>
    <s v="small batch"/>
    <n v="123.35"/>
    <x v="2338"/>
    <m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x v="7"/>
    <s v="small batch"/>
    <n v="66.62"/>
    <x v="2339"/>
    <m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x v="7"/>
    <s v="small batch"/>
    <n v="104.99"/>
    <x v="2340"/>
    <m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x v="2"/>
    <s v="web"/>
    <e v="#DIV/0!"/>
    <x v="2341"/>
    <m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x v="2"/>
    <s v="web"/>
    <e v="#DIV/0!"/>
    <x v="2342"/>
    <m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x v="2"/>
    <s v="web"/>
    <n v="300"/>
    <x v="2343"/>
    <m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x v="2"/>
    <s v="web"/>
    <n v="1"/>
    <x v="2344"/>
    <m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x v="2"/>
    <s v="web"/>
    <e v="#DIV/0!"/>
    <x v="2345"/>
    <m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x v="2"/>
    <s v="web"/>
    <n v="13"/>
    <x v="2346"/>
    <m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x v="2"/>
    <s v="web"/>
    <n v="15"/>
    <x v="2347"/>
    <m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x v="2"/>
    <s v="web"/>
    <n v="54"/>
    <x v="2348"/>
    <m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x v="2"/>
    <s v="web"/>
    <e v="#DIV/0!"/>
    <x v="2349"/>
    <m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x v="2"/>
    <s v="web"/>
    <e v="#DIV/0!"/>
    <x v="2350"/>
    <m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x v="2"/>
    <s v="web"/>
    <n v="15.43"/>
    <x v="2351"/>
    <m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x v="2"/>
    <s v="web"/>
    <e v="#DIV/0!"/>
    <x v="2352"/>
    <m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x v="2"/>
    <s v="web"/>
    <e v="#DIV/0!"/>
    <x v="2353"/>
    <m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x v="2"/>
    <s v="web"/>
    <n v="25"/>
    <x v="2354"/>
    <m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x v="2"/>
    <s v="web"/>
    <n v="27.5"/>
    <x v="2355"/>
    <m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x v="2"/>
    <s v="web"/>
    <e v="#DIV/0!"/>
    <x v="2356"/>
    <m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x v="2"/>
    <s v="web"/>
    <e v="#DIV/0!"/>
    <x v="2357"/>
    <m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x v="2"/>
    <s v="web"/>
    <e v="#DIV/0!"/>
    <x v="2358"/>
    <m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x v="2"/>
    <s v="web"/>
    <n v="367"/>
    <x v="2359"/>
    <m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x v="2"/>
    <s v="web"/>
    <n v="2"/>
    <x v="2360"/>
    <m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x v="2"/>
    <s v="web"/>
    <e v="#DIV/0!"/>
    <x v="2361"/>
    <m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x v="2"/>
    <s v="web"/>
    <n v="60"/>
    <x v="2362"/>
    <m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x v="2"/>
    <s v="web"/>
    <e v="#DIV/0!"/>
    <x v="2363"/>
    <m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x v="2"/>
    <s v="web"/>
    <e v="#DIV/0!"/>
    <x v="2364"/>
    <m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x v="2"/>
    <s v="web"/>
    <e v="#DIV/0!"/>
    <x v="2365"/>
    <m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x v="2"/>
    <s v="web"/>
    <n v="97.41"/>
    <x v="2366"/>
    <m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x v="2"/>
    <s v="web"/>
    <n v="47.86"/>
    <x v="2367"/>
    <m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x v="2"/>
    <s v="web"/>
    <n v="50"/>
    <x v="2368"/>
    <m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x v="2"/>
    <s v="web"/>
    <e v="#DIV/0!"/>
    <x v="2369"/>
    <m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x v="2"/>
    <s v="web"/>
    <n v="20.5"/>
    <x v="2370"/>
    <m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x v="2"/>
    <s v="web"/>
    <e v="#DIV/0!"/>
    <x v="2371"/>
    <m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x v="2"/>
    <s v="web"/>
    <n v="30"/>
    <x v="2372"/>
    <m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x v="2"/>
    <s v="web"/>
    <n v="50"/>
    <x v="2373"/>
    <m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x v="2"/>
    <s v="web"/>
    <n v="10"/>
    <x v="2374"/>
    <m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x v="2"/>
    <s v="web"/>
    <e v="#DIV/0!"/>
    <x v="2375"/>
    <m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x v="2"/>
    <s v="web"/>
    <n v="81.58"/>
    <x v="2376"/>
    <m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x v="2"/>
    <s v="web"/>
    <e v="#DIV/0!"/>
    <x v="2377"/>
    <m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x v="2"/>
    <s v="web"/>
    <e v="#DIV/0!"/>
    <x v="2378"/>
    <m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x v="2"/>
    <s v="web"/>
    <e v="#DIV/0!"/>
    <x v="2379"/>
    <m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x v="2"/>
    <s v="web"/>
    <n v="18.329999999999998"/>
    <x v="2380"/>
    <m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x v="2"/>
    <s v="web"/>
    <n v="224.43"/>
    <x v="2381"/>
    <m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x v="2"/>
    <s v="web"/>
    <n v="37.5"/>
    <x v="2382"/>
    <m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x v="2"/>
    <s v="web"/>
    <n v="145"/>
    <x v="2383"/>
    <m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x v="2"/>
    <s v="web"/>
    <n v="1"/>
    <x v="2384"/>
    <m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x v="2"/>
    <s v="web"/>
    <n v="112.57"/>
    <x v="2385"/>
    <m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x v="2"/>
    <s v="web"/>
    <e v="#DIV/0!"/>
    <x v="2386"/>
    <m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x v="2"/>
    <s v="web"/>
    <n v="342"/>
    <x v="2387"/>
    <m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x v="2"/>
    <s v="web"/>
    <n v="57.88"/>
    <x v="2388"/>
    <m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x v="2"/>
    <s v="web"/>
    <n v="30"/>
    <x v="2389"/>
    <m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x v="2"/>
    <s v="web"/>
    <e v="#DIV/0!"/>
    <x v="2390"/>
    <m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x v="2"/>
    <s v="web"/>
    <n v="25"/>
    <x v="2391"/>
    <m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x v="2"/>
    <s v="web"/>
    <e v="#DIV/0!"/>
    <x v="2392"/>
    <m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x v="2"/>
    <s v="web"/>
    <n v="50"/>
    <x v="2393"/>
    <m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x v="2"/>
    <s v="web"/>
    <n v="1.5"/>
    <x v="2394"/>
    <m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x v="2"/>
    <s v="web"/>
    <e v="#DIV/0!"/>
    <x v="2395"/>
    <m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x v="2"/>
    <s v="web"/>
    <n v="10"/>
    <x v="2396"/>
    <m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x v="2"/>
    <s v="web"/>
    <e v="#DIV/0!"/>
    <x v="2397"/>
    <m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x v="2"/>
    <s v="web"/>
    <e v="#DIV/0!"/>
    <x v="2398"/>
    <m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x v="2"/>
    <s v="web"/>
    <e v="#DIV/0!"/>
    <x v="2399"/>
    <m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x v="2"/>
    <s v="web"/>
    <e v="#DIV/0!"/>
    <x v="2400"/>
    <m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x v="7"/>
    <s v="food trucks"/>
    <n v="22.33"/>
    <x v="2401"/>
    <m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x v="7"/>
    <s v="food trucks"/>
    <n v="52"/>
    <x v="2402"/>
    <m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x v="7"/>
    <s v="food trucks"/>
    <n v="16.829999999999998"/>
    <x v="2403"/>
    <m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x v="7"/>
    <s v="food trucks"/>
    <e v="#DIV/0!"/>
    <x v="2404"/>
    <m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x v="7"/>
    <s v="food trucks"/>
    <n v="56.3"/>
    <x v="2405"/>
    <m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x v="7"/>
    <s v="food trucks"/>
    <n v="84.06"/>
    <x v="2406"/>
    <m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x v="7"/>
    <s v="food trucks"/>
    <n v="168.39"/>
    <x v="2407"/>
    <m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x v="7"/>
    <s v="food trucks"/>
    <n v="15"/>
    <x v="2408"/>
    <m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x v="7"/>
    <s v="food trucks"/>
    <n v="76.67"/>
    <x v="2409"/>
    <m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x v="7"/>
    <s v="food trucks"/>
    <e v="#DIV/0!"/>
    <x v="2410"/>
    <m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x v="7"/>
    <s v="food trucks"/>
    <n v="50.33"/>
    <x v="2411"/>
    <m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x v="7"/>
    <s v="food trucks"/>
    <e v="#DIV/0!"/>
    <x v="2412"/>
    <m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x v="7"/>
    <s v="food trucks"/>
    <n v="8.33"/>
    <x v="2413"/>
    <m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x v="7"/>
    <s v="food trucks"/>
    <n v="35.380000000000003"/>
    <x v="2414"/>
    <m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x v="7"/>
    <s v="food trucks"/>
    <n v="55.83"/>
    <x v="2415"/>
    <m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x v="7"/>
    <s v="food trucks"/>
    <n v="5"/>
    <x v="2416"/>
    <m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x v="7"/>
    <s v="food trucks"/>
    <e v="#DIV/0!"/>
    <x v="2417"/>
    <m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x v="7"/>
    <s v="food trucks"/>
    <n v="1"/>
    <x v="2418"/>
    <m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x v="7"/>
    <s v="food trucks"/>
    <e v="#DIV/0!"/>
    <x v="2419"/>
    <m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x v="7"/>
    <s v="food trucks"/>
    <n v="69.47"/>
    <x v="2420"/>
    <m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x v="7"/>
    <s v="food trucks"/>
    <n v="1"/>
    <x v="2421"/>
    <m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x v="7"/>
    <s v="food trucks"/>
    <n v="1"/>
    <x v="2422"/>
    <m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x v="7"/>
    <s v="food trucks"/>
    <n v="8"/>
    <x v="2423"/>
    <m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x v="7"/>
    <s v="food trucks"/>
    <n v="34.44"/>
    <x v="2424"/>
    <m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x v="7"/>
    <s v="food trucks"/>
    <n v="1"/>
    <x v="2425"/>
    <m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x v="7"/>
    <s v="food trucks"/>
    <e v="#DIV/0!"/>
    <x v="2426"/>
    <m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x v="7"/>
    <s v="food trucks"/>
    <n v="1"/>
    <x v="2427"/>
    <m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x v="7"/>
    <s v="food trucks"/>
    <n v="1"/>
    <x v="2428"/>
    <m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x v="7"/>
    <s v="food trucks"/>
    <n v="501.25"/>
    <x v="2429"/>
    <m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x v="7"/>
    <s v="food trucks"/>
    <n v="10.5"/>
    <x v="2430"/>
    <m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x v="7"/>
    <s v="food trucks"/>
    <n v="1"/>
    <x v="2431"/>
    <m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x v="7"/>
    <s v="food trucks"/>
    <n v="1"/>
    <x v="2432"/>
    <m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x v="7"/>
    <s v="food trucks"/>
    <e v="#DIV/0!"/>
    <x v="2433"/>
    <m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x v="7"/>
    <s v="food trucks"/>
    <n v="13"/>
    <x v="2434"/>
    <m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x v="7"/>
    <s v="food trucks"/>
    <n v="306"/>
    <x v="2435"/>
    <m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x v="7"/>
    <s v="food trucks"/>
    <n v="22.5"/>
    <x v="2436"/>
    <m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x v="7"/>
    <s v="food trucks"/>
    <e v="#DIV/0!"/>
    <x v="2437"/>
    <m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x v="7"/>
    <s v="food trucks"/>
    <n v="50"/>
    <x v="2438"/>
    <m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x v="7"/>
    <s v="food trucks"/>
    <e v="#DIV/0!"/>
    <x v="2439"/>
    <m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x v="7"/>
    <s v="food trucks"/>
    <n v="5"/>
    <x v="2440"/>
    <m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x v="7"/>
    <s v="small batch"/>
    <n v="74.23"/>
    <x v="2441"/>
    <m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x v="7"/>
    <s v="small batch"/>
    <n v="81.25"/>
    <x v="2442"/>
    <m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x v="7"/>
    <s v="small batch"/>
    <n v="130.22999999999999"/>
    <x v="2443"/>
    <m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x v="7"/>
    <s v="small batch"/>
    <n v="53.41"/>
    <x v="2444"/>
    <m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x v="7"/>
    <s v="small batch"/>
    <n v="75.13"/>
    <x v="2445"/>
    <m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x v="7"/>
    <s v="small batch"/>
    <n v="75.67"/>
    <x v="2446"/>
    <m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x v="7"/>
    <s v="small batch"/>
    <n v="31.69"/>
    <x v="2447"/>
    <m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x v="7"/>
    <s v="small batch"/>
    <n v="47.78"/>
    <x v="2448"/>
    <m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x v="7"/>
    <s v="small batch"/>
    <n v="90"/>
    <x v="2449"/>
    <m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x v="7"/>
    <s v="small batch"/>
    <n v="149.31"/>
    <x v="2450"/>
    <m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x v="7"/>
    <s v="small batch"/>
    <n v="62.07"/>
    <x v="2451"/>
    <m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x v="7"/>
    <s v="small batch"/>
    <n v="53.4"/>
    <x v="2452"/>
    <m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x v="7"/>
    <s v="small batch"/>
    <n v="69.27"/>
    <x v="2453"/>
    <m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x v="7"/>
    <s v="small batch"/>
    <n v="271.51"/>
    <x v="2454"/>
    <m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x v="7"/>
    <s v="small batch"/>
    <n v="34.130000000000003"/>
    <x v="2455"/>
    <m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x v="7"/>
    <s v="small batch"/>
    <n v="40.49"/>
    <x v="2456"/>
    <m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x v="7"/>
    <s v="small batch"/>
    <n v="189.76"/>
    <x v="2457"/>
    <m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x v="7"/>
    <s v="small batch"/>
    <n v="68.86"/>
    <x v="2458"/>
    <m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x v="7"/>
    <s v="small batch"/>
    <n v="108.78"/>
    <x v="2459"/>
    <m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x v="7"/>
    <s v="small batch"/>
    <n v="125.99"/>
    <x v="2460"/>
    <m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x v="4"/>
    <s v="indie rock"/>
    <n v="90.52"/>
    <x v="2461"/>
    <m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x v="4"/>
    <s v="indie rock"/>
    <n v="28.88"/>
    <x v="2462"/>
    <m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x v="4"/>
    <s v="indie rock"/>
    <n v="31"/>
    <x v="2463"/>
    <m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x v="4"/>
    <s v="indie rock"/>
    <n v="51.67"/>
    <x v="2464"/>
    <m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x v="4"/>
    <s v="indie rock"/>
    <n v="26.27"/>
    <x v="2465"/>
    <m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x v="4"/>
    <s v="indie rock"/>
    <n v="48.08"/>
    <x v="2466"/>
    <m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x v="4"/>
    <s v="indie rock"/>
    <n v="27.56"/>
    <x v="2467"/>
    <m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x v="4"/>
    <s v="indie rock"/>
    <n v="36.97"/>
    <x v="2468"/>
    <m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x v="4"/>
    <s v="indie rock"/>
    <n v="29.02"/>
    <x v="2469"/>
    <m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x v="4"/>
    <s v="indie rock"/>
    <n v="28.66"/>
    <x v="2470"/>
    <m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x v="4"/>
    <s v="indie rock"/>
    <n v="37.65"/>
    <x v="2471"/>
    <m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x v="4"/>
    <s v="indie rock"/>
    <n v="97.9"/>
    <x v="2472"/>
    <m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x v="4"/>
    <s v="indie rock"/>
    <n v="42.55"/>
    <x v="2473"/>
    <m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x v="4"/>
    <s v="indie rock"/>
    <n v="131.58000000000001"/>
    <x v="2474"/>
    <m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x v="4"/>
    <s v="indie rock"/>
    <n v="32.32"/>
    <x v="2475"/>
    <m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x v="4"/>
    <s v="indie rock"/>
    <n v="61.1"/>
    <x v="2476"/>
    <m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x v="4"/>
    <s v="indie rock"/>
    <n v="31.34"/>
    <x v="2477"/>
    <m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x v="4"/>
    <s v="indie rock"/>
    <n v="129.11000000000001"/>
    <x v="2478"/>
    <m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x v="4"/>
    <s v="indie rock"/>
    <n v="25.02"/>
    <x v="2479"/>
    <m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x v="4"/>
    <s v="indie rock"/>
    <n v="250"/>
    <x v="2480"/>
    <m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x v="4"/>
    <s v="indie rock"/>
    <n v="47.54"/>
    <x v="2481"/>
    <m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x v="4"/>
    <s v="indie rock"/>
    <n v="40.04"/>
    <x v="2482"/>
    <m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x v="4"/>
    <s v="indie rock"/>
    <n v="65.84"/>
    <x v="2483"/>
    <m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x v="4"/>
    <s v="indie rock"/>
    <n v="46.4"/>
    <x v="2484"/>
    <m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x v="4"/>
    <s v="indie rock"/>
    <n v="50.37"/>
    <x v="2485"/>
    <m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x v="4"/>
    <s v="indie rock"/>
    <n v="26.57"/>
    <x v="2486"/>
    <m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x v="4"/>
    <s v="indie rock"/>
    <n v="39.49"/>
    <x v="2487"/>
    <m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x v="4"/>
    <s v="indie rock"/>
    <n v="49.25"/>
    <x v="2488"/>
    <m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x v="4"/>
    <s v="indie rock"/>
    <n v="62.38"/>
    <x v="2489"/>
    <m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x v="4"/>
    <s v="indie rock"/>
    <n v="37.94"/>
    <x v="2490"/>
    <m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x v="4"/>
    <s v="indie rock"/>
    <n v="51.6"/>
    <x v="2491"/>
    <m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x v="4"/>
    <s v="indie rock"/>
    <n v="27.78"/>
    <x v="2492"/>
    <m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x v="4"/>
    <s v="indie rock"/>
    <n v="99.38"/>
    <x v="2493"/>
    <m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x v="4"/>
    <s v="indie rock"/>
    <n v="38.85"/>
    <x v="2494"/>
    <m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x v="4"/>
    <s v="indie rock"/>
    <n v="45.55"/>
    <x v="2495"/>
    <m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x v="4"/>
    <s v="indie rock"/>
    <n v="600"/>
    <x v="2496"/>
    <m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x v="4"/>
    <s v="indie rock"/>
    <n v="80.55"/>
    <x v="2497"/>
    <m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x v="4"/>
    <s v="indie rock"/>
    <n v="52.8"/>
    <x v="2498"/>
    <m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x v="4"/>
    <s v="indie rock"/>
    <n v="47.68"/>
    <x v="2499"/>
    <m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x v="4"/>
    <s v="indie rock"/>
    <n v="23.45"/>
    <x v="2500"/>
    <m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x v="7"/>
    <s v="restaurants"/>
    <n v="40.14"/>
    <x v="2501"/>
    <m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x v="7"/>
    <s v="restaurants"/>
    <n v="17.2"/>
    <x v="2502"/>
    <m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x v="7"/>
    <s v="restaurants"/>
    <e v="#DIV/0!"/>
    <x v="2503"/>
    <m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x v="7"/>
    <s v="restaurants"/>
    <e v="#DIV/0!"/>
    <x v="2504"/>
    <m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x v="7"/>
    <s v="restaurants"/>
    <e v="#DIV/0!"/>
    <x v="2505"/>
    <m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x v="7"/>
    <s v="restaurants"/>
    <n v="15"/>
    <x v="2506"/>
    <m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x v="7"/>
    <s v="restaurants"/>
    <e v="#DIV/0!"/>
    <x v="2507"/>
    <m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x v="7"/>
    <s v="restaurants"/>
    <e v="#DIV/0!"/>
    <x v="2508"/>
    <m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x v="7"/>
    <s v="restaurants"/>
    <n v="35.71"/>
    <x v="2509"/>
    <m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x v="7"/>
    <s v="restaurants"/>
    <n v="37.5"/>
    <x v="2510"/>
    <m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x v="7"/>
    <s v="restaurants"/>
    <e v="#DIV/0!"/>
    <x v="2511"/>
    <m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x v="7"/>
    <s v="restaurants"/>
    <e v="#DIV/0!"/>
    <x v="2512"/>
    <m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x v="7"/>
    <s v="restaurants"/>
    <e v="#DIV/0!"/>
    <x v="2513"/>
    <m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x v="7"/>
    <s v="restaurants"/>
    <n v="52.5"/>
    <x v="2514"/>
    <m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x v="7"/>
    <s v="restaurants"/>
    <n v="77.5"/>
    <x v="2515"/>
    <m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x v="7"/>
    <s v="restaurants"/>
    <e v="#DIV/0!"/>
    <x v="2516"/>
    <m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x v="7"/>
    <s v="restaurants"/>
    <n v="53.55"/>
    <x v="2517"/>
    <m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x v="7"/>
    <s v="restaurants"/>
    <e v="#DIV/0!"/>
    <x v="2518"/>
    <m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x v="7"/>
    <s v="restaurants"/>
    <n v="16.25"/>
    <x v="2519"/>
    <m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x v="7"/>
    <s v="restaurants"/>
    <e v="#DIV/0!"/>
    <x v="2520"/>
    <m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x v="4"/>
    <s v="classical music"/>
    <n v="103.68"/>
    <x v="2521"/>
    <m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x v="4"/>
    <s v="classical music"/>
    <n v="185.19"/>
    <x v="2522"/>
    <m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x v="4"/>
    <s v="classical music"/>
    <n v="54.15"/>
    <x v="2523"/>
    <m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x v="4"/>
    <s v="classical music"/>
    <n v="177.21"/>
    <x v="2524"/>
    <m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x v="4"/>
    <s v="classical music"/>
    <n v="100.33"/>
    <x v="2525"/>
    <m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x v="4"/>
    <s v="classical music"/>
    <n v="136.91"/>
    <x v="2526"/>
    <m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x v="4"/>
    <s v="classical music"/>
    <n v="57.54"/>
    <x v="2527"/>
    <m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x v="4"/>
    <s v="classical music"/>
    <n v="52.96"/>
    <x v="2528"/>
    <m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x v="4"/>
    <s v="classical music"/>
    <n v="82.33"/>
    <x v="2529"/>
    <m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4"/>
    <s v="classical music"/>
    <n v="135.41999999999999"/>
    <x v="2530"/>
    <m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x v="4"/>
    <s v="classical music"/>
    <n v="74.069999999999993"/>
    <x v="2531"/>
    <m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x v="4"/>
    <s v="classical music"/>
    <n v="84.08"/>
    <x v="2532"/>
    <m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x v="4"/>
    <s v="classical music"/>
    <n v="61.03"/>
    <x v="2533"/>
    <m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x v="4"/>
    <s v="classical music"/>
    <n v="150"/>
    <x v="2534"/>
    <m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x v="4"/>
    <s v="classical music"/>
    <n v="266.08999999999997"/>
    <x v="2535"/>
    <m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x v="4"/>
    <s v="classical music"/>
    <n v="7.25"/>
    <x v="2536"/>
    <m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x v="4"/>
    <s v="classical music"/>
    <n v="100"/>
    <x v="2537"/>
    <m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x v="4"/>
    <s v="classical music"/>
    <n v="109.96"/>
    <x v="2538"/>
    <m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x v="4"/>
    <s v="classical music"/>
    <n v="169.92"/>
    <x v="2539"/>
    <m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x v="4"/>
    <s v="classical music"/>
    <n v="95.74"/>
    <x v="2540"/>
    <m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x v="4"/>
    <s v="classical music"/>
    <n v="59.46"/>
    <x v="2541"/>
    <m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x v="4"/>
    <s v="classical music"/>
    <n v="55.77"/>
    <x v="2542"/>
    <m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x v="4"/>
    <s v="classical music"/>
    <n v="30.08"/>
    <x v="2543"/>
    <m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x v="4"/>
    <s v="classical music"/>
    <n v="88.44"/>
    <x v="2544"/>
    <m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x v="4"/>
    <s v="classical music"/>
    <n v="64.03"/>
    <x v="2545"/>
    <m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x v="4"/>
    <s v="classical music"/>
    <n v="60.15"/>
    <x v="2546"/>
    <m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x v="4"/>
    <s v="classical music"/>
    <n v="49.19"/>
    <x v="2547"/>
    <m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x v="4"/>
    <s v="classical music"/>
    <n v="165.16"/>
    <x v="2548"/>
    <m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x v="4"/>
    <s v="classical music"/>
    <n v="43.62"/>
    <x v="2549"/>
    <m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4"/>
    <s v="classical music"/>
    <n v="43.7"/>
    <x v="2550"/>
    <m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x v="4"/>
    <s v="classical music"/>
    <n v="67.42"/>
    <x v="2551"/>
    <m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x v="4"/>
    <s v="classical music"/>
    <n v="177.5"/>
    <x v="2552"/>
    <m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x v="4"/>
    <s v="classical music"/>
    <n v="38.880000000000003"/>
    <x v="2553"/>
    <m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x v="4"/>
    <s v="classical music"/>
    <n v="54.99"/>
    <x v="2554"/>
    <m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x v="4"/>
    <s v="classical music"/>
    <n v="61.34"/>
    <x v="2555"/>
    <m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x v="4"/>
    <s v="classical music"/>
    <n v="23.12"/>
    <x v="2556"/>
    <m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x v="4"/>
    <s v="classical music"/>
    <n v="29.61"/>
    <x v="2557"/>
    <m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x v="4"/>
    <s v="classical music"/>
    <n v="75.61"/>
    <x v="2558"/>
    <m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x v="4"/>
    <s v="classical music"/>
    <n v="35.6"/>
    <x v="2559"/>
    <m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x v="4"/>
    <s v="classical music"/>
    <n v="143"/>
    <x v="2560"/>
    <m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x v="7"/>
    <s v="food trucks"/>
    <e v="#DIV/0!"/>
    <x v="2561"/>
    <m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x v="7"/>
    <s v="food trucks"/>
    <n v="25"/>
    <x v="2562"/>
    <m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x v="7"/>
    <s v="food trucks"/>
    <e v="#DIV/0!"/>
    <x v="2563"/>
    <m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x v="7"/>
    <s v="food trucks"/>
    <e v="#DIV/0!"/>
    <x v="2564"/>
    <m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x v="7"/>
    <s v="food trucks"/>
    <n v="100"/>
    <x v="2565"/>
    <m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x v="7"/>
    <s v="food trucks"/>
    <e v="#DIV/0!"/>
    <x v="2566"/>
    <m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x v="7"/>
    <s v="food trucks"/>
    <n v="60"/>
    <x v="2567"/>
    <m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x v="7"/>
    <s v="food trucks"/>
    <n v="50"/>
    <x v="2568"/>
    <m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7"/>
    <s v="food trucks"/>
    <n v="72.5"/>
    <x v="2569"/>
    <m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x v="7"/>
    <s v="food trucks"/>
    <n v="29.5"/>
    <x v="2570"/>
    <m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x v="7"/>
    <s v="food trucks"/>
    <n v="62.5"/>
    <x v="2571"/>
    <m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x v="7"/>
    <s v="food trucks"/>
    <e v="#DIV/0!"/>
    <x v="2572"/>
    <m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x v="7"/>
    <s v="food trucks"/>
    <e v="#DIV/0!"/>
    <x v="2573"/>
    <m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x v="7"/>
    <s v="food trucks"/>
    <e v="#DIV/0!"/>
    <x v="2574"/>
    <m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x v="7"/>
    <s v="food trucks"/>
    <e v="#DIV/0!"/>
    <x v="2575"/>
    <m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x v="7"/>
    <s v="food trucks"/>
    <e v="#DIV/0!"/>
    <x v="2576"/>
    <m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x v="7"/>
    <s v="food trucks"/>
    <e v="#DIV/0!"/>
    <x v="2577"/>
    <m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x v="7"/>
    <s v="food trucks"/>
    <e v="#DIV/0!"/>
    <x v="2578"/>
    <m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x v="7"/>
    <s v="food trucks"/>
    <n v="23.08"/>
    <x v="2579"/>
    <m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x v="7"/>
    <s v="food trucks"/>
    <n v="25.5"/>
    <x v="2580"/>
    <m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x v="7"/>
    <s v="food trucks"/>
    <n v="48.18"/>
    <x v="2581"/>
    <m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x v="7"/>
    <s v="food trucks"/>
    <n v="1"/>
    <x v="2582"/>
    <m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x v="7"/>
    <s v="food trucks"/>
    <n v="1"/>
    <x v="2583"/>
    <m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x v="7"/>
    <s v="food trucks"/>
    <e v="#DIV/0!"/>
    <x v="2584"/>
    <m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x v="7"/>
    <s v="food trucks"/>
    <n v="50"/>
    <x v="2585"/>
    <m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x v="7"/>
    <s v="food trucks"/>
    <n v="5"/>
    <x v="2586"/>
    <m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x v="7"/>
    <s v="food trucks"/>
    <n v="202.83"/>
    <x v="2587"/>
    <m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x v="7"/>
    <s v="food trucks"/>
    <n v="29.13"/>
    <x v="2588"/>
    <m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x v="7"/>
    <s v="food trucks"/>
    <n v="5"/>
    <x v="2589"/>
    <m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x v="7"/>
    <s v="food trucks"/>
    <e v="#DIV/0!"/>
    <x v="2590"/>
    <m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x v="7"/>
    <s v="food trucks"/>
    <n v="13"/>
    <x v="2591"/>
    <m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x v="7"/>
    <s v="food trucks"/>
    <n v="50"/>
    <x v="2592"/>
    <m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x v="7"/>
    <s v="food trucks"/>
    <e v="#DIV/0!"/>
    <x v="2593"/>
    <m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x v="7"/>
    <s v="food trucks"/>
    <n v="1"/>
    <x v="2594"/>
    <m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x v="7"/>
    <s v="food trucks"/>
    <n v="96.05"/>
    <x v="2595"/>
    <m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x v="7"/>
    <s v="food trucks"/>
    <n v="305.77999999999997"/>
    <x v="2596"/>
    <m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x v="7"/>
    <s v="food trucks"/>
    <n v="12.14"/>
    <x v="2597"/>
    <m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x v="7"/>
    <s v="food trucks"/>
    <n v="83.57"/>
    <x v="2598"/>
    <m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x v="7"/>
    <s v="food trucks"/>
    <n v="18"/>
    <x v="2599"/>
    <m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x v="7"/>
    <s v="food trucks"/>
    <n v="115.53"/>
    <x v="2600"/>
    <m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x v="2"/>
    <s v="space exploration"/>
    <n v="21.9"/>
    <x v="2601"/>
    <m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x v="2"/>
    <s v="space exploration"/>
    <n v="80.02"/>
    <x v="2602"/>
    <m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x v="2"/>
    <s v="space exploration"/>
    <n v="35.520000000000003"/>
    <x v="2603"/>
    <m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x v="2"/>
    <s v="space exploration"/>
    <n v="64.930000000000007"/>
    <x v="2604"/>
    <m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x v="2"/>
    <s v="space exploration"/>
    <n v="60.97"/>
    <x v="2605"/>
    <m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x v="2"/>
    <s v="space exploration"/>
    <n v="31.44"/>
    <x v="2606"/>
    <m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x v="2"/>
    <s v="space exploration"/>
    <n v="81.95"/>
    <x v="2607"/>
    <m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x v="2"/>
    <s v="space exploration"/>
    <n v="58.93"/>
    <x v="2608"/>
    <m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x v="2"/>
    <s v="space exploration"/>
    <n v="157.29"/>
    <x v="2609"/>
    <m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x v="2"/>
    <s v="space exploration"/>
    <n v="55.76"/>
    <x v="2610"/>
    <m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x v="2"/>
    <s v="space exploration"/>
    <n v="83.8"/>
    <x v="2611"/>
    <m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x v="2"/>
    <s v="space exploration"/>
    <n v="58.42"/>
    <x v="2612"/>
    <m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x v="2"/>
    <s v="space exploration"/>
    <n v="270.57"/>
    <x v="2613"/>
    <m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x v="2"/>
    <s v="space exploration"/>
    <n v="107.1"/>
    <x v="2614"/>
    <m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x v="2"/>
    <s v="space exploration"/>
    <n v="47.18"/>
    <x v="2615"/>
    <m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x v="2"/>
    <s v="space exploration"/>
    <n v="120.31"/>
    <x v="2616"/>
    <m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x v="2"/>
    <s v="space exploration"/>
    <n v="27.6"/>
    <x v="2617"/>
    <m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x v="2"/>
    <s v="space exploration"/>
    <n v="205.3"/>
    <x v="2618"/>
    <m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x v="2"/>
    <s v="space exploration"/>
    <n v="35.549999999999997"/>
    <x v="2619"/>
    <m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x v="2"/>
    <s v="space exploration"/>
    <n v="74.64"/>
    <x v="2620"/>
    <m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x v="2"/>
    <s v="space exploration"/>
    <n v="47.06"/>
    <x v="2621"/>
    <m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x v="2"/>
    <s v="space exploration"/>
    <n v="26.59"/>
    <x v="2622"/>
    <m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x v="2"/>
    <s v="space exploration"/>
    <n v="36.770000000000003"/>
    <x v="2623"/>
    <m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x v="2"/>
    <s v="space exploration"/>
    <n v="31.82"/>
    <x v="2624"/>
    <m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x v="2"/>
    <s v="space exploration"/>
    <n v="27.58"/>
    <x v="2625"/>
    <m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x v="2"/>
    <s v="space exploration"/>
    <n v="56"/>
    <x v="2626"/>
    <m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x v="2"/>
    <s v="space exploration"/>
    <n v="21.56"/>
    <x v="2627"/>
    <m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x v="2"/>
    <s v="space exploration"/>
    <n v="44.1"/>
    <x v="2628"/>
    <m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x v="2"/>
    <s v="space exploration"/>
    <n v="63.87"/>
    <x v="2629"/>
    <m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x v="2"/>
    <s v="space exploration"/>
    <n v="38.99"/>
    <x v="2630"/>
    <m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x v="2"/>
    <s v="space exploration"/>
    <n v="80.19"/>
    <x v="2631"/>
    <m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x v="2"/>
    <s v="space exploration"/>
    <n v="34.9"/>
    <x v="2632"/>
    <m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x v="2"/>
    <s v="space exploration"/>
    <n v="89.1"/>
    <x v="2633"/>
    <m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x v="2"/>
    <s v="space exploration"/>
    <n v="39.44"/>
    <x v="2634"/>
    <m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x v="2"/>
    <s v="space exploration"/>
    <n v="136.9"/>
    <x v="2635"/>
    <m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x v="2"/>
    <s v="space exploration"/>
    <n v="37.46"/>
    <x v="2636"/>
    <m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x v="2"/>
    <s v="space exploration"/>
    <n v="31.96"/>
    <x v="2637"/>
    <m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x v="2"/>
    <s v="space exploration"/>
    <n v="25.21"/>
    <x v="2638"/>
    <m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x v="2"/>
    <s v="space exploration"/>
    <n v="10.039999999999999"/>
    <x v="2639"/>
    <m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x v="2"/>
    <s v="space exploration"/>
    <n v="45.94"/>
    <x v="2640"/>
    <m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x v="2"/>
    <s v="space exploration"/>
    <n v="15"/>
    <x v="2641"/>
    <m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x v="2"/>
    <s v="space exploration"/>
    <e v="#DIV/0!"/>
    <x v="2642"/>
    <m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x v="2"/>
    <s v="space exploration"/>
    <n v="223.58"/>
    <x v="2643"/>
    <m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x v="2"/>
    <s v="space exploration"/>
    <n v="39.479999999999997"/>
    <x v="2644"/>
    <m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x v="2"/>
    <s v="space exploration"/>
    <n v="91.3"/>
    <x v="2645"/>
    <m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x v="2"/>
    <s v="space exploration"/>
    <n v="78.67"/>
    <x v="2646"/>
    <m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x v="2"/>
    <s v="space exploration"/>
    <n v="12"/>
    <x v="2647"/>
    <m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x v="2"/>
    <s v="space exploration"/>
    <n v="17.670000000000002"/>
    <x v="2648"/>
    <m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x v="2"/>
    <s v="space exploration"/>
    <n v="41.33"/>
    <x v="2649"/>
    <m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x v="2"/>
    <s v="space exploration"/>
    <n v="71.599999999999994"/>
    <x v="2650"/>
    <m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x v="2"/>
    <s v="space exploration"/>
    <n v="307.82"/>
    <x v="2651"/>
    <m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x v="2"/>
    <s v="space exploration"/>
    <n v="80.45"/>
    <x v="2652"/>
    <m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x v="2"/>
    <s v="space exploration"/>
    <n v="83.94"/>
    <x v="2653"/>
    <m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x v="2"/>
    <s v="space exploration"/>
    <n v="8.5"/>
    <x v="2654"/>
    <m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x v="2"/>
    <s v="space exploration"/>
    <n v="73.37"/>
    <x v="2655"/>
    <m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x v="2"/>
    <s v="space exploration"/>
    <n v="112.86"/>
    <x v="2656"/>
    <m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x v="2"/>
    <s v="space exploration"/>
    <n v="95.28"/>
    <x v="2657"/>
    <m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x v="2"/>
    <s v="space exploration"/>
    <n v="22.75"/>
    <x v="2658"/>
    <m/>
    <x v="2"/>
  </r>
  <r>
    <n v="2659"/>
    <s v="test (Canceled)"/>
    <s v="test"/>
    <x v="197"/>
    <n v="1333"/>
    <x v="1"/>
    <s v="US"/>
    <s v="USD"/>
    <n v="1429321210"/>
    <n v="1426729210"/>
    <b v="0"/>
    <n v="10"/>
    <b v="0"/>
    <x v="2"/>
    <s v="space exploration"/>
    <n v="133.30000000000001"/>
    <x v="2659"/>
    <m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x v="2"/>
    <s v="space exploration"/>
    <n v="3.8"/>
    <x v="2660"/>
    <m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x v="2"/>
    <s v="makerspaces"/>
    <n v="85.75"/>
    <x v="2661"/>
    <m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x v="2"/>
    <s v="makerspaces"/>
    <n v="267"/>
    <x v="2662"/>
    <m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x v="2"/>
    <s v="makerspaces"/>
    <n v="373.56"/>
    <x v="2663"/>
    <m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x v="2"/>
    <s v="makerspaces"/>
    <n v="174.04"/>
    <x v="2664"/>
    <m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x v="2"/>
    <s v="makerspaces"/>
    <n v="93.7"/>
    <x v="2665"/>
    <m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x v="2"/>
    <s v="makerspaces"/>
    <n v="77.33"/>
    <x v="2666"/>
    <m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x v="2"/>
    <s v="makerspaces"/>
    <n v="92.22"/>
    <x v="2667"/>
    <m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x v="2"/>
    <s v="makerspaces"/>
    <n v="60.96"/>
    <x v="2668"/>
    <m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x v="2"/>
    <s v="makerspaces"/>
    <n v="91"/>
    <x v="2669"/>
    <m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x v="2"/>
    <s v="makerspaces"/>
    <n v="41.58"/>
    <x v="2670"/>
    <m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x v="2"/>
    <s v="makerspaces"/>
    <n v="33.76"/>
    <x v="2671"/>
    <m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x v="2"/>
    <s v="makerspaces"/>
    <n v="70.62"/>
    <x v="2672"/>
    <m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x v="2"/>
    <s v="makerspaces"/>
    <n v="167.15"/>
    <x v="2673"/>
    <m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x v="2"/>
    <s v="makerspaces"/>
    <n v="128.62"/>
    <x v="2674"/>
    <m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x v="2"/>
    <s v="makerspaces"/>
    <n v="65.41"/>
    <x v="2675"/>
    <m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x v="2"/>
    <s v="makerspaces"/>
    <n v="117.56"/>
    <x v="2676"/>
    <m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x v="2"/>
    <s v="makerspaces"/>
    <n v="126.48"/>
    <x v="2677"/>
    <m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x v="2"/>
    <s v="makerspaces"/>
    <n v="550"/>
    <x v="2678"/>
    <m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x v="2"/>
    <s v="makerspaces"/>
    <n v="44"/>
    <x v="2679"/>
    <m/>
    <x v="0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x v="2"/>
    <s v="makerspaces"/>
    <n v="69"/>
    <x v="2680"/>
    <m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x v="7"/>
    <s v="food trucks"/>
    <n v="27.5"/>
    <x v="2681"/>
    <m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x v="7"/>
    <s v="food trucks"/>
    <n v="84.9"/>
    <x v="2682"/>
    <m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x v="7"/>
    <s v="food trucks"/>
    <n v="12"/>
    <x v="2683"/>
    <m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x v="7"/>
    <s v="food trucks"/>
    <n v="200"/>
    <x v="2684"/>
    <m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x v="7"/>
    <s v="food trucks"/>
    <n v="10"/>
    <x v="2685"/>
    <m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x v="7"/>
    <s v="food trucks"/>
    <e v="#DIV/0!"/>
    <x v="2686"/>
    <m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x v="7"/>
    <s v="food trucks"/>
    <e v="#DIV/0!"/>
    <x v="2687"/>
    <m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x v="7"/>
    <s v="food trucks"/>
    <n v="5.29"/>
    <x v="2688"/>
    <m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x v="7"/>
    <s v="food trucks"/>
    <n v="1"/>
    <x v="2689"/>
    <m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x v="7"/>
    <s v="food trucks"/>
    <n v="72.760000000000005"/>
    <x v="2690"/>
    <m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x v="7"/>
    <s v="food trucks"/>
    <n v="17.5"/>
    <x v="2691"/>
    <m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x v="7"/>
    <s v="food trucks"/>
    <n v="25"/>
    <x v="2692"/>
    <m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x v="7"/>
    <s v="food trucks"/>
    <n v="13.33"/>
    <x v="2693"/>
    <m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x v="7"/>
    <s v="food trucks"/>
    <n v="1"/>
    <x v="2694"/>
    <m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x v="7"/>
    <s v="food trucks"/>
    <n v="23.67"/>
    <x v="2695"/>
    <m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x v="7"/>
    <s v="food trucks"/>
    <n v="89.21"/>
    <x v="2696"/>
    <m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x v="7"/>
    <s v="food trucks"/>
    <n v="116.56"/>
    <x v="2697"/>
    <m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x v="7"/>
    <s v="food trucks"/>
    <n v="13.01"/>
    <x v="2698"/>
    <m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x v="7"/>
    <s v="food trucks"/>
    <e v="#DIV/0!"/>
    <x v="2699"/>
    <m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x v="7"/>
    <s v="food trucks"/>
    <n v="17.5"/>
    <x v="2700"/>
    <m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x v="1"/>
    <s v="spaces"/>
    <n v="34.130000000000003"/>
    <x v="2701"/>
    <m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x v="1"/>
    <s v="spaces"/>
    <n v="132.35"/>
    <x v="2702"/>
    <m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x v="1"/>
    <s v="spaces"/>
    <n v="922.22"/>
    <x v="2703"/>
    <m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x v="1"/>
    <s v="spaces"/>
    <n v="163.57"/>
    <x v="2704"/>
    <m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x v="1"/>
    <s v="spaces"/>
    <n v="217.38"/>
    <x v="2705"/>
    <m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x v="1"/>
    <s v="spaces"/>
    <n v="149.44"/>
    <x v="2706"/>
    <m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x v="1"/>
    <s v="spaces"/>
    <n v="71.239999999999995"/>
    <x v="2707"/>
    <m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x v="1"/>
    <s v="spaces"/>
    <n v="44.46"/>
    <x v="2708"/>
    <m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x v="1"/>
    <s v="spaces"/>
    <n v="164.94"/>
    <x v="2709"/>
    <m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x v="1"/>
    <s v="spaces"/>
    <n v="84.87"/>
    <x v="2710"/>
    <m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x v="1"/>
    <s v="spaces"/>
    <n v="53.95"/>
    <x v="2711"/>
    <m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x v="1"/>
    <s v="spaces"/>
    <n v="50.53"/>
    <x v="2712"/>
    <m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x v="1"/>
    <s v="spaces"/>
    <n v="108"/>
    <x v="2713"/>
    <m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x v="1"/>
    <s v="spaces"/>
    <n v="95.37"/>
    <x v="2714"/>
    <m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x v="1"/>
    <s v="spaces"/>
    <n v="57.63"/>
    <x v="2715"/>
    <m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x v="1"/>
    <s v="spaces"/>
    <n v="64.16"/>
    <x v="2716"/>
    <m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x v="1"/>
    <s v="spaces"/>
    <n v="92.39"/>
    <x v="2717"/>
    <m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x v="1"/>
    <s v="spaces"/>
    <n v="125.98"/>
    <x v="2718"/>
    <m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x v="1"/>
    <s v="spaces"/>
    <n v="94.64"/>
    <x v="2719"/>
    <m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x v="1"/>
    <s v="spaces"/>
    <n v="170.7"/>
    <x v="2720"/>
    <m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x v="2"/>
    <s v="hardware"/>
    <n v="40.76"/>
    <x v="2721"/>
    <m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x v="2"/>
    <s v="hardware"/>
    <n v="68.25"/>
    <x v="2722"/>
    <m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x v="2"/>
    <s v="hardware"/>
    <n v="95.49"/>
    <x v="2723"/>
    <m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x v="2"/>
    <s v="hardware"/>
    <n v="7.19"/>
    <x v="2724"/>
    <m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x v="2"/>
    <s v="hardware"/>
    <n v="511.65"/>
    <x v="2725"/>
    <m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x v="2"/>
    <s v="hardware"/>
    <n v="261.75"/>
    <x v="2726"/>
    <m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x v="2"/>
    <s v="hardware"/>
    <n v="69.760000000000005"/>
    <x v="2727"/>
    <m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x v="2"/>
    <s v="hardware"/>
    <n v="77.23"/>
    <x v="2728"/>
    <m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x v="2"/>
    <s v="hardware"/>
    <n v="340.57"/>
    <x v="2729"/>
    <m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x v="2"/>
    <s v="hardware"/>
    <n v="67.42"/>
    <x v="2730"/>
    <m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x v="2"/>
    <s v="hardware"/>
    <n v="845.7"/>
    <x v="2731"/>
    <m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x v="2"/>
    <s v="hardware"/>
    <n v="97.19"/>
    <x v="2732"/>
    <m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x v="2"/>
    <s v="hardware"/>
    <n v="451.84"/>
    <x v="2733"/>
    <m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x v="2"/>
    <s v="hardware"/>
    <n v="138.66999999999999"/>
    <x v="2734"/>
    <m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x v="2"/>
    <s v="hardware"/>
    <n v="21.64"/>
    <x v="2735"/>
    <m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x v="2"/>
    <s v="hardware"/>
    <n v="169.52"/>
    <x v="2736"/>
    <m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x v="2"/>
    <s v="hardware"/>
    <n v="161.88"/>
    <x v="2737"/>
    <m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x v="2"/>
    <s v="hardware"/>
    <n v="493.13"/>
    <x v="2738"/>
    <m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x v="2"/>
    <s v="hardware"/>
    <n v="22.12"/>
    <x v="2739"/>
    <m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x v="2"/>
    <s v="hardware"/>
    <n v="18.239999999999998"/>
    <x v="2740"/>
    <m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x v="3"/>
    <s v="children's books"/>
    <n v="8.75"/>
    <x v="2741"/>
    <m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x v="3"/>
    <s v="children's books"/>
    <n v="40.61"/>
    <x v="2742"/>
    <m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x v="3"/>
    <s v="children's books"/>
    <e v="#DIV/0!"/>
    <x v="2743"/>
    <m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x v="3"/>
    <s v="children's books"/>
    <n v="37.950000000000003"/>
    <x v="2744"/>
    <m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x v="3"/>
    <s v="children's books"/>
    <n v="35.729999999999997"/>
    <x v="2745"/>
    <m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x v="3"/>
    <s v="children's books"/>
    <n v="42.16"/>
    <x v="2746"/>
    <m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x v="3"/>
    <s v="children's books"/>
    <n v="35"/>
    <x v="2747"/>
    <m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x v="3"/>
    <s v="children's books"/>
    <n v="13.25"/>
    <x v="2748"/>
    <m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x v="3"/>
    <s v="children's books"/>
    <n v="55"/>
    <x v="2749"/>
    <m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x v="3"/>
    <s v="children's books"/>
    <e v="#DIV/0!"/>
    <x v="2750"/>
    <m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x v="3"/>
    <s v="children's books"/>
    <e v="#DIV/0!"/>
    <x v="2751"/>
    <m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x v="3"/>
    <s v="children's books"/>
    <n v="39.29"/>
    <x v="2752"/>
    <m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x v="3"/>
    <s v="children's books"/>
    <n v="47.5"/>
    <x v="2753"/>
    <m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x v="3"/>
    <s v="children's books"/>
    <e v="#DIV/0!"/>
    <x v="2754"/>
    <m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x v="3"/>
    <s v="children's books"/>
    <n v="17.329999999999998"/>
    <x v="2755"/>
    <m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x v="3"/>
    <s v="children's books"/>
    <n v="31.76"/>
    <x v="2756"/>
    <m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x v="3"/>
    <s v="children's books"/>
    <n v="5"/>
    <x v="2757"/>
    <m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x v="3"/>
    <s v="children's books"/>
    <n v="39"/>
    <x v="2758"/>
    <m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x v="3"/>
    <s v="children's books"/>
    <n v="52.5"/>
    <x v="2759"/>
    <m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x v="3"/>
    <s v="children's books"/>
    <e v="#DIV/0!"/>
    <x v="2760"/>
    <m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x v="3"/>
    <s v="children's books"/>
    <n v="9"/>
    <x v="2761"/>
    <m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x v="3"/>
    <s v="children's books"/>
    <n v="25"/>
    <x v="2762"/>
    <m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x v="3"/>
    <s v="children's books"/>
    <n v="30"/>
    <x v="2763"/>
    <m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x v="3"/>
    <s v="children's books"/>
    <n v="11.25"/>
    <x v="2764"/>
    <m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x v="3"/>
    <s v="children's books"/>
    <e v="#DIV/0!"/>
    <x v="2765"/>
    <m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x v="3"/>
    <s v="children's books"/>
    <n v="25"/>
    <x v="2766"/>
    <m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x v="3"/>
    <s v="children's books"/>
    <n v="11.33"/>
    <x v="2767"/>
    <m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x v="3"/>
    <s v="children's books"/>
    <n v="29.47"/>
    <x v="2768"/>
    <m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x v="3"/>
    <s v="children's books"/>
    <n v="1"/>
    <x v="2769"/>
    <m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x v="3"/>
    <s v="children's books"/>
    <n v="63.1"/>
    <x v="2770"/>
    <m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x v="3"/>
    <s v="children's books"/>
    <e v="#DIV/0!"/>
    <x v="2771"/>
    <m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x v="3"/>
    <s v="children's books"/>
    <e v="#DIV/0!"/>
    <x v="2772"/>
    <m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x v="3"/>
    <s v="children's books"/>
    <n v="1"/>
    <x v="2773"/>
    <m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x v="3"/>
    <s v="children's books"/>
    <n v="43.85"/>
    <x v="2774"/>
    <m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x v="3"/>
    <s v="children's books"/>
    <n v="75"/>
    <x v="2775"/>
    <m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x v="3"/>
    <s v="children's books"/>
    <n v="45.97"/>
    <x v="2776"/>
    <m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x v="3"/>
    <s v="children's books"/>
    <n v="10"/>
    <x v="2777"/>
    <m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x v="3"/>
    <s v="children's books"/>
    <n v="93.67"/>
    <x v="2778"/>
    <m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x v="3"/>
    <s v="children's books"/>
    <n v="53"/>
    <x v="2779"/>
    <m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x v="3"/>
    <s v="children's books"/>
    <e v="#DIV/0!"/>
    <x v="2780"/>
    <m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x v="1"/>
    <s v="plays"/>
    <n v="47"/>
    <x v="2781"/>
    <m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x v="1"/>
    <s v="plays"/>
    <n v="66.67"/>
    <x v="2782"/>
    <m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x v="1"/>
    <s v="plays"/>
    <n v="18.77"/>
    <x v="2783"/>
    <m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x v="1"/>
    <s v="plays"/>
    <n v="66.11"/>
    <x v="2784"/>
    <m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x v="1"/>
    <s v="plays"/>
    <n v="36.86"/>
    <x v="2785"/>
    <m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x v="1"/>
    <s v="plays"/>
    <n v="39.81"/>
    <x v="2786"/>
    <m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x v="1"/>
    <s v="plays"/>
    <n v="31.5"/>
    <x v="2787"/>
    <m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x v="1"/>
    <s v="plays"/>
    <n v="102.5"/>
    <x v="2788"/>
    <m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x v="1"/>
    <s v="plays"/>
    <n v="126.46"/>
    <x v="2789"/>
    <m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x v="1"/>
    <s v="plays"/>
    <n v="47.88"/>
    <x v="2790"/>
    <m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x v="1"/>
    <s v="plays"/>
    <n v="73.209999999999994"/>
    <x v="2791"/>
    <m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x v="1"/>
    <s v="plays"/>
    <n v="89.67"/>
    <x v="2792"/>
    <m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x v="1"/>
    <s v="plays"/>
    <n v="151.46"/>
    <x v="2793"/>
    <m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x v="1"/>
    <s v="plays"/>
    <n v="25"/>
    <x v="2794"/>
    <m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x v="1"/>
    <s v="plays"/>
    <n v="36.5"/>
    <x v="2795"/>
    <m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x v="1"/>
    <s v="plays"/>
    <n v="44"/>
    <x v="2796"/>
    <m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x v="1"/>
    <s v="plays"/>
    <n v="87.36"/>
    <x v="2797"/>
    <m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x v="1"/>
    <s v="plays"/>
    <n v="36.47"/>
    <x v="2798"/>
    <m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x v="1"/>
    <s v="plays"/>
    <n v="44.86"/>
    <x v="2799"/>
    <m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x v="1"/>
    <s v="plays"/>
    <n v="42.9"/>
    <x v="2800"/>
    <m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x v="1"/>
    <s v="plays"/>
    <n v="51.23"/>
    <x v="2801"/>
    <m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x v="1"/>
    <s v="plays"/>
    <n v="33.94"/>
    <x v="2802"/>
    <m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x v="1"/>
    <s v="plays"/>
    <n v="90.74"/>
    <x v="2803"/>
    <m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x v="1"/>
    <s v="plays"/>
    <n v="50"/>
    <x v="2804"/>
    <m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x v="1"/>
    <s v="plays"/>
    <n v="24.44"/>
    <x v="2805"/>
    <m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x v="1"/>
    <s v="plays"/>
    <n v="44.25"/>
    <x v="2806"/>
    <m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x v="1"/>
    <s v="plays"/>
    <n v="67.739999999999995"/>
    <x v="2807"/>
    <m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x v="1"/>
    <s v="plays"/>
    <n v="65.38"/>
    <x v="2808"/>
    <m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x v="1"/>
    <s v="plays"/>
    <n v="121.9"/>
    <x v="2809"/>
    <m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x v="1"/>
    <s v="plays"/>
    <n v="47.46"/>
    <x v="2810"/>
    <m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x v="1"/>
    <s v="plays"/>
    <n v="92.84"/>
    <x v="2811"/>
    <m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x v="1"/>
    <s v="plays"/>
    <n v="68.25"/>
    <x v="2812"/>
    <m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x v="1"/>
    <s v="plays"/>
    <n v="37.21"/>
    <x v="2813"/>
    <m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x v="1"/>
    <s v="plays"/>
    <n v="25.25"/>
    <x v="2814"/>
    <m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x v="1"/>
    <s v="plays"/>
    <n v="43.21"/>
    <x v="2815"/>
    <m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x v="1"/>
    <s v="plays"/>
    <n v="25.13"/>
    <x v="2816"/>
    <m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x v="1"/>
    <s v="plays"/>
    <n v="23.64"/>
    <x v="2817"/>
    <m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x v="1"/>
    <s v="plays"/>
    <n v="103.95"/>
    <x v="2818"/>
    <m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x v="1"/>
    <s v="plays"/>
    <n v="50.38"/>
    <x v="2819"/>
    <m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x v="1"/>
    <s v="plays"/>
    <n v="13.6"/>
    <x v="2820"/>
    <m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x v="1"/>
    <s v="plays"/>
    <n v="28.57"/>
    <x v="2821"/>
    <m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x v="1"/>
    <s v="plays"/>
    <n v="63.83"/>
    <x v="2822"/>
    <m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x v="1"/>
    <s v="plays"/>
    <n v="8.86"/>
    <x v="2823"/>
    <m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x v="1"/>
    <s v="plays"/>
    <n v="50.67"/>
    <x v="2824"/>
    <m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x v="1"/>
    <s v="plays"/>
    <n v="60.78"/>
    <x v="2825"/>
    <m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x v="1"/>
    <s v="plays"/>
    <n v="113.42"/>
    <x v="2826"/>
    <m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x v="1"/>
    <s v="plays"/>
    <n v="104.57"/>
    <x v="2827"/>
    <m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x v="1"/>
    <s v="plays"/>
    <n v="98.31"/>
    <x v="2828"/>
    <m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x v="1"/>
    <s v="plays"/>
    <n v="35.04"/>
    <x v="2829"/>
    <m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x v="1"/>
    <s v="plays"/>
    <n v="272.73"/>
    <x v="2830"/>
    <m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x v="1"/>
    <s v="plays"/>
    <n v="63.85"/>
    <x v="2831"/>
    <m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x v="1"/>
    <s v="plays"/>
    <n v="30.19"/>
    <x v="2832"/>
    <m/>
    <x v="3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x v="1"/>
    <s v="plays"/>
    <n v="83.51"/>
    <x v="2833"/>
    <m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x v="1"/>
    <s v="plays"/>
    <n v="64.760000000000005"/>
    <x v="2834"/>
    <m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x v="1"/>
    <s v="plays"/>
    <n v="20.12"/>
    <x v="2835"/>
    <m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x v="1"/>
    <s v="plays"/>
    <n v="44.09"/>
    <x v="2836"/>
    <m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x v="1"/>
    <s v="plays"/>
    <n v="40.479999999999997"/>
    <x v="2837"/>
    <m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x v="1"/>
    <s v="plays"/>
    <n v="44.54"/>
    <x v="2838"/>
    <m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x v="1"/>
    <s v="plays"/>
    <n v="125.81"/>
    <x v="2839"/>
    <m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x v="1"/>
    <s v="plays"/>
    <n v="19.7"/>
    <x v="2840"/>
    <m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x v="1"/>
    <s v="plays"/>
    <n v="10"/>
    <x v="2841"/>
    <m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x v="1"/>
    <s v="plays"/>
    <e v="#DIV/0!"/>
    <x v="2842"/>
    <m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x v="1"/>
    <s v="plays"/>
    <e v="#DIV/0!"/>
    <x v="2843"/>
    <m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x v="1"/>
    <s v="plays"/>
    <n v="30"/>
    <x v="2844"/>
    <m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x v="1"/>
    <s v="plays"/>
    <n v="60.67"/>
    <x v="2845"/>
    <m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x v="1"/>
    <s v="plays"/>
    <e v="#DIV/0!"/>
    <x v="2846"/>
    <m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x v="1"/>
    <s v="plays"/>
    <e v="#DIV/0!"/>
    <x v="2847"/>
    <m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x v="1"/>
    <s v="plays"/>
    <n v="23.33"/>
    <x v="2848"/>
    <m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x v="1"/>
    <s v="plays"/>
    <n v="5"/>
    <x v="2849"/>
    <m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x v="1"/>
    <s v="plays"/>
    <n v="23.92"/>
    <x v="2850"/>
    <m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x v="1"/>
    <s v="plays"/>
    <e v="#DIV/0!"/>
    <x v="2851"/>
    <m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x v="1"/>
    <s v="plays"/>
    <n v="15.83"/>
    <x v="2852"/>
    <m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x v="1"/>
    <s v="plays"/>
    <e v="#DIV/0!"/>
    <x v="2853"/>
    <m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x v="1"/>
    <s v="plays"/>
    <n v="29.79"/>
    <x v="2854"/>
    <m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x v="1"/>
    <s v="plays"/>
    <n v="60"/>
    <x v="2855"/>
    <m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x v="1"/>
    <s v="plays"/>
    <n v="24.33"/>
    <x v="2856"/>
    <m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x v="1"/>
    <s v="plays"/>
    <n v="500"/>
    <x v="2857"/>
    <m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x v="1"/>
    <s v="plays"/>
    <e v="#DIV/0!"/>
    <x v="2858"/>
    <m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x v="1"/>
    <s v="plays"/>
    <n v="35"/>
    <x v="2859"/>
    <m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x v="1"/>
    <s v="plays"/>
    <n v="29.56"/>
    <x v="2860"/>
    <m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x v="1"/>
    <s v="plays"/>
    <n v="26.67"/>
    <x v="2861"/>
    <m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x v="1"/>
    <s v="plays"/>
    <n v="18.329999999999998"/>
    <x v="2862"/>
    <m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x v="1"/>
    <s v="plays"/>
    <n v="20"/>
    <x v="2863"/>
    <m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x v="1"/>
    <s v="plays"/>
    <n v="13.33"/>
    <x v="2864"/>
    <m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x v="1"/>
    <s v="plays"/>
    <e v="#DIV/0!"/>
    <x v="2865"/>
    <m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x v="1"/>
    <s v="plays"/>
    <n v="22.5"/>
    <x v="2866"/>
    <m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x v="1"/>
    <s v="plays"/>
    <n v="50.4"/>
    <x v="2867"/>
    <m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x v="1"/>
    <s v="plays"/>
    <n v="105.03"/>
    <x v="2868"/>
    <m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x v="1"/>
    <s v="plays"/>
    <n v="35.4"/>
    <x v="2869"/>
    <m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x v="1"/>
    <s v="plays"/>
    <n v="83.33"/>
    <x v="2870"/>
    <m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x v="1"/>
    <s v="plays"/>
    <n v="35.92"/>
    <x v="2871"/>
    <m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x v="1"/>
    <s v="plays"/>
    <e v="#DIV/0!"/>
    <x v="2872"/>
    <m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x v="1"/>
    <s v="plays"/>
    <n v="119.13"/>
    <x v="2873"/>
    <m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x v="1"/>
    <s v="plays"/>
    <n v="90.33"/>
    <x v="2874"/>
    <m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x v="1"/>
    <s v="plays"/>
    <n v="2.33"/>
    <x v="2875"/>
    <m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x v="1"/>
    <s v="plays"/>
    <e v="#DIV/0!"/>
    <x v="2876"/>
    <m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x v="1"/>
    <s v="plays"/>
    <n v="108.33"/>
    <x v="2877"/>
    <m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x v="1"/>
    <s v="plays"/>
    <n v="15.75"/>
    <x v="2878"/>
    <m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x v="1"/>
    <s v="plays"/>
    <n v="29"/>
    <x v="2879"/>
    <m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x v="1"/>
    <s v="plays"/>
    <n v="96.55"/>
    <x v="2880"/>
    <m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x v="1"/>
    <s v="plays"/>
    <e v="#DIV/0!"/>
    <x v="2881"/>
    <m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x v="1"/>
    <s v="plays"/>
    <n v="63"/>
    <x v="2882"/>
    <m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x v="1"/>
    <s v="plays"/>
    <n v="381.6"/>
    <x v="2883"/>
    <m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x v="1"/>
    <s v="plays"/>
    <n v="46.25"/>
    <x v="2884"/>
    <m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x v="1"/>
    <s v="plays"/>
    <n v="26"/>
    <x v="2885"/>
    <m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x v="1"/>
    <s v="plays"/>
    <n v="10"/>
    <x v="2886"/>
    <m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x v="1"/>
    <s v="plays"/>
    <n v="5"/>
    <x v="2887"/>
    <m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x v="1"/>
    <s v="plays"/>
    <e v="#DIV/0!"/>
    <x v="2888"/>
    <m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x v="1"/>
    <s v="plays"/>
    <n v="81.569999999999993"/>
    <x v="2889"/>
    <m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x v="1"/>
    <s v="plays"/>
    <n v="7"/>
    <x v="2890"/>
    <m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x v="1"/>
    <s v="plays"/>
    <n v="27.3"/>
    <x v="2891"/>
    <m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x v="1"/>
    <s v="plays"/>
    <n v="29.41"/>
    <x v="2892"/>
    <m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x v="1"/>
    <s v="plays"/>
    <n v="12.5"/>
    <x v="2893"/>
    <m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x v="1"/>
    <s v="plays"/>
    <e v="#DIV/0!"/>
    <x v="2894"/>
    <m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x v="1"/>
    <s v="plays"/>
    <n v="5.75"/>
    <x v="2895"/>
    <m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x v="1"/>
    <s v="plays"/>
    <n v="52.08"/>
    <x v="2896"/>
    <m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x v="1"/>
    <s v="plays"/>
    <n v="183.33"/>
    <x v="2897"/>
    <m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x v="1"/>
    <s v="plays"/>
    <n v="26.33"/>
    <x v="2898"/>
    <m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x v="1"/>
    <s v="plays"/>
    <e v="#DIV/0!"/>
    <x v="2899"/>
    <m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x v="1"/>
    <s v="plays"/>
    <n v="486.43"/>
    <x v="2900"/>
    <m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x v="1"/>
    <s v="plays"/>
    <n v="3"/>
    <x v="2901"/>
    <m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x v="1"/>
    <s v="plays"/>
    <n v="25"/>
    <x v="2902"/>
    <m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x v="1"/>
    <s v="plays"/>
    <n v="9.75"/>
    <x v="2903"/>
    <m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x v="1"/>
    <s v="plays"/>
    <n v="18.75"/>
    <x v="2904"/>
    <m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x v="1"/>
    <s v="plays"/>
    <n v="36.590000000000003"/>
    <x v="2905"/>
    <m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x v="1"/>
    <s v="plays"/>
    <n v="80.709999999999994"/>
    <x v="2906"/>
    <m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x v="1"/>
    <s v="plays"/>
    <n v="1"/>
    <x v="2907"/>
    <m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x v="1"/>
    <s v="plays"/>
    <n v="52.8"/>
    <x v="2908"/>
    <m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x v="1"/>
    <s v="plays"/>
    <n v="20"/>
    <x v="2909"/>
    <m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x v="1"/>
    <s v="plays"/>
    <n v="1"/>
    <x v="2910"/>
    <m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x v="1"/>
    <s v="plays"/>
    <n v="46.93"/>
    <x v="2911"/>
    <m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x v="1"/>
    <s v="plays"/>
    <n v="78.08"/>
    <x v="2912"/>
    <m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x v="1"/>
    <s v="plays"/>
    <n v="1"/>
    <x v="2913"/>
    <m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x v="1"/>
    <s v="plays"/>
    <n v="1"/>
    <x v="2914"/>
    <m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x v="1"/>
    <s v="plays"/>
    <n v="203.67"/>
    <x v="2915"/>
    <m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x v="1"/>
    <s v="plays"/>
    <n v="20.71"/>
    <x v="2916"/>
    <m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x v="1"/>
    <s v="plays"/>
    <n v="48.56"/>
    <x v="2917"/>
    <m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x v="1"/>
    <s v="plays"/>
    <n v="68.099999999999994"/>
    <x v="2918"/>
    <m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x v="1"/>
    <s v="plays"/>
    <n v="8.5"/>
    <x v="2919"/>
    <m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x v="1"/>
    <s v="plays"/>
    <n v="51.62"/>
    <x v="2920"/>
    <m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x v="1"/>
    <s v="musical"/>
    <n v="43"/>
    <x v="2921"/>
    <m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x v="1"/>
    <s v="musical"/>
    <n v="83.33"/>
    <x v="2922"/>
    <m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x v="1"/>
    <s v="musical"/>
    <n v="30"/>
    <x v="2923"/>
    <m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x v="1"/>
    <s v="musical"/>
    <n v="175.51"/>
    <x v="2924"/>
    <m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x v="1"/>
    <s v="musical"/>
    <n v="231.66"/>
    <x v="2925"/>
    <m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x v="1"/>
    <s v="musical"/>
    <n v="75"/>
    <x v="2926"/>
    <m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x v="1"/>
    <s v="musical"/>
    <n v="112.14"/>
    <x v="2927"/>
    <m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x v="1"/>
    <s v="musical"/>
    <n v="41.67"/>
    <x v="2928"/>
    <m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x v="1"/>
    <s v="musical"/>
    <n v="255.17"/>
    <x v="2929"/>
    <m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x v="1"/>
    <s v="musical"/>
    <n v="162.77000000000001"/>
    <x v="2930"/>
    <m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x v="1"/>
    <s v="musical"/>
    <n v="88.33"/>
    <x v="2931"/>
    <m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x v="1"/>
    <s v="musical"/>
    <n v="85.74"/>
    <x v="2932"/>
    <m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x v="1"/>
    <s v="musical"/>
    <n v="47.57"/>
    <x v="2933"/>
    <m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x v="1"/>
    <s v="musical"/>
    <n v="72.97"/>
    <x v="2934"/>
    <m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x v="1"/>
    <s v="musical"/>
    <n v="90.54"/>
    <x v="2935"/>
    <m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x v="1"/>
    <s v="musical"/>
    <n v="37.65"/>
    <x v="2936"/>
    <m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x v="1"/>
    <s v="musical"/>
    <n v="36.36"/>
    <x v="2937"/>
    <m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x v="1"/>
    <s v="musical"/>
    <n v="126.72"/>
    <x v="2938"/>
    <m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x v="1"/>
    <s v="musical"/>
    <n v="329.2"/>
    <x v="2939"/>
    <m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x v="1"/>
    <s v="musical"/>
    <n v="81.239999999999995"/>
    <x v="2940"/>
    <m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x v="1"/>
    <s v="spaces"/>
    <n v="1"/>
    <x v="2941"/>
    <m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x v="1"/>
    <s v="spaces"/>
    <n v="202.23"/>
    <x v="2942"/>
    <m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x v="1"/>
    <s v="spaces"/>
    <e v="#DIV/0!"/>
    <x v="2943"/>
    <m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x v="1"/>
    <s v="spaces"/>
    <n v="100"/>
    <x v="2944"/>
    <m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x v="1"/>
    <s v="spaces"/>
    <e v="#DIV/0!"/>
    <x v="2945"/>
    <m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x v="1"/>
    <s v="spaces"/>
    <n v="1"/>
    <x v="2946"/>
    <m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x v="1"/>
    <s v="spaces"/>
    <n v="82.46"/>
    <x v="2947"/>
    <m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x v="1"/>
    <s v="spaces"/>
    <n v="2.67"/>
    <x v="2948"/>
    <m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x v="1"/>
    <s v="spaces"/>
    <n v="12.5"/>
    <x v="2949"/>
    <m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x v="1"/>
    <s v="spaces"/>
    <e v="#DIV/0!"/>
    <x v="2950"/>
    <m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x v="1"/>
    <s v="spaces"/>
    <n v="18.899999999999999"/>
    <x v="2951"/>
    <m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x v="1"/>
    <s v="spaces"/>
    <n v="200.63"/>
    <x v="2952"/>
    <m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x v="1"/>
    <s v="spaces"/>
    <n v="201.67"/>
    <x v="2953"/>
    <m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x v="1"/>
    <s v="spaces"/>
    <e v="#DIV/0!"/>
    <x v="2954"/>
    <m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x v="1"/>
    <s v="spaces"/>
    <n v="65"/>
    <x v="2955"/>
    <m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x v="1"/>
    <s v="spaces"/>
    <n v="66.099999999999994"/>
    <x v="2956"/>
    <m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x v="1"/>
    <s v="spaces"/>
    <n v="93.33"/>
    <x v="2957"/>
    <m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x v="1"/>
    <s v="spaces"/>
    <e v="#DIV/0!"/>
    <x v="2958"/>
    <m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x v="1"/>
    <s v="spaces"/>
    <e v="#DIV/0!"/>
    <x v="2959"/>
    <m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x v="1"/>
    <s v="spaces"/>
    <e v="#DIV/0!"/>
    <x v="2960"/>
    <m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x v="1"/>
    <s v="plays"/>
    <n v="50.75"/>
    <x v="2961"/>
    <m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x v="1"/>
    <s v="plays"/>
    <n v="60.9"/>
    <x v="2962"/>
    <m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x v="1"/>
    <s v="plays"/>
    <n v="109.03"/>
    <x v="2963"/>
    <m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x v="1"/>
    <s v="plays"/>
    <n v="25.69"/>
    <x v="2964"/>
    <m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x v="1"/>
    <s v="plays"/>
    <n v="41.92"/>
    <x v="2965"/>
    <m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x v="1"/>
    <s v="plays"/>
    <n v="88.77"/>
    <x v="2966"/>
    <m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x v="1"/>
    <s v="plays"/>
    <n v="80.23"/>
    <x v="2967"/>
    <m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x v="1"/>
    <s v="plays"/>
    <n v="78.94"/>
    <x v="2968"/>
    <m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x v="1"/>
    <s v="plays"/>
    <n v="95.59"/>
    <x v="2969"/>
    <m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x v="1"/>
    <s v="plays"/>
    <n v="69.89"/>
    <x v="2970"/>
    <m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x v="1"/>
    <s v="plays"/>
    <n v="74.53"/>
    <x v="2971"/>
    <m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x v="1"/>
    <s v="plays"/>
    <n v="123.94"/>
    <x v="2972"/>
    <m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x v="1"/>
    <s v="plays"/>
    <n v="264.85000000000002"/>
    <x v="2973"/>
    <m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x v="1"/>
    <s v="plays"/>
    <n v="58.62"/>
    <x v="2974"/>
    <m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x v="1"/>
    <s v="plays"/>
    <n v="70.88"/>
    <x v="2975"/>
    <m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x v="1"/>
    <s v="plays"/>
    <n v="8.57"/>
    <x v="2976"/>
    <m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x v="1"/>
    <s v="plays"/>
    <n v="113.57"/>
    <x v="2977"/>
    <m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x v="1"/>
    <s v="plays"/>
    <n v="60.69"/>
    <x v="2978"/>
    <m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x v="1"/>
    <s v="plays"/>
    <n v="110.22"/>
    <x v="2979"/>
    <m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x v="1"/>
    <s v="plays"/>
    <n v="136.46"/>
    <x v="2980"/>
    <m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x v="1"/>
    <s v="spaces"/>
    <n v="53.16"/>
    <x v="2981"/>
    <m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x v="1"/>
    <s v="spaces"/>
    <n v="86.49"/>
    <x v="2982"/>
    <m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x v="1"/>
    <s v="spaces"/>
    <n v="155.24"/>
    <x v="2983"/>
    <m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x v="1"/>
    <s v="spaces"/>
    <n v="115.08"/>
    <x v="2984"/>
    <m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x v="1"/>
    <s v="spaces"/>
    <n v="109.59"/>
    <x v="2985"/>
    <m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x v="1"/>
    <s v="spaces"/>
    <n v="45.21"/>
    <x v="2986"/>
    <m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x v="1"/>
    <s v="spaces"/>
    <n v="104.15"/>
    <x v="2987"/>
    <m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x v="1"/>
    <s v="spaces"/>
    <n v="35.71"/>
    <x v="2988"/>
    <m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x v="1"/>
    <s v="spaces"/>
    <n v="97"/>
    <x v="2989"/>
    <m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x v="1"/>
    <s v="spaces"/>
    <n v="370.37"/>
    <x v="2990"/>
    <m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x v="1"/>
    <s v="spaces"/>
    <n v="94.41"/>
    <x v="2991"/>
    <m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x v="1"/>
    <s v="spaces"/>
    <n v="48.98"/>
    <x v="2992"/>
    <m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x v="1"/>
    <s v="spaces"/>
    <n v="45.59"/>
    <x v="2993"/>
    <m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x v="1"/>
    <s v="spaces"/>
    <n v="23.28"/>
    <x v="2994"/>
    <m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x v="1"/>
    <s v="spaces"/>
    <n v="63.23"/>
    <x v="2995"/>
    <m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x v="1"/>
    <s v="spaces"/>
    <n v="153.52000000000001"/>
    <x v="2996"/>
    <m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x v="1"/>
    <s v="spaces"/>
    <n v="90.2"/>
    <x v="2997"/>
    <m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x v="1"/>
    <s v="spaces"/>
    <n v="118.97"/>
    <x v="2998"/>
    <m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x v="1"/>
    <s v="spaces"/>
    <n v="80.25"/>
    <x v="2999"/>
    <m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x v="1"/>
    <s v="spaces"/>
    <n v="62.5"/>
    <x v="3000"/>
    <m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x v="1"/>
    <s v="spaces"/>
    <n v="131.38"/>
    <x v="3001"/>
    <m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x v="1"/>
    <s v="spaces"/>
    <n v="73.03"/>
    <x v="3002"/>
    <m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x v="1"/>
    <s v="spaces"/>
    <n v="178.53"/>
    <x v="3003"/>
    <m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x v="1"/>
    <s v="spaces"/>
    <n v="162.91"/>
    <x v="3004"/>
    <m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x v="1"/>
    <s v="spaces"/>
    <n v="108.24"/>
    <x v="3005"/>
    <m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x v="1"/>
    <s v="spaces"/>
    <n v="88.87"/>
    <x v="3006"/>
    <m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x v="1"/>
    <s v="spaces"/>
    <n v="54"/>
    <x v="3007"/>
    <m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x v="1"/>
    <s v="spaces"/>
    <n v="116.73"/>
    <x v="3008"/>
    <m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x v="1"/>
    <s v="spaces"/>
    <n v="233.9"/>
    <x v="3009"/>
    <m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x v="1"/>
    <s v="spaces"/>
    <n v="158"/>
    <x v="3010"/>
    <m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x v="1"/>
    <s v="spaces"/>
    <n v="14.84"/>
    <x v="3011"/>
    <m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x v="1"/>
    <s v="spaces"/>
    <n v="85.18"/>
    <x v="3012"/>
    <m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x v="1"/>
    <s v="spaces"/>
    <n v="146.69"/>
    <x v="3013"/>
    <m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x v="1"/>
    <s v="spaces"/>
    <n v="50.76"/>
    <x v="3014"/>
    <m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x v="1"/>
    <s v="spaces"/>
    <n v="87.7"/>
    <x v="3015"/>
    <m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x v="1"/>
    <s v="spaces"/>
    <n v="242.28"/>
    <x v="3016"/>
    <m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x v="1"/>
    <s v="spaces"/>
    <n v="146.44999999999999"/>
    <x v="3017"/>
    <m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x v="1"/>
    <s v="spaces"/>
    <n v="103.17"/>
    <x v="3018"/>
    <m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x v="1"/>
    <s v="spaces"/>
    <n v="80.459999999999994"/>
    <x v="3019"/>
    <m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x v="1"/>
    <s v="spaces"/>
    <n v="234.67"/>
    <x v="3020"/>
    <m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x v="1"/>
    <s v="spaces"/>
    <n v="50.69"/>
    <x v="3021"/>
    <m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x v="1"/>
    <s v="spaces"/>
    <n v="162.71"/>
    <x v="3022"/>
    <m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x v="1"/>
    <s v="spaces"/>
    <n v="120.17"/>
    <x v="3023"/>
    <m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x v="1"/>
    <s v="spaces"/>
    <n v="67.7"/>
    <x v="3024"/>
    <m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x v="1"/>
    <s v="spaces"/>
    <n v="52.1"/>
    <x v="3025"/>
    <m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x v="1"/>
    <s v="spaces"/>
    <n v="51.6"/>
    <x v="3026"/>
    <m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x v="1"/>
    <s v="spaces"/>
    <n v="164.3"/>
    <x v="3027"/>
    <m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x v="1"/>
    <s v="spaces"/>
    <n v="84.86"/>
    <x v="3028"/>
    <m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x v="1"/>
    <s v="spaces"/>
    <n v="94.55"/>
    <x v="3029"/>
    <m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x v="1"/>
    <s v="spaces"/>
    <n v="45.54"/>
    <x v="3030"/>
    <m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x v="1"/>
    <s v="spaces"/>
    <n v="51.72"/>
    <x v="3031"/>
    <m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x v="1"/>
    <s v="spaces"/>
    <n v="50.88"/>
    <x v="3032"/>
    <m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x v="1"/>
    <s v="spaces"/>
    <n v="191.13"/>
    <x v="3033"/>
    <m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x v="1"/>
    <s v="spaces"/>
    <n v="89.31"/>
    <x v="3034"/>
    <m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x v="1"/>
    <s v="spaces"/>
    <n v="88.59"/>
    <x v="3035"/>
    <m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x v="1"/>
    <s v="spaces"/>
    <n v="96.3"/>
    <x v="3036"/>
    <m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x v="1"/>
    <s v="spaces"/>
    <n v="33.31"/>
    <x v="3037"/>
    <m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x v="1"/>
    <s v="spaces"/>
    <n v="37.22"/>
    <x v="3038"/>
    <m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x v="1"/>
    <s v="spaces"/>
    <n v="92.13"/>
    <x v="3039"/>
    <m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x v="1"/>
    <s v="spaces"/>
    <n v="76.790000000000006"/>
    <x v="3040"/>
    <m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x v="1"/>
    <s v="spaces"/>
    <n v="96.53"/>
    <x v="3041"/>
    <m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x v="1"/>
    <s v="spaces"/>
    <n v="51.89"/>
    <x v="3042"/>
    <m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x v="1"/>
    <s v="spaces"/>
    <n v="128.91"/>
    <x v="3043"/>
    <m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x v="1"/>
    <s v="spaces"/>
    <n v="84.11"/>
    <x v="3044"/>
    <m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x v="1"/>
    <s v="spaces"/>
    <n v="82.94"/>
    <x v="3045"/>
    <m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x v="1"/>
    <s v="spaces"/>
    <n v="259.95"/>
    <x v="3046"/>
    <m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x v="1"/>
    <s v="spaces"/>
    <n v="37.25"/>
    <x v="3047"/>
    <m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x v="1"/>
    <s v="spaces"/>
    <n v="177.02"/>
    <x v="3048"/>
    <m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x v="1"/>
    <s v="spaces"/>
    <n v="74.069999999999993"/>
    <x v="3049"/>
    <m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x v="1"/>
    <s v="spaces"/>
    <n v="70.67"/>
    <x v="3050"/>
    <m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x v="1"/>
    <s v="spaces"/>
    <n v="23.63"/>
    <x v="3051"/>
    <m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x v="1"/>
    <s v="spaces"/>
    <n v="37.5"/>
    <x v="3052"/>
    <m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x v="1"/>
    <s v="spaces"/>
    <n v="13.33"/>
    <x v="3053"/>
    <m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x v="1"/>
    <s v="spaces"/>
    <e v="#DIV/0!"/>
    <x v="3054"/>
    <m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x v="1"/>
    <s v="spaces"/>
    <n v="1"/>
    <x v="3055"/>
    <m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x v="1"/>
    <s v="spaces"/>
    <e v="#DIV/0!"/>
    <x v="3056"/>
    <m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x v="1"/>
    <s v="spaces"/>
    <e v="#DIV/0!"/>
    <x v="3057"/>
    <m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x v="1"/>
    <s v="spaces"/>
    <n v="1"/>
    <x v="3058"/>
    <m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x v="1"/>
    <s v="spaces"/>
    <n v="41"/>
    <x v="3059"/>
    <m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x v="1"/>
    <s v="spaces"/>
    <n v="55.83"/>
    <x v="3060"/>
    <m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x v="1"/>
    <s v="spaces"/>
    <e v="#DIV/0!"/>
    <x v="3061"/>
    <m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x v="1"/>
    <s v="spaces"/>
    <n v="99.76"/>
    <x v="3062"/>
    <m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x v="1"/>
    <s v="spaces"/>
    <n v="25.52"/>
    <x v="3063"/>
    <m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x v="1"/>
    <s v="spaces"/>
    <n v="117.65"/>
    <x v="3064"/>
    <m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x v="1"/>
    <s v="spaces"/>
    <n v="5"/>
    <x v="3065"/>
    <m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x v="1"/>
    <s v="spaces"/>
    <n v="2796.67"/>
    <x v="3066"/>
    <m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x v="1"/>
    <s v="spaces"/>
    <n v="200"/>
    <x v="3067"/>
    <m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x v="1"/>
    <s v="spaces"/>
    <n v="87.5"/>
    <x v="3068"/>
    <m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x v="1"/>
    <s v="spaces"/>
    <n v="20.14"/>
    <x v="3069"/>
    <m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x v="1"/>
    <s v="spaces"/>
    <n v="20.88"/>
    <x v="3070"/>
    <m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x v="1"/>
    <s v="spaces"/>
    <n v="61.31"/>
    <x v="3071"/>
    <m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x v="1"/>
    <s v="spaces"/>
    <n v="1"/>
    <x v="3072"/>
    <m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x v="1"/>
    <s v="spaces"/>
    <n v="92.14"/>
    <x v="3073"/>
    <m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x v="1"/>
    <s v="spaces"/>
    <n v="7.33"/>
    <x v="3074"/>
    <m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x v="1"/>
    <s v="spaces"/>
    <n v="64.8"/>
    <x v="3075"/>
    <m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x v="1"/>
    <s v="spaces"/>
    <n v="30.12"/>
    <x v="3076"/>
    <m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x v="1"/>
    <s v="spaces"/>
    <n v="52.5"/>
    <x v="3077"/>
    <m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x v="1"/>
    <s v="spaces"/>
    <n v="23.67"/>
    <x v="3078"/>
    <m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x v="1"/>
    <s v="spaces"/>
    <n v="415.78"/>
    <x v="3079"/>
    <m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x v="1"/>
    <s v="spaces"/>
    <n v="53.71"/>
    <x v="3080"/>
    <m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x v="1"/>
    <s v="spaces"/>
    <n v="420.6"/>
    <x v="3081"/>
    <m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x v="1"/>
    <s v="spaces"/>
    <e v="#DIV/0!"/>
    <x v="3082"/>
    <m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x v="1"/>
    <s v="spaces"/>
    <n v="18.670000000000002"/>
    <x v="3083"/>
    <m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x v="1"/>
    <s v="spaces"/>
    <n v="78.33"/>
    <x v="3084"/>
    <m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x v="1"/>
    <s v="spaces"/>
    <n v="67.78"/>
    <x v="3085"/>
    <m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x v="1"/>
    <s v="spaces"/>
    <n v="16.670000000000002"/>
    <x v="3086"/>
    <m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x v="1"/>
    <s v="spaces"/>
    <n v="62.5"/>
    <x v="3087"/>
    <m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x v="1"/>
    <s v="spaces"/>
    <n v="42"/>
    <x v="3088"/>
    <m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x v="1"/>
    <s v="spaces"/>
    <n v="130.09"/>
    <x v="3089"/>
    <m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x v="1"/>
    <s v="spaces"/>
    <n v="1270.22"/>
    <x v="3090"/>
    <m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x v="1"/>
    <s v="spaces"/>
    <n v="88.44"/>
    <x v="3091"/>
    <m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x v="1"/>
    <s v="spaces"/>
    <n v="56.34"/>
    <x v="3092"/>
    <m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x v="1"/>
    <s v="spaces"/>
    <n v="53.53"/>
    <x v="3093"/>
    <m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x v="1"/>
    <s v="spaces"/>
    <n v="25"/>
    <x v="3094"/>
    <m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x v="1"/>
    <s v="spaces"/>
    <n v="50"/>
    <x v="3095"/>
    <m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x v="1"/>
    <s v="spaces"/>
    <n v="56.79"/>
    <x v="3096"/>
    <m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x v="1"/>
    <s v="spaces"/>
    <n v="40.83"/>
    <x v="3097"/>
    <m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x v="1"/>
    <s v="spaces"/>
    <n v="65.11"/>
    <x v="3098"/>
    <m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x v="1"/>
    <s v="spaces"/>
    <n v="55.6"/>
    <x v="3099"/>
    <m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x v="1"/>
    <s v="spaces"/>
    <n v="140.54"/>
    <x v="3100"/>
    <m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x v="1"/>
    <s v="spaces"/>
    <n v="25"/>
    <x v="3101"/>
    <m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x v="1"/>
    <s v="spaces"/>
    <n v="69.53"/>
    <x v="3102"/>
    <m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x v="1"/>
    <s v="spaces"/>
    <n v="5.5"/>
    <x v="3103"/>
    <m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x v="1"/>
    <s v="spaces"/>
    <n v="237"/>
    <x v="3104"/>
    <m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x v="1"/>
    <s v="spaces"/>
    <n v="79.87"/>
    <x v="3105"/>
    <m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x v="1"/>
    <s v="spaces"/>
    <n v="10.25"/>
    <x v="3106"/>
    <m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x v="1"/>
    <s v="spaces"/>
    <n v="272.58999999999997"/>
    <x v="3107"/>
    <m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x v="1"/>
    <s v="spaces"/>
    <n v="13"/>
    <x v="3108"/>
    <m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x v="1"/>
    <s v="spaces"/>
    <n v="58.18"/>
    <x v="3109"/>
    <m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x v="1"/>
    <s v="spaces"/>
    <n v="10"/>
    <x v="3110"/>
    <m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x v="1"/>
    <s v="spaces"/>
    <n v="70.11"/>
    <x v="3111"/>
    <m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x v="1"/>
    <s v="spaces"/>
    <n v="57.89"/>
    <x v="3112"/>
    <m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x v="1"/>
    <s v="spaces"/>
    <n v="125.27"/>
    <x v="3113"/>
    <m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x v="1"/>
    <s v="spaces"/>
    <e v="#DIV/0!"/>
    <x v="3114"/>
    <m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x v="1"/>
    <s v="spaces"/>
    <n v="300"/>
    <x v="3115"/>
    <m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x v="1"/>
    <s v="spaces"/>
    <n v="43"/>
    <x v="3116"/>
    <m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x v="1"/>
    <s v="spaces"/>
    <n v="1"/>
    <x v="3117"/>
    <m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x v="1"/>
    <s v="spaces"/>
    <n v="775"/>
    <x v="3118"/>
    <m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x v="1"/>
    <s v="spaces"/>
    <n v="5"/>
    <x v="3119"/>
    <m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x v="1"/>
    <s v="spaces"/>
    <n v="12.8"/>
    <x v="3120"/>
    <m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x v="1"/>
    <s v="spaces"/>
    <n v="10"/>
    <x v="3121"/>
    <m/>
    <x v="3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x v="1"/>
    <s v="spaces"/>
    <n v="58"/>
    <x v="3122"/>
    <m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x v="1"/>
    <s v="spaces"/>
    <n v="244.8"/>
    <x v="3123"/>
    <m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x v="1"/>
    <s v="spaces"/>
    <n v="6.5"/>
    <x v="3124"/>
    <m/>
    <x v="3"/>
  </r>
  <r>
    <n v="3125"/>
    <s v="N/A (Canceled)"/>
    <s v="N/A"/>
    <x v="86"/>
    <n v="0"/>
    <x v="1"/>
    <s v="US"/>
    <s v="USD"/>
    <n v="1452142672"/>
    <n v="1449550672"/>
    <b v="0"/>
    <n v="0"/>
    <b v="0"/>
    <x v="1"/>
    <s v="spaces"/>
    <e v="#DIV/0!"/>
    <x v="3125"/>
    <m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x v="1"/>
    <s v="spaces"/>
    <n v="61.18"/>
    <x v="3126"/>
    <m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x v="1"/>
    <s v="spaces"/>
    <e v="#DIV/0!"/>
    <x v="3127"/>
    <m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x v="1"/>
    <s v="plays"/>
    <n v="139.24"/>
    <x v="3128"/>
    <m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x v="1"/>
    <s v="plays"/>
    <n v="10"/>
    <x v="3129"/>
    <m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x v="1"/>
    <s v="plays"/>
    <n v="93.75"/>
    <x v="3130"/>
    <m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x v="1"/>
    <s v="plays"/>
    <n v="53.75"/>
    <x v="3131"/>
    <m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x v="1"/>
    <s v="plays"/>
    <n v="10"/>
    <x v="3132"/>
    <m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x v="1"/>
    <s v="plays"/>
    <n v="33.75"/>
    <x v="3133"/>
    <m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x v="1"/>
    <s v="plays"/>
    <n v="18.75"/>
    <x v="3134"/>
    <m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x v="1"/>
    <s v="plays"/>
    <n v="23.14"/>
    <x v="3135"/>
    <m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x v="1"/>
    <s v="plays"/>
    <n v="29.05"/>
    <x v="3136"/>
    <m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x v="1"/>
    <s v="plays"/>
    <n v="50"/>
    <x v="3137"/>
    <m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x v="1"/>
    <s v="plays"/>
    <e v="#DIV/0!"/>
    <x v="3138"/>
    <m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x v="1"/>
    <s v="plays"/>
    <n v="450"/>
    <x v="3139"/>
    <m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x v="1"/>
    <s v="plays"/>
    <n v="24"/>
    <x v="3140"/>
    <m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x v="1"/>
    <s v="plays"/>
    <n v="32.25"/>
    <x v="3141"/>
    <m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x v="1"/>
    <s v="plays"/>
    <n v="15"/>
    <x v="3142"/>
    <m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x v="1"/>
    <s v="plays"/>
    <e v="#DIV/0!"/>
    <x v="3143"/>
    <m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x v="1"/>
    <s v="plays"/>
    <n v="251.33"/>
    <x v="3144"/>
    <m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x v="1"/>
    <s v="plays"/>
    <e v="#DIV/0!"/>
    <x v="3145"/>
    <m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x v="1"/>
    <s v="plays"/>
    <n v="437.5"/>
    <x v="3146"/>
    <m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x v="1"/>
    <s v="plays"/>
    <n v="110.35"/>
    <x v="3147"/>
    <m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x v="1"/>
    <s v="plays"/>
    <n v="41.42"/>
    <x v="3148"/>
    <m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x v="1"/>
    <s v="plays"/>
    <n v="52"/>
    <x v="3149"/>
    <m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x v="1"/>
    <s v="plays"/>
    <n v="33.99"/>
    <x v="3150"/>
    <m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x v="1"/>
    <s v="plays"/>
    <n v="103.35"/>
    <x v="3151"/>
    <m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x v="1"/>
    <s v="plays"/>
    <n v="34.79"/>
    <x v="3152"/>
    <m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x v="1"/>
    <s v="plays"/>
    <n v="41.77"/>
    <x v="3153"/>
    <m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x v="1"/>
    <s v="plays"/>
    <n v="64.27"/>
    <x v="3154"/>
    <m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x v="1"/>
    <s v="plays"/>
    <n v="31.21"/>
    <x v="3155"/>
    <m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x v="1"/>
    <s v="plays"/>
    <n v="62.92"/>
    <x v="3156"/>
    <m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x v="1"/>
    <s v="plays"/>
    <n v="98.54"/>
    <x v="3157"/>
    <m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x v="1"/>
    <s v="plays"/>
    <n v="82.61"/>
    <x v="3158"/>
    <m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x v="1"/>
    <s v="plays"/>
    <n v="38.5"/>
    <x v="3159"/>
    <m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x v="1"/>
    <s v="plays"/>
    <n v="80.16"/>
    <x v="3160"/>
    <m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x v="1"/>
    <s v="plays"/>
    <n v="28.41"/>
    <x v="3161"/>
    <m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x v="1"/>
    <s v="plays"/>
    <n v="80.73"/>
    <x v="3162"/>
    <m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x v="1"/>
    <s v="plays"/>
    <n v="200.69"/>
    <x v="3163"/>
    <m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x v="1"/>
    <s v="plays"/>
    <n v="37.590000000000003"/>
    <x v="3164"/>
    <m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x v="1"/>
    <s v="plays"/>
    <n v="58.1"/>
    <x v="3165"/>
    <m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x v="1"/>
    <s v="plays"/>
    <n v="60.3"/>
    <x v="3166"/>
    <m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x v="1"/>
    <s v="plays"/>
    <n v="63.36"/>
    <x v="3167"/>
    <m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x v="1"/>
    <s v="plays"/>
    <n v="50.9"/>
    <x v="3168"/>
    <m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x v="1"/>
    <s v="plays"/>
    <n v="100.5"/>
    <x v="3169"/>
    <m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x v="1"/>
    <s v="plays"/>
    <n v="31.62"/>
    <x v="3170"/>
    <m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x v="1"/>
    <s v="plays"/>
    <n v="65.099999999999994"/>
    <x v="3171"/>
    <m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x v="1"/>
    <s v="plays"/>
    <n v="79.31"/>
    <x v="3172"/>
    <m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x v="1"/>
    <s v="plays"/>
    <n v="139.19"/>
    <x v="3173"/>
    <m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x v="1"/>
    <s v="plays"/>
    <n v="131.91"/>
    <x v="3174"/>
    <m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x v="1"/>
    <s v="plays"/>
    <n v="91.3"/>
    <x v="3175"/>
    <m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x v="1"/>
    <s v="plays"/>
    <n v="39.67"/>
    <x v="3176"/>
    <m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x v="1"/>
    <s v="plays"/>
    <n v="57.55"/>
    <x v="3177"/>
    <m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x v="1"/>
    <s v="plays"/>
    <n v="33.03"/>
    <x v="3178"/>
    <m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x v="1"/>
    <s v="plays"/>
    <n v="77.34"/>
    <x v="3179"/>
    <m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x v="1"/>
    <s v="plays"/>
    <n v="31.93"/>
    <x v="3180"/>
    <m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x v="1"/>
    <s v="plays"/>
    <n v="36.33"/>
    <x v="3181"/>
    <m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x v="1"/>
    <s v="plays"/>
    <n v="46.77"/>
    <x v="3182"/>
    <m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x v="1"/>
    <s v="plays"/>
    <n v="40.07"/>
    <x v="3183"/>
    <m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x v="1"/>
    <s v="plays"/>
    <n v="100.22"/>
    <x v="3184"/>
    <m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x v="1"/>
    <s v="plays"/>
    <n v="41.67"/>
    <x v="3185"/>
    <m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x v="1"/>
    <s v="plays"/>
    <n v="46.71"/>
    <x v="3186"/>
    <m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x v="1"/>
    <s v="plays"/>
    <n v="71.489999999999995"/>
    <x v="3187"/>
    <m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x v="1"/>
    <s v="musical"/>
    <n v="14.44"/>
    <x v="3188"/>
    <m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x v="1"/>
    <s v="musical"/>
    <n v="356.84"/>
    <x v="3189"/>
    <m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x v="1"/>
    <s v="musical"/>
    <e v="#DIV/0!"/>
    <x v="3190"/>
    <m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x v="1"/>
    <s v="musical"/>
    <n v="37.75"/>
    <x v="3191"/>
    <m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x v="1"/>
    <s v="musical"/>
    <n v="12.75"/>
    <x v="3192"/>
    <m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x v="1"/>
    <s v="musical"/>
    <n v="24.46"/>
    <x v="3193"/>
    <m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x v="1"/>
    <s v="musical"/>
    <e v="#DIV/0!"/>
    <x v="3194"/>
    <m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x v="1"/>
    <s v="musical"/>
    <n v="53.08"/>
    <x v="3195"/>
    <m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x v="1"/>
    <s v="musical"/>
    <n v="300"/>
    <x v="3196"/>
    <m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x v="1"/>
    <s v="musical"/>
    <n v="286.25"/>
    <x v="3197"/>
    <m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x v="1"/>
    <s v="musical"/>
    <n v="36.67"/>
    <x v="3198"/>
    <m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x v="1"/>
    <s v="musical"/>
    <n v="49.21"/>
    <x v="3199"/>
    <m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x v="1"/>
    <s v="musical"/>
    <n v="1"/>
    <x v="3200"/>
    <m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x v="1"/>
    <s v="musical"/>
    <n v="12.5"/>
    <x v="3201"/>
    <m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x v="1"/>
    <s v="musical"/>
    <n v="109.04"/>
    <x v="3202"/>
    <m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x v="1"/>
    <s v="musical"/>
    <n v="41.67"/>
    <x v="3203"/>
    <m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x v="1"/>
    <s v="musical"/>
    <e v="#DIV/0!"/>
    <x v="3204"/>
    <m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x v="1"/>
    <s v="musical"/>
    <n v="22.75"/>
    <x v="3205"/>
    <m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x v="1"/>
    <s v="musical"/>
    <e v="#DIV/0!"/>
    <x v="3206"/>
    <m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x v="1"/>
    <s v="musical"/>
    <n v="70.83"/>
    <x v="3207"/>
    <m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x v="1"/>
    <s v="plays"/>
    <n v="63.11"/>
    <x v="3208"/>
    <m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x v="1"/>
    <s v="plays"/>
    <n v="50.16"/>
    <x v="3209"/>
    <m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x v="1"/>
    <s v="plays"/>
    <n v="62.88"/>
    <x v="3210"/>
    <m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x v="1"/>
    <s v="plays"/>
    <n v="85.53"/>
    <x v="3211"/>
    <m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x v="1"/>
    <s v="plays"/>
    <n v="53.72"/>
    <x v="3212"/>
    <m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x v="1"/>
    <s v="plays"/>
    <n v="127.81"/>
    <x v="3213"/>
    <m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x v="1"/>
    <s v="plays"/>
    <n v="106.57"/>
    <x v="3214"/>
    <m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x v="1"/>
    <s v="plays"/>
    <n v="262.11"/>
    <x v="3215"/>
    <m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x v="1"/>
    <s v="plays"/>
    <n v="57.17"/>
    <x v="3216"/>
    <m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x v="1"/>
    <s v="plays"/>
    <n v="50.2"/>
    <x v="3217"/>
    <m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x v="1"/>
    <s v="plays"/>
    <n v="66.59"/>
    <x v="3218"/>
    <m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x v="1"/>
    <s v="plays"/>
    <n v="168.25"/>
    <x v="3219"/>
    <m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x v="1"/>
    <s v="plays"/>
    <n v="256.37"/>
    <x v="3220"/>
    <m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x v="1"/>
    <s v="plays"/>
    <n v="36.61"/>
    <x v="3221"/>
    <m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x v="1"/>
    <s v="plays"/>
    <n v="37.14"/>
    <x v="3222"/>
    <m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x v="1"/>
    <s v="plays"/>
    <n v="45.88"/>
    <x v="3223"/>
    <m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x v="1"/>
    <s v="plays"/>
    <n v="141.71"/>
    <x v="3224"/>
    <m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x v="1"/>
    <s v="plays"/>
    <n v="52.49"/>
    <x v="3225"/>
    <m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x v="1"/>
    <s v="plays"/>
    <n v="59.52"/>
    <x v="3226"/>
    <m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x v="1"/>
    <s v="plays"/>
    <n v="50"/>
    <x v="3227"/>
    <m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x v="1"/>
    <s v="plays"/>
    <n v="193.62"/>
    <x v="3228"/>
    <m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x v="1"/>
    <s v="plays"/>
    <n v="106.8"/>
    <x v="3229"/>
    <m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x v="1"/>
    <s v="plays"/>
    <n v="77.22"/>
    <x v="3230"/>
    <m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x v="1"/>
    <s v="plays"/>
    <n v="57.5"/>
    <x v="3231"/>
    <m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x v="1"/>
    <s v="plays"/>
    <n v="50.46"/>
    <x v="3232"/>
    <m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x v="1"/>
    <s v="plays"/>
    <n v="97.38"/>
    <x v="3233"/>
    <m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x v="1"/>
    <s v="plays"/>
    <n v="34.92"/>
    <x v="3234"/>
    <m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x v="1"/>
    <s v="plays"/>
    <n v="85.53"/>
    <x v="3235"/>
    <m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x v="1"/>
    <s v="plays"/>
    <n v="182.91"/>
    <x v="3236"/>
    <m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x v="1"/>
    <s v="plays"/>
    <n v="131.13999999999999"/>
    <x v="3237"/>
    <m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x v="1"/>
    <s v="plays"/>
    <n v="39.81"/>
    <x v="3238"/>
    <m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x v="1"/>
    <s v="plays"/>
    <n v="59.7"/>
    <x v="3239"/>
    <m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x v="1"/>
    <s v="plays"/>
    <n v="88.74"/>
    <x v="3240"/>
    <m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x v="1"/>
    <s v="plays"/>
    <n v="58.69"/>
    <x v="3241"/>
    <m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x v="1"/>
    <s v="plays"/>
    <n v="69.569999999999993"/>
    <x v="3242"/>
    <m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x v="1"/>
    <s v="plays"/>
    <n v="115.87"/>
    <x v="3243"/>
    <m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x v="1"/>
    <s v="plays"/>
    <n v="23.87"/>
    <x v="3244"/>
    <m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x v="1"/>
    <s v="plays"/>
    <n v="81.13"/>
    <x v="3245"/>
    <m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x v="1"/>
    <s v="plays"/>
    <n v="57.63"/>
    <x v="3246"/>
    <m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x v="1"/>
    <s v="plays"/>
    <n v="46.43"/>
    <x v="3247"/>
    <m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x v="1"/>
    <s v="plays"/>
    <n v="60.48"/>
    <x v="3248"/>
    <m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x v="1"/>
    <s v="plays"/>
    <n v="65.58"/>
    <x v="3249"/>
    <m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x v="1"/>
    <s v="plays"/>
    <n v="119.19"/>
    <x v="3250"/>
    <m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x v="1"/>
    <s v="plays"/>
    <n v="83.05"/>
    <x v="3251"/>
    <m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x v="1"/>
    <s v="plays"/>
    <n v="57.52"/>
    <x v="3252"/>
    <m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x v="1"/>
    <s v="plays"/>
    <n v="177.09"/>
    <x v="3253"/>
    <m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x v="1"/>
    <s v="plays"/>
    <n v="70.77"/>
    <x v="3254"/>
    <m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x v="1"/>
    <s v="plays"/>
    <n v="29.17"/>
    <x v="3255"/>
    <m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x v="1"/>
    <s v="plays"/>
    <n v="72.760000000000005"/>
    <x v="3256"/>
    <m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x v="1"/>
    <s v="plays"/>
    <n v="51.85"/>
    <x v="3257"/>
    <m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x v="1"/>
    <s v="plays"/>
    <n v="98.2"/>
    <x v="3258"/>
    <m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x v="1"/>
    <s v="plays"/>
    <n v="251.74"/>
    <x v="3259"/>
    <m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x v="1"/>
    <s v="plays"/>
    <n v="74.819999999999993"/>
    <x v="3260"/>
    <m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x v="1"/>
    <s v="plays"/>
    <n v="67.650000000000006"/>
    <x v="3261"/>
    <m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x v="1"/>
    <s v="plays"/>
    <n v="93.81"/>
    <x v="3262"/>
    <m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x v="1"/>
    <s v="plays"/>
    <n v="41.24"/>
    <x v="3263"/>
    <m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x v="1"/>
    <s v="plays"/>
    <n v="52.55"/>
    <x v="3264"/>
    <m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x v="1"/>
    <s v="plays"/>
    <n v="70.290000000000006"/>
    <x v="3265"/>
    <m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x v="1"/>
    <s v="plays"/>
    <n v="48.33"/>
    <x v="3266"/>
    <m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x v="1"/>
    <s v="plays"/>
    <n v="53.18"/>
    <x v="3267"/>
    <m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x v="1"/>
    <s v="plays"/>
    <n v="60.95"/>
    <x v="3268"/>
    <m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x v="1"/>
    <s v="plays"/>
    <n v="116"/>
    <x v="3269"/>
    <m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x v="1"/>
    <s v="plays"/>
    <n v="61"/>
    <x v="3270"/>
    <m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x v="1"/>
    <s v="plays"/>
    <n v="38.24"/>
    <x v="3271"/>
    <m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x v="1"/>
    <s v="plays"/>
    <n v="106.5"/>
    <x v="3272"/>
    <m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x v="1"/>
    <s v="plays"/>
    <n v="204.57"/>
    <x v="3273"/>
    <m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x v="1"/>
    <s v="plays"/>
    <n v="54.91"/>
    <x v="3274"/>
    <m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x v="1"/>
    <s v="plays"/>
    <n v="150.41999999999999"/>
    <x v="3275"/>
    <m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x v="1"/>
    <s v="plays"/>
    <n v="52.58"/>
    <x v="3276"/>
    <m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x v="1"/>
    <s v="plays"/>
    <n v="54.3"/>
    <x v="3277"/>
    <m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x v="1"/>
    <s v="plays"/>
    <n v="76.03"/>
    <x v="3278"/>
    <m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x v="1"/>
    <s v="plays"/>
    <n v="105.21"/>
    <x v="3279"/>
    <m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x v="1"/>
    <s v="plays"/>
    <n v="68.67"/>
    <x v="3280"/>
    <m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x v="1"/>
    <s v="plays"/>
    <n v="129.36000000000001"/>
    <x v="3281"/>
    <m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x v="1"/>
    <s v="plays"/>
    <n v="134.26"/>
    <x v="3282"/>
    <m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x v="1"/>
    <s v="plays"/>
    <n v="17.829999999999998"/>
    <x v="3283"/>
    <m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x v="1"/>
    <s v="plays"/>
    <n v="203.2"/>
    <x v="3284"/>
    <m/>
    <x v="2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x v="1"/>
    <s v="plays"/>
    <n v="69.19"/>
    <x v="3285"/>
    <m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x v="1"/>
    <s v="plays"/>
    <n v="125.12"/>
    <x v="3286"/>
    <m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x v="1"/>
    <s v="plays"/>
    <n v="73.53"/>
    <x v="3287"/>
    <m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x v="1"/>
    <s v="plays"/>
    <n v="48.44"/>
    <x v="3288"/>
    <m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x v="1"/>
    <s v="plays"/>
    <n v="26.61"/>
    <x v="3289"/>
    <m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x v="1"/>
    <s v="plays"/>
    <n v="33.67"/>
    <x v="3290"/>
    <m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x v="1"/>
    <s v="plays"/>
    <n v="40.71"/>
    <x v="3291"/>
    <m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x v="1"/>
    <s v="plays"/>
    <n v="19.27"/>
    <x v="3292"/>
    <m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x v="1"/>
    <s v="plays"/>
    <n v="84.29"/>
    <x v="3293"/>
    <m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x v="1"/>
    <s v="plays"/>
    <n v="29.58"/>
    <x v="3294"/>
    <m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x v="1"/>
    <s v="plays"/>
    <n v="26.67"/>
    <x v="3295"/>
    <m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x v="1"/>
    <s v="plays"/>
    <n v="45.98"/>
    <x v="3296"/>
    <m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x v="1"/>
    <s v="plays"/>
    <n v="125.09"/>
    <x v="3297"/>
    <m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x v="1"/>
    <s v="plays"/>
    <n v="141.29"/>
    <x v="3298"/>
    <m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x v="1"/>
    <s v="plays"/>
    <n v="55.33"/>
    <x v="3299"/>
    <m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x v="1"/>
    <s v="plays"/>
    <n v="46.42"/>
    <x v="3300"/>
    <m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x v="1"/>
    <s v="plays"/>
    <n v="57.2"/>
    <x v="3301"/>
    <m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x v="1"/>
    <s v="plays"/>
    <n v="173.7"/>
    <x v="3302"/>
    <m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x v="1"/>
    <s v="plays"/>
    <n v="59.6"/>
    <x v="3303"/>
    <m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x v="1"/>
    <s v="plays"/>
    <n v="89.59"/>
    <x v="3304"/>
    <m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x v="1"/>
    <s v="plays"/>
    <n v="204.05"/>
    <x v="3305"/>
    <m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x v="1"/>
    <s v="plays"/>
    <n v="48.7"/>
    <x v="3306"/>
    <m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x v="1"/>
    <s v="plays"/>
    <n v="53.34"/>
    <x v="3307"/>
    <m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x v="1"/>
    <s v="plays"/>
    <n v="75.09"/>
    <x v="3308"/>
    <m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x v="1"/>
    <s v="plays"/>
    <n v="18"/>
    <x v="3309"/>
    <m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1"/>
    <s v="plays"/>
    <n v="209.84"/>
    <x v="3310"/>
    <m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x v="1"/>
    <s v="plays"/>
    <n v="61.02"/>
    <x v="3311"/>
    <m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x v="1"/>
    <s v="plays"/>
    <n v="61"/>
    <x v="3312"/>
    <m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x v="1"/>
    <s v="plays"/>
    <n v="80.03"/>
    <x v="3313"/>
    <m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x v="1"/>
    <s v="plays"/>
    <n v="29.07"/>
    <x v="3314"/>
    <m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x v="1"/>
    <s v="plays"/>
    <n v="49.44"/>
    <x v="3315"/>
    <m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x v="1"/>
    <s v="plays"/>
    <n v="93.98"/>
    <x v="3316"/>
    <m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x v="1"/>
    <s v="plays"/>
    <n v="61.94"/>
    <x v="3317"/>
    <m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x v="1"/>
    <s v="plays"/>
    <n v="78.5"/>
    <x v="3318"/>
    <m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x v="1"/>
    <s v="plays"/>
    <n v="33.75"/>
    <x v="3319"/>
    <m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x v="1"/>
    <s v="plays"/>
    <n v="66.45"/>
    <x v="3320"/>
    <m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x v="1"/>
    <s v="plays"/>
    <n v="35.799999999999997"/>
    <x v="3321"/>
    <m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x v="1"/>
    <s v="plays"/>
    <n v="145.65"/>
    <x v="3322"/>
    <m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x v="1"/>
    <s v="plays"/>
    <n v="25.69"/>
    <x v="3323"/>
    <m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x v="1"/>
    <s v="plays"/>
    <n v="152.5"/>
    <x v="3324"/>
    <m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x v="1"/>
    <s v="plays"/>
    <n v="30"/>
    <x v="3325"/>
    <m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x v="1"/>
    <s v="plays"/>
    <n v="142.28"/>
    <x v="3326"/>
    <m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x v="1"/>
    <s v="plays"/>
    <n v="24.55"/>
    <x v="3327"/>
    <m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x v="1"/>
    <s v="plays"/>
    <n v="292.77999999999997"/>
    <x v="3328"/>
    <m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x v="1"/>
    <s v="plays"/>
    <n v="44.92"/>
    <x v="3329"/>
    <m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x v="1"/>
    <s v="plays"/>
    <n v="23.1"/>
    <x v="3330"/>
    <m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x v="1"/>
    <s v="plays"/>
    <n v="80.400000000000006"/>
    <x v="3331"/>
    <m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x v="1"/>
    <s v="plays"/>
    <n v="72.290000000000006"/>
    <x v="3332"/>
    <m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x v="1"/>
    <s v="plays"/>
    <n v="32.97"/>
    <x v="3333"/>
    <m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x v="1"/>
    <s v="plays"/>
    <n v="116.65"/>
    <x v="3334"/>
    <m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x v="1"/>
    <s v="plays"/>
    <n v="79.62"/>
    <x v="3335"/>
    <m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x v="1"/>
    <s v="plays"/>
    <n v="27.78"/>
    <x v="3336"/>
    <m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x v="1"/>
    <s v="plays"/>
    <n v="81.03"/>
    <x v="3337"/>
    <m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x v="1"/>
    <s v="plays"/>
    <n v="136.85"/>
    <x v="3338"/>
    <m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x v="1"/>
    <s v="plays"/>
    <n v="177.62"/>
    <x v="3339"/>
    <m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x v="1"/>
    <s v="plays"/>
    <n v="109.08"/>
    <x v="3340"/>
    <m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x v="1"/>
    <s v="plays"/>
    <n v="119.64"/>
    <x v="3341"/>
    <m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x v="1"/>
    <s v="plays"/>
    <n v="78.209999999999994"/>
    <x v="3342"/>
    <m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x v="1"/>
    <s v="plays"/>
    <n v="52.17"/>
    <x v="3343"/>
    <m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x v="1"/>
    <s v="plays"/>
    <n v="114.13"/>
    <x v="3344"/>
    <m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x v="1"/>
    <s v="plays"/>
    <n v="50"/>
    <x v="3345"/>
    <m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x v="1"/>
    <s v="plays"/>
    <n v="91.67"/>
    <x v="3346"/>
    <m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x v="1"/>
    <s v="plays"/>
    <n v="108.59"/>
    <x v="3347"/>
    <m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x v="1"/>
    <s v="plays"/>
    <n v="69.819999999999993"/>
    <x v="3348"/>
    <m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x v="1"/>
    <s v="plays"/>
    <n v="109.57"/>
    <x v="3349"/>
    <m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x v="1"/>
    <s v="plays"/>
    <n v="71.67"/>
    <x v="3350"/>
    <m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x v="1"/>
    <s v="plays"/>
    <n v="93.61"/>
    <x v="3351"/>
    <m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x v="1"/>
    <s v="plays"/>
    <n v="76.8"/>
    <x v="3352"/>
    <m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x v="1"/>
    <s v="plays"/>
    <n v="35.799999999999997"/>
    <x v="3353"/>
    <m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x v="1"/>
    <s v="plays"/>
    <n v="55.6"/>
    <x v="3354"/>
    <m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x v="1"/>
    <s v="plays"/>
    <n v="147.33000000000001"/>
    <x v="3355"/>
    <m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x v="1"/>
    <s v="plays"/>
    <n v="56.33"/>
    <x v="3356"/>
    <m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x v="1"/>
    <s v="plays"/>
    <n v="96.19"/>
    <x v="3357"/>
    <m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x v="1"/>
    <s v="plays"/>
    <n v="63.57"/>
    <x v="3358"/>
    <m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x v="1"/>
    <s v="plays"/>
    <n v="184.78"/>
    <x v="3359"/>
    <m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x v="1"/>
    <s v="plays"/>
    <n v="126.72"/>
    <x v="3360"/>
    <m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x v="1"/>
    <s v="plays"/>
    <n v="83.43"/>
    <x v="3361"/>
    <m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x v="1"/>
    <s v="plays"/>
    <n v="54.5"/>
    <x v="3362"/>
    <m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x v="1"/>
    <s v="plays"/>
    <n v="302.31"/>
    <x v="3363"/>
    <m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x v="1"/>
    <s v="plays"/>
    <n v="44.14"/>
    <x v="3364"/>
    <m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x v="1"/>
    <s v="plays"/>
    <n v="866.67"/>
    <x v="3365"/>
    <m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x v="1"/>
    <s v="plays"/>
    <n v="61.39"/>
    <x v="3366"/>
    <m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x v="1"/>
    <s v="plays"/>
    <n v="29.67"/>
    <x v="3367"/>
    <m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x v="1"/>
    <s v="plays"/>
    <n v="45.48"/>
    <x v="3368"/>
    <m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x v="1"/>
    <s v="plays"/>
    <n v="96.2"/>
    <x v="3369"/>
    <m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x v="1"/>
    <s v="plays"/>
    <n v="67.92"/>
    <x v="3370"/>
    <m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x v="1"/>
    <s v="plays"/>
    <n v="30.78"/>
    <x v="3371"/>
    <m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x v="1"/>
    <s v="plays"/>
    <n v="38.33"/>
    <x v="3372"/>
    <m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x v="1"/>
    <s v="plays"/>
    <n v="66.83"/>
    <x v="3373"/>
    <m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x v="1"/>
    <s v="plays"/>
    <n v="71.73"/>
    <x v="3374"/>
    <m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x v="1"/>
    <s v="plays"/>
    <n v="176.47"/>
    <x v="3375"/>
    <m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x v="1"/>
    <s v="plays"/>
    <n v="421.11"/>
    <x v="3376"/>
    <m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x v="1"/>
    <s v="plays"/>
    <n v="104.99"/>
    <x v="3377"/>
    <m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x v="1"/>
    <s v="plays"/>
    <n v="28.19"/>
    <x v="3378"/>
    <m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x v="1"/>
    <s v="plays"/>
    <n v="54.55"/>
    <x v="3379"/>
    <m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x v="1"/>
    <s v="plays"/>
    <n v="111.89"/>
    <x v="3380"/>
    <m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x v="1"/>
    <s v="plays"/>
    <n v="85.21"/>
    <x v="3381"/>
    <m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x v="1"/>
    <s v="plays"/>
    <n v="76.650000000000006"/>
    <x v="3382"/>
    <m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x v="1"/>
    <s v="plays"/>
    <n v="65.17"/>
    <x v="3383"/>
    <m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x v="1"/>
    <s v="plays"/>
    <n v="93.76"/>
    <x v="3384"/>
    <m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x v="1"/>
    <s v="plays"/>
    <n v="133.33000000000001"/>
    <x v="3385"/>
    <m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x v="1"/>
    <s v="plays"/>
    <n v="51.22"/>
    <x v="3386"/>
    <m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x v="1"/>
    <s v="plays"/>
    <n v="100.17"/>
    <x v="3387"/>
    <m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x v="1"/>
    <s v="plays"/>
    <n v="34.6"/>
    <x v="3388"/>
    <m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x v="1"/>
    <s v="plays"/>
    <n v="184.68"/>
    <x v="3389"/>
    <m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x v="1"/>
    <s v="plays"/>
    <n v="69.819999999999993"/>
    <x v="3390"/>
    <m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x v="1"/>
    <s v="plays"/>
    <n v="61.94"/>
    <x v="3391"/>
    <m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x v="1"/>
    <s v="plays"/>
    <n v="41.67"/>
    <x v="3392"/>
    <m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x v="1"/>
    <s v="plays"/>
    <n v="36.07"/>
    <x v="3393"/>
    <m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x v="1"/>
    <s v="plays"/>
    <n v="29"/>
    <x v="3394"/>
    <m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x v="1"/>
    <s v="plays"/>
    <n v="24.21"/>
    <x v="3395"/>
    <m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x v="1"/>
    <s v="plays"/>
    <n v="55.89"/>
    <x v="3396"/>
    <m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x v="1"/>
    <s v="plays"/>
    <n v="11.67"/>
    <x v="3397"/>
    <m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x v="1"/>
    <s v="plays"/>
    <n v="68.349999999999994"/>
    <x v="3398"/>
    <m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x v="1"/>
    <s v="plays"/>
    <n v="27.07"/>
    <x v="3399"/>
    <m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x v="1"/>
    <s v="plays"/>
    <n v="118.13"/>
    <x v="3400"/>
    <m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x v="1"/>
    <s v="plays"/>
    <n v="44.76"/>
    <x v="3401"/>
    <m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x v="1"/>
    <s v="plays"/>
    <n v="99.79"/>
    <x v="3402"/>
    <m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x v="1"/>
    <s v="plays"/>
    <n v="117.65"/>
    <x v="3403"/>
    <m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x v="1"/>
    <s v="plays"/>
    <n v="203.33"/>
    <x v="3404"/>
    <m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x v="1"/>
    <s v="plays"/>
    <n v="28.32"/>
    <x v="3405"/>
    <m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x v="1"/>
    <s v="plays"/>
    <n v="110.23"/>
    <x v="3406"/>
    <m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x v="1"/>
    <s v="plays"/>
    <n v="31.97"/>
    <x v="3407"/>
    <m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x v="1"/>
    <s v="plays"/>
    <n v="58.61"/>
    <x v="3408"/>
    <m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x v="1"/>
    <s v="plays"/>
    <n v="29.43"/>
    <x v="3409"/>
    <m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x v="1"/>
    <s v="plays"/>
    <n v="81.38"/>
    <x v="3410"/>
    <m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x v="1"/>
    <s v="plays"/>
    <n v="199.17"/>
    <x v="3411"/>
    <m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x v="1"/>
    <s v="plays"/>
    <n v="115.38"/>
    <x v="3412"/>
    <m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x v="1"/>
    <s v="plays"/>
    <n v="46.43"/>
    <x v="3413"/>
    <m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x v="1"/>
    <s v="plays"/>
    <n v="70.569999999999993"/>
    <x v="3414"/>
    <m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x v="1"/>
    <s v="plays"/>
    <n v="22.22"/>
    <x v="3415"/>
    <m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x v="1"/>
    <s v="plays"/>
    <n v="159.47"/>
    <x v="3416"/>
    <m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x v="1"/>
    <s v="plays"/>
    <n v="37.78"/>
    <x v="3417"/>
    <m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x v="1"/>
    <s v="plays"/>
    <n v="72.05"/>
    <x v="3418"/>
    <m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x v="1"/>
    <s v="plays"/>
    <n v="63.7"/>
    <x v="3419"/>
    <m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x v="1"/>
    <s v="plays"/>
    <n v="28.41"/>
    <x v="3420"/>
    <m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x v="1"/>
    <s v="plays"/>
    <n v="103.21"/>
    <x v="3421"/>
    <m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x v="1"/>
    <s v="plays"/>
    <n v="71.150000000000006"/>
    <x v="3422"/>
    <m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x v="1"/>
    <s v="plays"/>
    <n v="35"/>
    <x v="3423"/>
    <m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x v="1"/>
    <s v="plays"/>
    <n v="81.78"/>
    <x v="3424"/>
    <m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x v="1"/>
    <s v="plays"/>
    <n v="297.02999999999997"/>
    <x v="3425"/>
    <m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x v="1"/>
    <s v="plays"/>
    <n v="46.61"/>
    <x v="3426"/>
    <m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x v="1"/>
    <s v="plays"/>
    <n v="51.72"/>
    <x v="3427"/>
    <m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x v="1"/>
    <s v="plays"/>
    <n v="40.29"/>
    <x v="3428"/>
    <m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x v="1"/>
    <s v="plays"/>
    <n v="16.25"/>
    <x v="3429"/>
    <m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x v="1"/>
    <s v="plays"/>
    <n v="30.15"/>
    <x v="3430"/>
    <m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x v="1"/>
    <s v="plays"/>
    <n v="95.24"/>
    <x v="3431"/>
    <m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x v="1"/>
    <s v="plays"/>
    <n v="52.21"/>
    <x v="3432"/>
    <m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x v="1"/>
    <s v="plays"/>
    <n v="134.15"/>
    <x v="3433"/>
    <m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x v="1"/>
    <s v="plays"/>
    <n v="62.83"/>
    <x v="3434"/>
    <m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x v="1"/>
    <s v="plays"/>
    <n v="58.95"/>
    <x v="3435"/>
    <m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x v="1"/>
    <s v="plays"/>
    <n v="143.11000000000001"/>
    <x v="3436"/>
    <m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x v="1"/>
    <s v="plays"/>
    <n v="84.17"/>
    <x v="3437"/>
    <m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x v="1"/>
    <s v="plays"/>
    <n v="186.07"/>
    <x v="3438"/>
    <m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x v="1"/>
    <s v="plays"/>
    <n v="89.79"/>
    <x v="3439"/>
    <m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x v="1"/>
    <s v="plays"/>
    <n v="64.16"/>
    <x v="3440"/>
    <m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x v="1"/>
    <s v="plays"/>
    <n v="59.65"/>
    <x v="3441"/>
    <m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x v="1"/>
    <s v="plays"/>
    <n v="31.25"/>
    <x v="3442"/>
    <m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x v="1"/>
    <s v="plays"/>
    <n v="41.22"/>
    <x v="3443"/>
    <m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x v="1"/>
    <s v="plays"/>
    <n v="43.35"/>
    <x v="3444"/>
    <m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x v="1"/>
    <s v="plays"/>
    <n v="64.52"/>
    <x v="3445"/>
    <m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x v="1"/>
    <s v="plays"/>
    <n v="43.28"/>
    <x v="3446"/>
    <m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x v="1"/>
    <s v="plays"/>
    <n v="77"/>
    <x v="3447"/>
    <m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x v="1"/>
    <s v="plays"/>
    <n v="51.22"/>
    <x v="3448"/>
    <m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x v="1"/>
    <s v="plays"/>
    <n v="68.25"/>
    <x v="3449"/>
    <m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x v="1"/>
    <s v="plays"/>
    <n v="19.489999999999998"/>
    <x v="3450"/>
    <m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x v="1"/>
    <s v="plays"/>
    <n v="41.13"/>
    <x v="3451"/>
    <m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x v="1"/>
    <s v="plays"/>
    <n v="41.41"/>
    <x v="3452"/>
    <m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x v="1"/>
    <s v="plays"/>
    <n v="27.5"/>
    <x v="3453"/>
    <m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x v="1"/>
    <s v="plays"/>
    <n v="33.57"/>
    <x v="3454"/>
    <m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x v="1"/>
    <s v="plays"/>
    <n v="145.87"/>
    <x v="3455"/>
    <m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x v="1"/>
    <s v="plays"/>
    <n v="358.69"/>
    <x v="3456"/>
    <m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x v="1"/>
    <s v="plays"/>
    <n v="50.98"/>
    <x v="3457"/>
    <m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x v="1"/>
    <s v="plays"/>
    <n v="45.04"/>
    <x v="3458"/>
    <m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x v="1"/>
    <s v="plays"/>
    <n v="17.53"/>
    <x v="3459"/>
    <m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x v="1"/>
    <s v="plays"/>
    <n v="50"/>
    <x v="3460"/>
    <m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x v="1"/>
    <s v="plays"/>
    <n v="57.92"/>
    <x v="3461"/>
    <m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x v="1"/>
    <s v="plays"/>
    <n v="29.71"/>
    <x v="3462"/>
    <m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x v="1"/>
    <s v="plays"/>
    <n v="90.68"/>
    <x v="3463"/>
    <m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x v="1"/>
    <s v="plays"/>
    <n v="55.01"/>
    <x v="3464"/>
    <m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x v="1"/>
    <s v="plays"/>
    <n v="57.22"/>
    <x v="3465"/>
    <m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x v="1"/>
    <s v="plays"/>
    <n v="72.95"/>
    <x v="3466"/>
    <m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x v="1"/>
    <s v="plays"/>
    <n v="64.47"/>
    <x v="3467"/>
    <m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x v="1"/>
    <s v="plays"/>
    <n v="716.35"/>
    <x v="3468"/>
    <m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x v="1"/>
    <s v="plays"/>
    <n v="50.4"/>
    <x v="3469"/>
    <m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x v="1"/>
    <s v="plays"/>
    <n v="41.67"/>
    <x v="3470"/>
    <m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x v="1"/>
    <s v="plays"/>
    <n v="35.770000000000003"/>
    <x v="3471"/>
    <m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x v="1"/>
    <s v="plays"/>
    <n v="88.74"/>
    <x v="3472"/>
    <m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x v="1"/>
    <s v="plays"/>
    <n v="148.47999999999999"/>
    <x v="3473"/>
    <m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x v="1"/>
    <s v="plays"/>
    <n v="51.79"/>
    <x v="3474"/>
    <m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x v="1"/>
    <s v="plays"/>
    <n v="20"/>
    <x v="3475"/>
    <m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x v="1"/>
    <s v="plays"/>
    <n v="52"/>
    <x v="3476"/>
    <m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x v="1"/>
    <s v="plays"/>
    <n v="53.23"/>
    <x v="3477"/>
    <m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x v="1"/>
    <s v="plays"/>
    <n v="39.6"/>
    <x v="3478"/>
    <m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x v="1"/>
    <s v="plays"/>
    <n v="34.25"/>
    <x v="3479"/>
    <m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x v="1"/>
    <s v="plays"/>
    <n v="164.62"/>
    <x v="3480"/>
    <m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x v="1"/>
    <s v="plays"/>
    <n v="125.05"/>
    <x v="3481"/>
    <m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x v="1"/>
    <s v="plays"/>
    <n v="51.88"/>
    <x v="3482"/>
    <m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x v="1"/>
    <s v="plays"/>
    <n v="40.29"/>
    <x v="3483"/>
    <m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x v="1"/>
    <s v="plays"/>
    <n v="64.91"/>
    <x v="3484"/>
    <m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x v="1"/>
    <s v="plays"/>
    <n v="55.33"/>
    <x v="3485"/>
    <m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x v="1"/>
    <s v="plays"/>
    <n v="83.14"/>
    <x v="3486"/>
    <m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x v="1"/>
    <s v="plays"/>
    <n v="38.71"/>
    <x v="3487"/>
    <m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x v="1"/>
    <s v="plays"/>
    <n v="125.38"/>
    <x v="3488"/>
    <m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x v="1"/>
    <s v="plays"/>
    <n v="78.260000000000005"/>
    <x v="3489"/>
    <m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x v="1"/>
    <s v="plays"/>
    <n v="47.22"/>
    <x v="3490"/>
    <m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x v="1"/>
    <s v="plays"/>
    <n v="79.099999999999994"/>
    <x v="3491"/>
    <m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x v="1"/>
    <s v="plays"/>
    <n v="114.29"/>
    <x v="3492"/>
    <m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x v="1"/>
    <s v="plays"/>
    <n v="51.72"/>
    <x v="3493"/>
    <m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x v="1"/>
    <s v="plays"/>
    <n v="30.77"/>
    <x v="3494"/>
    <m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x v="1"/>
    <s v="plays"/>
    <n v="74.209999999999994"/>
    <x v="3495"/>
    <m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x v="1"/>
    <s v="plays"/>
    <n v="47.85"/>
    <x v="3496"/>
    <m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x v="1"/>
    <s v="plays"/>
    <n v="34.409999999999997"/>
    <x v="3497"/>
    <m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x v="1"/>
    <s v="plays"/>
    <n v="40.24"/>
    <x v="3498"/>
    <m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x v="1"/>
    <s v="plays"/>
    <n v="60.29"/>
    <x v="3499"/>
    <m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x v="1"/>
    <s v="plays"/>
    <n v="25.31"/>
    <x v="3500"/>
    <m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x v="1"/>
    <s v="plays"/>
    <n v="35.950000000000003"/>
    <x v="3501"/>
    <m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x v="1"/>
    <s v="plays"/>
    <n v="136"/>
    <x v="3502"/>
    <m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x v="1"/>
    <s v="plays"/>
    <n v="70.760000000000005"/>
    <x v="3503"/>
    <m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x v="1"/>
    <s v="plays"/>
    <n v="125"/>
    <x v="3504"/>
    <m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x v="1"/>
    <s v="plays"/>
    <n v="66.510000000000005"/>
    <x v="3505"/>
    <m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x v="1"/>
    <s v="plays"/>
    <n v="105"/>
    <x v="3506"/>
    <m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x v="1"/>
    <s v="plays"/>
    <n v="145"/>
    <x v="3507"/>
    <m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x v="1"/>
    <s v="plays"/>
    <n v="12"/>
    <x v="3508"/>
    <m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x v="1"/>
    <s v="plays"/>
    <n v="96.67"/>
    <x v="3509"/>
    <m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x v="1"/>
    <s v="plays"/>
    <n v="60.33"/>
    <x v="3510"/>
    <m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x v="1"/>
    <s v="plays"/>
    <n v="79.89"/>
    <x v="3511"/>
    <m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x v="1"/>
    <s v="plays"/>
    <n v="58.82"/>
    <x v="3512"/>
    <m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x v="1"/>
    <s v="plays"/>
    <n v="75.34"/>
    <x v="3513"/>
    <m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x v="1"/>
    <s v="plays"/>
    <n v="55"/>
    <x v="3514"/>
    <m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x v="1"/>
    <s v="plays"/>
    <n v="66.959999999999994"/>
    <x v="3515"/>
    <m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x v="1"/>
    <s v="plays"/>
    <n v="227.27"/>
    <x v="3516"/>
    <m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x v="1"/>
    <s v="plays"/>
    <n v="307.69"/>
    <x v="3517"/>
    <m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x v="1"/>
    <s v="plays"/>
    <n v="50.02"/>
    <x v="3518"/>
    <m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x v="1"/>
    <s v="plays"/>
    <n v="72.39"/>
    <x v="3519"/>
    <m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x v="1"/>
    <s v="plays"/>
    <n v="95.95"/>
    <x v="3520"/>
    <m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x v="1"/>
    <s v="plays"/>
    <n v="45.62"/>
    <x v="3521"/>
    <m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x v="1"/>
    <s v="plays"/>
    <n v="41.03"/>
    <x v="3522"/>
    <m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x v="1"/>
    <s v="plays"/>
    <n v="56.83"/>
    <x v="3523"/>
    <m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x v="1"/>
    <s v="plays"/>
    <n v="137.24"/>
    <x v="3524"/>
    <m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x v="1"/>
    <s v="plays"/>
    <n v="75.709999999999994"/>
    <x v="3525"/>
    <m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x v="1"/>
    <s v="plays"/>
    <n v="99"/>
    <x v="3526"/>
    <m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x v="1"/>
    <s v="plays"/>
    <n v="81.569999999999993"/>
    <x v="3527"/>
    <m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x v="1"/>
    <s v="plays"/>
    <n v="45.11"/>
    <x v="3528"/>
    <m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x v="1"/>
    <s v="plays"/>
    <n v="36.67"/>
    <x v="3529"/>
    <m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x v="1"/>
    <s v="plays"/>
    <n v="125"/>
    <x v="3530"/>
    <m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x v="1"/>
    <s v="plays"/>
    <n v="49.23"/>
    <x v="3531"/>
    <m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x v="1"/>
    <s v="plays"/>
    <n v="42.3"/>
    <x v="3532"/>
    <m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x v="1"/>
    <s v="plays"/>
    <n v="78.88"/>
    <x v="3533"/>
    <m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x v="1"/>
    <s v="plays"/>
    <n v="38.28"/>
    <x v="3534"/>
    <m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x v="1"/>
    <s v="plays"/>
    <n v="44.85"/>
    <x v="3535"/>
    <m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x v="1"/>
    <s v="plays"/>
    <n v="13.53"/>
    <x v="3536"/>
    <m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x v="1"/>
    <s v="plays"/>
    <n v="43.5"/>
    <x v="3537"/>
    <m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x v="1"/>
    <s v="plays"/>
    <n v="30.95"/>
    <x v="3538"/>
    <m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x v="1"/>
    <s v="plays"/>
    <n v="55.23"/>
    <x v="3539"/>
    <m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x v="1"/>
    <s v="plays"/>
    <n v="46.13"/>
    <x v="3540"/>
    <m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x v="1"/>
    <s v="plays"/>
    <n v="39.380000000000003"/>
    <x v="3541"/>
    <m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x v="1"/>
    <s v="plays"/>
    <n v="66.150000000000006"/>
    <x v="3542"/>
    <m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x v="1"/>
    <s v="plays"/>
    <n v="54.14"/>
    <x v="3543"/>
    <m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x v="1"/>
    <s v="plays"/>
    <n v="104.17"/>
    <x v="3544"/>
    <m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x v="1"/>
    <s v="plays"/>
    <n v="31.38"/>
    <x v="3545"/>
    <m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x v="1"/>
    <s v="plays"/>
    <n v="59.21"/>
    <x v="3546"/>
    <m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x v="1"/>
    <s v="plays"/>
    <n v="119.18"/>
    <x v="3547"/>
    <m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x v="1"/>
    <s v="plays"/>
    <n v="164.62"/>
    <x v="3548"/>
    <m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x v="1"/>
    <s v="plays"/>
    <n v="24.29"/>
    <x v="3549"/>
    <m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x v="1"/>
    <s v="plays"/>
    <n v="40.94"/>
    <x v="3550"/>
    <m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x v="1"/>
    <s v="plays"/>
    <n v="61.1"/>
    <x v="3551"/>
    <m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x v="1"/>
    <s v="plays"/>
    <n v="38.65"/>
    <x v="3552"/>
    <m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x v="1"/>
    <s v="plays"/>
    <n v="56.2"/>
    <x v="3553"/>
    <m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x v="1"/>
    <s v="plays"/>
    <n v="107"/>
    <x v="3554"/>
    <m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x v="1"/>
    <s v="plays"/>
    <n v="171.43"/>
    <x v="3555"/>
    <m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x v="1"/>
    <s v="plays"/>
    <n v="110.5"/>
    <x v="3556"/>
    <m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x v="1"/>
    <s v="plays"/>
    <n v="179.28"/>
    <x v="3557"/>
    <m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x v="1"/>
    <s v="plays"/>
    <n v="22.91"/>
    <x v="3558"/>
    <m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x v="1"/>
    <s v="plays"/>
    <n v="43.13"/>
    <x v="3559"/>
    <m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x v="1"/>
    <s v="plays"/>
    <n v="46.89"/>
    <x v="3560"/>
    <m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x v="1"/>
    <s v="plays"/>
    <n v="47.41"/>
    <x v="3561"/>
    <m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x v="1"/>
    <s v="plays"/>
    <n v="15.13"/>
    <x v="3562"/>
    <m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x v="1"/>
    <s v="plays"/>
    <n v="21.1"/>
    <x v="3563"/>
    <m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x v="1"/>
    <s v="plays"/>
    <n v="59.12"/>
    <x v="3564"/>
    <m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x v="1"/>
    <s v="plays"/>
    <n v="97.92"/>
    <x v="3565"/>
    <m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x v="1"/>
    <s v="plays"/>
    <n v="55.13"/>
    <x v="3566"/>
    <m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x v="1"/>
    <s v="plays"/>
    <n v="26.54"/>
    <x v="3567"/>
    <m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x v="1"/>
    <s v="plays"/>
    <n v="58.42"/>
    <x v="3568"/>
    <m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x v="1"/>
    <s v="plays"/>
    <n v="122.54"/>
    <x v="3569"/>
    <m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x v="1"/>
    <s v="plays"/>
    <n v="87.96"/>
    <x v="3570"/>
    <m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x v="1"/>
    <s v="plays"/>
    <n v="73.239999999999995"/>
    <x v="3571"/>
    <m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x v="1"/>
    <s v="plays"/>
    <n v="55.56"/>
    <x v="3572"/>
    <m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x v="1"/>
    <s v="plays"/>
    <n v="39.54"/>
    <x v="3573"/>
    <m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x v="1"/>
    <s v="plays"/>
    <n v="136.78"/>
    <x v="3574"/>
    <m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x v="1"/>
    <s v="plays"/>
    <n v="99.34"/>
    <x v="3575"/>
    <m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x v="1"/>
    <s v="plays"/>
    <n v="20"/>
    <x v="3576"/>
    <m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x v="1"/>
    <s v="plays"/>
    <n v="28.89"/>
    <x v="3577"/>
    <m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x v="1"/>
    <s v="plays"/>
    <n v="40.549999999999997"/>
    <x v="3578"/>
    <m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x v="1"/>
    <s v="plays"/>
    <n v="35.71"/>
    <x v="3579"/>
    <m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x v="1"/>
    <s v="plays"/>
    <n v="37.96"/>
    <x v="3580"/>
    <m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x v="1"/>
    <s v="plays"/>
    <n v="33.33"/>
    <x v="3581"/>
    <m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x v="1"/>
    <s v="plays"/>
    <n v="58.57"/>
    <x v="3582"/>
    <m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x v="1"/>
    <s v="plays"/>
    <n v="135.63"/>
    <x v="3583"/>
    <m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x v="1"/>
    <s v="plays"/>
    <n v="30.94"/>
    <x v="3584"/>
    <m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x v="1"/>
    <s v="plays"/>
    <n v="176.09"/>
    <x v="3585"/>
    <m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x v="1"/>
    <s v="plays"/>
    <n v="151.97999999999999"/>
    <x v="3586"/>
    <m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x v="1"/>
    <s v="plays"/>
    <n v="22.61"/>
    <x v="3587"/>
    <m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x v="1"/>
    <s v="plays"/>
    <n v="18.27"/>
    <x v="3588"/>
    <m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x v="1"/>
    <s v="plays"/>
    <n v="82.26"/>
    <x v="3589"/>
    <m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x v="1"/>
    <s v="plays"/>
    <n v="68.53"/>
    <x v="3590"/>
    <m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x v="1"/>
    <s v="plays"/>
    <n v="68.06"/>
    <x v="3591"/>
    <m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x v="1"/>
    <s v="plays"/>
    <n v="72.709999999999994"/>
    <x v="3592"/>
    <m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x v="1"/>
    <s v="plays"/>
    <n v="77.19"/>
    <x v="3593"/>
    <m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x v="1"/>
    <s v="plays"/>
    <n v="55.97"/>
    <x v="3594"/>
    <m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x v="1"/>
    <s v="plays"/>
    <n v="49.69"/>
    <x v="3595"/>
    <m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x v="1"/>
    <s v="plays"/>
    <n v="79"/>
    <x v="3596"/>
    <m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x v="1"/>
    <s v="plays"/>
    <n v="77.73"/>
    <x v="3597"/>
    <m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x v="1"/>
    <s v="plays"/>
    <n v="40.78"/>
    <x v="3598"/>
    <m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x v="1"/>
    <s v="plays"/>
    <n v="59.41"/>
    <x v="3599"/>
    <m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x v="1"/>
    <s v="plays"/>
    <n v="3.25"/>
    <x v="3600"/>
    <m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x v="1"/>
    <s v="plays"/>
    <n v="39.380000000000003"/>
    <x v="3601"/>
    <m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x v="1"/>
    <s v="plays"/>
    <n v="81.67"/>
    <x v="3602"/>
    <m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x v="1"/>
    <s v="plays"/>
    <n v="44.91"/>
    <x v="3603"/>
    <m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x v="1"/>
    <s v="plays"/>
    <n v="49.06"/>
    <x v="3604"/>
    <m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x v="1"/>
    <s v="plays"/>
    <n v="30.67"/>
    <x v="3605"/>
    <m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x v="1"/>
    <s v="plays"/>
    <n v="61.06"/>
    <x v="3606"/>
    <m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x v="1"/>
    <s v="plays"/>
    <n v="29"/>
    <x v="3607"/>
    <m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x v="1"/>
    <s v="plays"/>
    <n v="29.63"/>
    <x v="3608"/>
    <m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x v="1"/>
    <s v="plays"/>
    <n v="143.1"/>
    <x v="3609"/>
    <m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x v="1"/>
    <s v="plays"/>
    <n v="52.35"/>
    <x v="3610"/>
    <m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x v="1"/>
    <s v="plays"/>
    <n v="66.67"/>
    <x v="3611"/>
    <m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x v="1"/>
    <s v="plays"/>
    <n v="126.67"/>
    <x v="3612"/>
    <m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x v="1"/>
    <s v="plays"/>
    <n v="62.5"/>
    <x v="3613"/>
    <m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x v="1"/>
    <s v="plays"/>
    <n v="35.49"/>
    <x v="3614"/>
    <m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x v="1"/>
    <s v="plays"/>
    <n v="37.08"/>
    <x v="3615"/>
    <m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x v="1"/>
    <s v="plays"/>
    <n v="69.33"/>
    <x v="3616"/>
    <m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x v="1"/>
    <s v="plays"/>
    <n v="17.25"/>
    <x v="3617"/>
    <m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x v="1"/>
    <s v="plays"/>
    <n v="36.07"/>
    <x v="3618"/>
    <m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x v="1"/>
    <s v="plays"/>
    <n v="66.47"/>
    <x v="3619"/>
    <m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x v="1"/>
    <s v="plays"/>
    <n v="56.07"/>
    <x v="3620"/>
    <m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x v="1"/>
    <s v="plays"/>
    <n v="47.03"/>
    <x v="3621"/>
    <m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x v="1"/>
    <s v="plays"/>
    <n v="47.67"/>
    <x v="3622"/>
    <m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x v="1"/>
    <s v="plays"/>
    <n v="88.24"/>
    <x v="3623"/>
    <m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x v="1"/>
    <s v="plays"/>
    <n v="80.72"/>
    <x v="3624"/>
    <m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x v="1"/>
    <s v="plays"/>
    <n v="39.49"/>
    <x v="3625"/>
    <m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x v="1"/>
    <s v="plays"/>
    <n v="84.85"/>
    <x v="3626"/>
    <m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x v="1"/>
    <s v="plays"/>
    <n v="68.97"/>
    <x v="3627"/>
    <m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x v="1"/>
    <s v="musical"/>
    <e v="#DIV/0!"/>
    <x v="3628"/>
    <m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x v="1"/>
    <s v="musical"/>
    <n v="1"/>
    <x v="3629"/>
    <m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x v="1"/>
    <s v="musical"/>
    <n v="1"/>
    <x v="3630"/>
    <m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x v="1"/>
    <s v="musical"/>
    <n v="147.88"/>
    <x v="3631"/>
    <m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x v="1"/>
    <s v="musical"/>
    <n v="100"/>
    <x v="3632"/>
    <m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x v="1"/>
    <s v="musical"/>
    <n v="56.84"/>
    <x v="3633"/>
    <m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x v="1"/>
    <s v="musical"/>
    <n v="176.94"/>
    <x v="3634"/>
    <m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x v="1"/>
    <s v="musical"/>
    <n v="127.6"/>
    <x v="3635"/>
    <m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x v="1"/>
    <s v="musical"/>
    <e v="#DIV/0!"/>
    <x v="3636"/>
    <m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x v="1"/>
    <s v="musical"/>
    <n v="66.14"/>
    <x v="3637"/>
    <m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x v="1"/>
    <s v="musical"/>
    <n v="108"/>
    <x v="3638"/>
    <m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x v="1"/>
    <s v="musical"/>
    <n v="1"/>
    <x v="3639"/>
    <m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x v="1"/>
    <s v="musical"/>
    <n v="18.329999999999998"/>
    <x v="3640"/>
    <m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x v="1"/>
    <s v="musical"/>
    <e v="#DIV/0!"/>
    <x v="3641"/>
    <m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x v="1"/>
    <s v="musical"/>
    <n v="7.5"/>
    <x v="3642"/>
    <m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x v="1"/>
    <s v="musical"/>
    <e v="#DIV/0!"/>
    <x v="3643"/>
    <m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x v="1"/>
    <s v="musical"/>
    <n v="68.42"/>
    <x v="3644"/>
    <m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x v="1"/>
    <s v="musical"/>
    <n v="1"/>
    <x v="3645"/>
    <m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x v="1"/>
    <s v="musical"/>
    <n v="60.13"/>
    <x v="3646"/>
    <m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x v="1"/>
    <s v="musical"/>
    <n v="15"/>
    <x v="3647"/>
    <m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x v="1"/>
    <s v="plays"/>
    <n v="550.04"/>
    <x v="3648"/>
    <m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x v="1"/>
    <s v="plays"/>
    <n v="97.5"/>
    <x v="3649"/>
    <m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x v="1"/>
    <s v="plays"/>
    <n v="29.41"/>
    <x v="3650"/>
    <m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x v="1"/>
    <s v="plays"/>
    <n v="57.78"/>
    <x v="3651"/>
    <m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x v="1"/>
    <s v="plays"/>
    <n v="44.24"/>
    <x v="3652"/>
    <m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x v="1"/>
    <s v="plays"/>
    <n v="60.91"/>
    <x v="3653"/>
    <m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x v="1"/>
    <s v="plays"/>
    <n v="68.84"/>
    <x v="3654"/>
    <m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x v="1"/>
    <s v="plays"/>
    <n v="73.58"/>
    <x v="3655"/>
    <m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x v="1"/>
    <s v="plays"/>
    <n v="115.02"/>
    <x v="3656"/>
    <m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x v="1"/>
    <s v="plays"/>
    <n v="110.75"/>
    <x v="3657"/>
    <m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x v="1"/>
    <s v="plays"/>
    <n v="75.5"/>
    <x v="3658"/>
    <m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x v="1"/>
    <s v="plays"/>
    <n v="235.46"/>
    <x v="3659"/>
    <m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x v="1"/>
    <s v="plays"/>
    <n v="11.36"/>
    <x v="3660"/>
    <m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x v="1"/>
    <s v="plays"/>
    <n v="92.5"/>
    <x v="3661"/>
    <m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x v="1"/>
    <s v="plays"/>
    <n v="202.85"/>
    <x v="3662"/>
    <m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x v="1"/>
    <s v="plays"/>
    <n v="26"/>
    <x v="3663"/>
    <m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x v="1"/>
    <s v="plays"/>
    <n v="46.05"/>
    <x v="3664"/>
    <m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x v="1"/>
    <s v="plays"/>
    <n v="51"/>
    <x v="3665"/>
    <m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x v="1"/>
    <s v="plays"/>
    <n v="31.58"/>
    <x v="3666"/>
    <m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x v="1"/>
    <s v="plays"/>
    <n v="53.36"/>
    <x v="3667"/>
    <m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x v="1"/>
    <s v="plays"/>
    <n v="36.96"/>
    <x v="3668"/>
    <m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x v="1"/>
    <s v="plays"/>
    <n v="81.290000000000006"/>
    <x v="3669"/>
    <m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x v="1"/>
    <s v="plays"/>
    <n v="20.079999999999998"/>
    <x v="3670"/>
    <m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x v="1"/>
    <s v="plays"/>
    <n v="88.25"/>
    <x v="3671"/>
    <m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x v="1"/>
    <s v="plays"/>
    <n v="53.44"/>
    <x v="3672"/>
    <m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x v="1"/>
    <s v="plays"/>
    <n v="39.869999999999997"/>
    <x v="3673"/>
    <m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x v="1"/>
    <s v="plays"/>
    <n v="145.16"/>
    <x v="3674"/>
    <m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x v="1"/>
    <s v="plays"/>
    <n v="23.33"/>
    <x v="3675"/>
    <m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x v="1"/>
    <s v="plays"/>
    <n v="64.38"/>
    <x v="3676"/>
    <m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x v="1"/>
    <s v="plays"/>
    <n v="62.05"/>
    <x v="3677"/>
    <m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x v="1"/>
    <s v="plays"/>
    <n v="66.13"/>
    <x v="3678"/>
    <m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x v="1"/>
    <s v="plays"/>
    <n v="73.400000000000006"/>
    <x v="3679"/>
    <m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x v="1"/>
    <s v="plays"/>
    <n v="99.5"/>
    <x v="3680"/>
    <m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x v="1"/>
    <s v="plays"/>
    <n v="62.17"/>
    <x v="3681"/>
    <m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x v="1"/>
    <s v="plays"/>
    <n v="62.33"/>
    <x v="3682"/>
    <m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x v="1"/>
    <s v="plays"/>
    <n v="58.79"/>
    <x v="3683"/>
    <m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x v="1"/>
    <s v="plays"/>
    <n v="45.35"/>
    <x v="3684"/>
    <m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x v="1"/>
    <s v="plays"/>
    <n v="41.94"/>
    <x v="3685"/>
    <m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x v="1"/>
    <s v="plays"/>
    <n v="59.17"/>
    <x v="3686"/>
    <m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x v="1"/>
    <s v="plays"/>
    <n v="200.49"/>
    <x v="3687"/>
    <m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x v="1"/>
    <s v="plays"/>
    <n v="83.97"/>
    <x v="3688"/>
    <m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x v="1"/>
    <s v="plays"/>
    <n v="57.26"/>
    <x v="3689"/>
    <m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x v="1"/>
    <s v="plays"/>
    <n v="58.06"/>
    <x v="3690"/>
    <m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x v="1"/>
    <s v="plays"/>
    <n v="186.8"/>
    <x v="3691"/>
    <m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x v="1"/>
    <s v="plays"/>
    <n v="74.12"/>
    <x v="3692"/>
    <m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x v="1"/>
    <s v="plays"/>
    <n v="30.71"/>
    <x v="3693"/>
    <m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x v="1"/>
    <s v="plays"/>
    <n v="62.67"/>
    <x v="3694"/>
    <m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x v="1"/>
    <s v="plays"/>
    <n v="121.36"/>
    <x v="3695"/>
    <m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x v="1"/>
    <s v="plays"/>
    <n v="39.74"/>
    <x v="3696"/>
    <m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x v="1"/>
    <s v="plays"/>
    <n v="72"/>
    <x v="3697"/>
    <m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x v="1"/>
    <s v="plays"/>
    <n v="40.630000000000003"/>
    <x v="3698"/>
    <m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x v="1"/>
    <s v="plays"/>
    <n v="63"/>
    <x v="3699"/>
    <m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x v="1"/>
    <s v="plays"/>
    <n v="33.67"/>
    <x v="3700"/>
    <m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x v="1"/>
    <s v="plays"/>
    <n v="38.590000000000003"/>
    <x v="3701"/>
    <m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x v="1"/>
    <s v="plays"/>
    <n v="155.94999999999999"/>
    <x v="3702"/>
    <m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x v="1"/>
    <s v="plays"/>
    <n v="43.2"/>
    <x v="3703"/>
    <m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x v="1"/>
    <s v="plays"/>
    <n v="15.15"/>
    <x v="3704"/>
    <m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x v="1"/>
    <s v="plays"/>
    <n v="83.57"/>
    <x v="3705"/>
    <m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x v="1"/>
    <s v="plays"/>
    <n v="140"/>
    <x v="3706"/>
    <m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x v="1"/>
    <s v="plays"/>
    <n v="80.87"/>
    <x v="3707"/>
    <m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x v="1"/>
    <s v="plays"/>
    <n v="53.85"/>
    <x v="3708"/>
    <m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x v="1"/>
    <s v="plays"/>
    <n v="30.93"/>
    <x v="3709"/>
    <m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x v="1"/>
    <s v="plays"/>
    <n v="67.959999999999994"/>
    <x v="3710"/>
    <m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x v="1"/>
    <s v="plays"/>
    <n v="27.14"/>
    <x v="3711"/>
    <m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x v="1"/>
    <s v="plays"/>
    <n v="110.87"/>
    <x v="3712"/>
    <m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x v="1"/>
    <s v="plays"/>
    <n v="106.84"/>
    <x v="3713"/>
    <m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x v="1"/>
    <s v="plays"/>
    <n v="105.52"/>
    <x v="3714"/>
    <m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x v="1"/>
    <s v="plays"/>
    <n v="132.96"/>
    <x v="3715"/>
    <m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x v="1"/>
    <s v="plays"/>
    <n v="51.92"/>
    <x v="3716"/>
    <m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x v="1"/>
    <s v="plays"/>
    <n v="310"/>
    <x v="3717"/>
    <m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x v="1"/>
    <s v="plays"/>
    <n v="26.02"/>
    <x v="3718"/>
    <m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x v="1"/>
    <s v="plays"/>
    <n v="105"/>
    <x v="3719"/>
    <m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x v="1"/>
    <s v="plays"/>
    <n v="86.23"/>
    <x v="3720"/>
    <m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x v="1"/>
    <s v="plays"/>
    <n v="114.55"/>
    <x v="3721"/>
    <m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x v="1"/>
    <s v="plays"/>
    <n v="47.66"/>
    <x v="3722"/>
    <m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x v="1"/>
    <s v="plays"/>
    <n v="72.89"/>
    <x v="3723"/>
    <m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x v="1"/>
    <s v="plays"/>
    <n v="49.55"/>
    <x v="3724"/>
    <m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x v="1"/>
    <s v="plays"/>
    <n v="25.4"/>
    <x v="3725"/>
    <m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x v="1"/>
    <s v="plays"/>
    <n v="62.59"/>
    <x v="3726"/>
    <m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x v="1"/>
    <s v="plays"/>
    <n v="61.06"/>
    <x v="3727"/>
    <m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x v="1"/>
    <s v="plays"/>
    <n v="60.06"/>
    <x v="3728"/>
    <m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x v="1"/>
    <s v="plays"/>
    <n v="72.400000000000006"/>
    <x v="3729"/>
    <m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x v="1"/>
    <s v="plays"/>
    <n v="100"/>
    <x v="3730"/>
    <m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x v="1"/>
    <s v="plays"/>
    <n v="51.67"/>
    <x v="3731"/>
    <m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x v="1"/>
    <s v="plays"/>
    <n v="32.75"/>
    <x v="3732"/>
    <m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x v="1"/>
    <s v="plays"/>
    <e v="#DIV/0!"/>
    <x v="3733"/>
    <m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x v="1"/>
    <s v="plays"/>
    <n v="61"/>
    <x v="3734"/>
    <m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x v="1"/>
    <s v="plays"/>
    <n v="10"/>
    <x v="3735"/>
    <m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x v="1"/>
    <s v="plays"/>
    <n v="10"/>
    <x v="3736"/>
    <m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x v="1"/>
    <s v="plays"/>
    <n v="37.5"/>
    <x v="3737"/>
    <m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x v="1"/>
    <s v="plays"/>
    <n v="45"/>
    <x v="3738"/>
    <m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x v="1"/>
    <s v="plays"/>
    <n v="100.63"/>
    <x v="3739"/>
    <m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x v="1"/>
    <s v="plays"/>
    <n v="25.57"/>
    <x v="3740"/>
    <m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x v="1"/>
    <s v="plays"/>
    <e v="#DIV/0!"/>
    <x v="3741"/>
    <m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x v="1"/>
    <s v="plays"/>
    <n v="25"/>
    <x v="3742"/>
    <m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x v="1"/>
    <s v="plays"/>
    <e v="#DIV/0!"/>
    <x v="3743"/>
    <m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x v="1"/>
    <s v="plays"/>
    <e v="#DIV/0!"/>
    <x v="3744"/>
    <m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x v="1"/>
    <s v="plays"/>
    <n v="10"/>
    <x v="3745"/>
    <m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x v="1"/>
    <s v="plays"/>
    <n v="202"/>
    <x v="3746"/>
    <m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x v="1"/>
    <s v="plays"/>
    <n v="25"/>
    <x v="3747"/>
    <m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x v="1"/>
    <s v="musical"/>
    <n v="99.54"/>
    <x v="3748"/>
    <m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x v="1"/>
    <s v="musical"/>
    <n v="75"/>
    <x v="3749"/>
    <m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x v="1"/>
    <s v="musical"/>
    <n v="215.25"/>
    <x v="3750"/>
    <m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x v="1"/>
    <s v="musical"/>
    <n v="120.55"/>
    <x v="3751"/>
    <m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x v="1"/>
    <s v="musical"/>
    <n v="37.67"/>
    <x v="3752"/>
    <m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x v="1"/>
    <s v="musical"/>
    <n v="172.23"/>
    <x v="3753"/>
    <m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x v="1"/>
    <s v="musical"/>
    <n v="111.11"/>
    <x v="3754"/>
    <m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x v="1"/>
    <s v="musical"/>
    <n v="25.46"/>
    <x v="3755"/>
    <m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x v="1"/>
    <s v="musical"/>
    <n v="267.64999999999998"/>
    <x v="3756"/>
    <m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x v="1"/>
    <s v="musical"/>
    <n v="75.959999999999994"/>
    <x v="3757"/>
    <m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x v="1"/>
    <s v="musical"/>
    <n v="59.04"/>
    <x v="3758"/>
    <m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x v="1"/>
    <s v="musical"/>
    <n v="50.11"/>
    <x v="3759"/>
    <m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x v="1"/>
    <s v="musical"/>
    <n v="55.5"/>
    <x v="3760"/>
    <m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x v="1"/>
    <s v="musical"/>
    <n v="166.67"/>
    <x v="3761"/>
    <m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x v="1"/>
    <s v="musical"/>
    <n v="47.43"/>
    <x v="3762"/>
    <m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x v="1"/>
    <s v="musical"/>
    <n v="64.94"/>
    <x v="3763"/>
    <m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x v="1"/>
    <s v="musical"/>
    <n v="55.56"/>
    <x v="3764"/>
    <m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x v="1"/>
    <s v="musical"/>
    <n v="74.22"/>
    <x v="3765"/>
    <m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x v="1"/>
    <s v="musical"/>
    <n v="106.93"/>
    <x v="3766"/>
    <m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x v="1"/>
    <s v="musical"/>
    <n v="41.7"/>
    <x v="3767"/>
    <m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x v="1"/>
    <s v="musical"/>
    <n v="74.239999999999995"/>
    <x v="3768"/>
    <m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x v="1"/>
    <s v="musical"/>
    <n v="73.33"/>
    <x v="3769"/>
    <m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x v="1"/>
    <s v="musical"/>
    <n v="100"/>
    <x v="3770"/>
    <m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x v="1"/>
    <s v="musical"/>
    <n v="38.42"/>
    <x v="3771"/>
    <m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x v="1"/>
    <s v="musical"/>
    <n v="166.97"/>
    <x v="3772"/>
    <m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x v="1"/>
    <s v="musical"/>
    <n v="94.91"/>
    <x v="3773"/>
    <m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x v="1"/>
    <s v="musical"/>
    <n v="100"/>
    <x v="3774"/>
    <m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x v="1"/>
    <s v="musical"/>
    <n v="143.21"/>
    <x v="3775"/>
    <m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x v="1"/>
    <s v="musical"/>
    <n v="90.82"/>
    <x v="3776"/>
    <m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x v="1"/>
    <s v="musical"/>
    <n v="48.54"/>
    <x v="3777"/>
    <m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x v="1"/>
    <s v="musical"/>
    <n v="70.03"/>
    <x v="3778"/>
    <m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x v="1"/>
    <s v="musical"/>
    <n v="135.63"/>
    <x v="3779"/>
    <m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x v="1"/>
    <s v="musical"/>
    <n v="100"/>
    <x v="3780"/>
    <m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x v="1"/>
    <s v="musical"/>
    <n v="94.9"/>
    <x v="3781"/>
    <m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x v="1"/>
    <s v="musical"/>
    <n v="75.37"/>
    <x v="3782"/>
    <m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x v="1"/>
    <s v="musical"/>
    <n v="64.459999999999994"/>
    <x v="3783"/>
    <m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x v="1"/>
    <s v="musical"/>
    <n v="115"/>
    <x v="3784"/>
    <m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x v="1"/>
    <s v="musical"/>
    <n v="100.5"/>
    <x v="3785"/>
    <m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x v="1"/>
    <s v="musical"/>
    <n v="93.77"/>
    <x v="3786"/>
    <m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x v="1"/>
    <s v="musical"/>
    <n v="35.1"/>
    <x v="3787"/>
    <m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x v="1"/>
    <s v="musical"/>
    <n v="500"/>
    <x v="3788"/>
    <m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x v="1"/>
    <s v="musical"/>
    <n v="29"/>
    <x v="3789"/>
    <m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x v="1"/>
    <s v="musical"/>
    <e v="#DIV/0!"/>
    <x v="3790"/>
    <m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x v="1"/>
    <s v="musical"/>
    <e v="#DIV/0!"/>
    <x v="3791"/>
    <m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x v="1"/>
    <s v="musical"/>
    <n v="17.5"/>
    <x v="3792"/>
    <m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x v="1"/>
    <s v="musical"/>
    <n v="174"/>
    <x v="3793"/>
    <m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x v="1"/>
    <s v="musical"/>
    <n v="50"/>
    <x v="3794"/>
    <m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x v="1"/>
    <s v="musical"/>
    <n v="5"/>
    <x v="3795"/>
    <m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x v="1"/>
    <s v="musical"/>
    <n v="1"/>
    <x v="3796"/>
    <m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x v="1"/>
    <s v="musical"/>
    <n v="145.41"/>
    <x v="3797"/>
    <m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x v="1"/>
    <s v="musical"/>
    <n v="205"/>
    <x v="3798"/>
    <m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x v="1"/>
    <s v="musical"/>
    <n v="100.5"/>
    <x v="3799"/>
    <m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x v="1"/>
    <s v="musical"/>
    <n v="55.06"/>
    <x v="3800"/>
    <m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x v="1"/>
    <s v="musical"/>
    <n v="47.33"/>
    <x v="3801"/>
    <m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x v="1"/>
    <s v="musical"/>
    <e v="#DIV/0!"/>
    <x v="3802"/>
    <m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x v="1"/>
    <s v="musical"/>
    <n v="58.95"/>
    <x v="3803"/>
    <m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x v="1"/>
    <s v="musical"/>
    <e v="#DIV/0!"/>
    <x v="3804"/>
    <m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x v="1"/>
    <s v="musical"/>
    <n v="1.5"/>
    <x v="3805"/>
    <m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x v="1"/>
    <s v="musical"/>
    <n v="5"/>
    <x v="3806"/>
    <m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x v="1"/>
    <s v="musical"/>
    <n v="50.56"/>
    <x v="3807"/>
    <m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x v="1"/>
    <s v="plays"/>
    <n v="41.67"/>
    <x v="3808"/>
    <m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x v="1"/>
    <s v="plays"/>
    <n v="53.29"/>
    <x v="3809"/>
    <m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x v="1"/>
    <s v="plays"/>
    <n v="70.23"/>
    <x v="3810"/>
    <m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x v="1"/>
    <s v="plays"/>
    <n v="43.42"/>
    <x v="3811"/>
    <m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x v="1"/>
    <s v="plays"/>
    <n v="199.18"/>
    <x v="3812"/>
    <m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x v="1"/>
    <s v="plays"/>
    <n v="78.52"/>
    <x v="3813"/>
    <m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x v="1"/>
    <s v="plays"/>
    <n v="61.82"/>
    <x v="3814"/>
    <m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x v="1"/>
    <s v="plays"/>
    <n v="50"/>
    <x v="3815"/>
    <m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x v="1"/>
    <s v="plays"/>
    <n v="48.34"/>
    <x v="3816"/>
    <m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x v="1"/>
    <s v="plays"/>
    <n v="107.25"/>
    <x v="3817"/>
    <m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x v="1"/>
    <s v="plays"/>
    <n v="57"/>
    <x v="3818"/>
    <m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x v="1"/>
    <s v="plays"/>
    <n v="40.92"/>
    <x v="3819"/>
    <m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x v="1"/>
    <s v="plays"/>
    <n v="21.5"/>
    <x v="3820"/>
    <m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x v="1"/>
    <s v="plays"/>
    <n v="79.540000000000006"/>
    <x v="3821"/>
    <m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x v="1"/>
    <s v="plays"/>
    <n v="72.38"/>
    <x v="3822"/>
    <m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x v="1"/>
    <s v="plays"/>
    <n v="64.63"/>
    <x v="3823"/>
    <m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x v="1"/>
    <s v="plays"/>
    <n v="38.57"/>
    <x v="3824"/>
    <m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x v="1"/>
    <s v="plays"/>
    <n v="107.57"/>
    <x v="3825"/>
    <m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x v="1"/>
    <s v="plays"/>
    <n v="27.5"/>
    <x v="3826"/>
    <m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x v="1"/>
    <s v="plays"/>
    <n v="70.459999999999994"/>
    <x v="3827"/>
    <m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x v="1"/>
    <s v="plays"/>
    <n v="178.57"/>
    <x v="3828"/>
    <m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x v="1"/>
    <s v="plays"/>
    <n v="62.63"/>
    <x v="3829"/>
    <m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x v="1"/>
    <s v="plays"/>
    <n v="75"/>
    <x v="3830"/>
    <m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x v="1"/>
    <s v="plays"/>
    <n v="58.9"/>
    <x v="3831"/>
    <m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x v="1"/>
    <s v="plays"/>
    <n v="139.56"/>
    <x v="3832"/>
    <m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x v="1"/>
    <s v="plays"/>
    <n v="70"/>
    <x v="3833"/>
    <m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x v="1"/>
    <s v="plays"/>
    <n v="57.39"/>
    <x v="3834"/>
    <m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x v="1"/>
    <s v="plays"/>
    <n v="40"/>
    <x v="3835"/>
    <m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x v="1"/>
    <s v="plays"/>
    <n v="64.290000000000006"/>
    <x v="3836"/>
    <m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x v="1"/>
    <s v="plays"/>
    <n v="120.12"/>
    <x v="3837"/>
    <m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x v="1"/>
    <s v="plays"/>
    <n v="1008.24"/>
    <x v="3838"/>
    <m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x v="1"/>
    <s v="plays"/>
    <n v="63.28"/>
    <x v="3839"/>
    <m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x v="1"/>
    <s v="plays"/>
    <n v="21.67"/>
    <x v="3840"/>
    <m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x v="1"/>
    <s v="plays"/>
    <n v="25.65"/>
    <x v="3841"/>
    <m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x v="1"/>
    <s v="plays"/>
    <n v="47.7"/>
    <x v="3842"/>
    <m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x v="1"/>
    <s v="plays"/>
    <n v="56.05"/>
    <x v="3843"/>
    <m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x v="1"/>
    <s v="plays"/>
    <n v="81.319999999999993"/>
    <x v="3844"/>
    <m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x v="1"/>
    <s v="plays"/>
    <n v="70.17"/>
    <x v="3845"/>
    <m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x v="1"/>
    <s v="plays"/>
    <n v="23.63"/>
    <x v="3846"/>
    <m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x v="1"/>
    <s v="plays"/>
    <n v="188.56"/>
    <x v="3847"/>
    <m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x v="1"/>
    <s v="plays"/>
    <n v="49.51"/>
    <x v="3848"/>
    <m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x v="1"/>
    <s v="plays"/>
    <n v="75.459999999999994"/>
    <x v="3849"/>
    <m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x v="1"/>
    <s v="plays"/>
    <n v="9.5"/>
    <x v="3850"/>
    <m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x v="1"/>
    <s v="plays"/>
    <n v="35.5"/>
    <x v="3851"/>
    <m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x v="1"/>
    <s v="plays"/>
    <n v="10"/>
    <x v="3852"/>
    <m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x v="1"/>
    <s v="plays"/>
    <n v="13"/>
    <x v="3853"/>
    <m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x v="1"/>
    <s v="plays"/>
    <n v="89.4"/>
    <x v="3854"/>
    <m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x v="1"/>
    <s v="plays"/>
    <n v="25"/>
    <x v="3855"/>
    <m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x v="1"/>
    <s v="plays"/>
    <n v="1"/>
    <x v="3856"/>
    <m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x v="1"/>
    <s v="plays"/>
    <n v="65"/>
    <x v="3857"/>
    <m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x v="1"/>
    <s v="plays"/>
    <n v="10"/>
    <x v="3858"/>
    <m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x v="1"/>
    <s v="plays"/>
    <n v="1"/>
    <x v="3859"/>
    <m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x v="1"/>
    <s v="plays"/>
    <n v="81.540000000000006"/>
    <x v="3860"/>
    <m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x v="1"/>
    <s v="plays"/>
    <n v="100"/>
    <x v="3861"/>
    <m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x v="1"/>
    <s v="plays"/>
    <n v="1"/>
    <x v="3862"/>
    <m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x v="1"/>
    <s v="plays"/>
    <e v="#DIV/0!"/>
    <x v="3863"/>
    <m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x v="1"/>
    <s v="plays"/>
    <n v="20"/>
    <x v="3864"/>
    <m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x v="1"/>
    <s v="plays"/>
    <n v="46.43"/>
    <x v="3865"/>
    <m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x v="1"/>
    <s v="plays"/>
    <n v="5.5"/>
    <x v="3866"/>
    <m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x v="1"/>
    <s v="plays"/>
    <n v="50.2"/>
    <x v="3867"/>
    <m/>
    <x v="2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x v="1"/>
    <s v="musical"/>
    <n v="10"/>
    <x v="3868"/>
    <m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x v="1"/>
    <s v="musical"/>
    <n v="30.13"/>
    <x v="3869"/>
    <m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x v="1"/>
    <s v="musical"/>
    <n v="150"/>
    <x v="3870"/>
    <m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x v="1"/>
    <s v="musical"/>
    <n v="13.33"/>
    <x v="3871"/>
    <m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x v="1"/>
    <s v="musical"/>
    <e v="#DIV/0!"/>
    <x v="3872"/>
    <m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x v="1"/>
    <s v="musical"/>
    <e v="#DIV/0!"/>
    <x v="3873"/>
    <m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x v="1"/>
    <s v="musical"/>
    <e v="#DIV/0!"/>
    <x v="3874"/>
    <m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x v="1"/>
    <s v="musical"/>
    <e v="#DIV/0!"/>
    <x v="3875"/>
    <m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x v="1"/>
    <s v="musical"/>
    <n v="44.76"/>
    <x v="3876"/>
    <m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x v="1"/>
    <s v="musical"/>
    <n v="88.64"/>
    <x v="3877"/>
    <m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x v="1"/>
    <s v="musical"/>
    <n v="10"/>
    <x v="3878"/>
    <m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x v="1"/>
    <s v="musical"/>
    <e v="#DIV/0!"/>
    <x v="3879"/>
    <m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x v="1"/>
    <s v="musical"/>
    <n v="57.65"/>
    <x v="3880"/>
    <m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x v="1"/>
    <s v="musical"/>
    <n v="25"/>
    <x v="3881"/>
    <m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x v="1"/>
    <s v="musical"/>
    <e v="#DIV/0!"/>
    <x v="3882"/>
    <m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x v="1"/>
    <s v="musical"/>
    <e v="#DIV/0!"/>
    <x v="3883"/>
    <m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x v="1"/>
    <s v="musical"/>
    <e v="#DIV/0!"/>
    <x v="3884"/>
    <m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x v="1"/>
    <s v="musical"/>
    <e v="#DIV/0!"/>
    <x v="3885"/>
    <m/>
    <x v="2"/>
  </r>
  <r>
    <n v="3886"/>
    <s v="a (Canceled)"/>
    <n v="1"/>
    <x v="3"/>
    <n v="0"/>
    <x v="1"/>
    <s v="AU"/>
    <s v="AUD"/>
    <n v="1418275702"/>
    <n v="1415683702"/>
    <b v="0"/>
    <n v="0"/>
    <b v="0"/>
    <x v="1"/>
    <s v="musical"/>
    <e v="#DIV/0!"/>
    <x v="3886"/>
    <m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x v="1"/>
    <s v="musical"/>
    <n v="17.5"/>
    <x v="3887"/>
    <m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x v="1"/>
    <s v="plays"/>
    <n v="38.71"/>
    <x v="3888"/>
    <m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x v="1"/>
    <s v="plays"/>
    <n v="13.11"/>
    <x v="3889"/>
    <m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x v="1"/>
    <s v="plays"/>
    <n v="315.5"/>
    <x v="3890"/>
    <m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x v="1"/>
    <s v="plays"/>
    <n v="37.14"/>
    <x v="3891"/>
    <m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x v="1"/>
    <s v="plays"/>
    <e v="#DIV/0!"/>
    <x v="3892"/>
    <m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x v="1"/>
    <s v="plays"/>
    <n v="128.27000000000001"/>
    <x v="3893"/>
    <m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x v="1"/>
    <s v="plays"/>
    <n v="47.27"/>
    <x v="3894"/>
    <m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x v="1"/>
    <s v="plays"/>
    <n v="50"/>
    <x v="3895"/>
    <m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x v="1"/>
    <s v="plays"/>
    <n v="42.5"/>
    <x v="3896"/>
    <m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x v="1"/>
    <s v="plays"/>
    <n v="44"/>
    <x v="3897"/>
    <m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x v="1"/>
    <s v="plays"/>
    <n v="50.88"/>
    <x v="3898"/>
    <m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x v="1"/>
    <s v="plays"/>
    <n v="62.5"/>
    <x v="3899"/>
    <m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x v="1"/>
    <s v="plays"/>
    <n v="27"/>
    <x v="3900"/>
    <m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x v="1"/>
    <s v="plays"/>
    <n v="25"/>
    <x v="3901"/>
    <m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x v="1"/>
    <s v="plays"/>
    <n v="47.26"/>
    <x v="3902"/>
    <m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x v="1"/>
    <s v="plays"/>
    <e v="#DIV/0!"/>
    <x v="3903"/>
    <m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x v="1"/>
    <s v="plays"/>
    <n v="1.5"/>
    <x v="3904"/>
    <m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x v="1"/>
    <s v="plays"/>
    <n v="24.71"/>
    <x v="3905"/>
    <m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x v="1"/>
    <s v="plays"/>
    <n v="63.13"/>
    <x v="3906"/>
    <m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x v="1"/>
    <s v="plays"/>
    <n v="38.25"/>
    <x v="3907"/>
    <m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x v="1"/>
    <s v="plays"/>
    <n v="16.25"/>
    <x v="3908"/>
    <m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x v="1"/>
    <s v="plays"/>
    <n v="33.75"/>
    <x v="3909"/>
    <m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x v="1"/>
    <s v="plays"/>
    <n v="61.67"/>
    <x v="3910"/>
    <m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x v="1"/>
    <s v="plays"/>
    <n v="83.14"/>
    <x v="3911"/>
    <m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x v="1"/>
    <s v="plays"/>
    <n v="1"/>
    <x v="3912"/>
    <m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x v="1"/>
    <s v="plays"/>
    <n v="142.86000000000001"/>
    <x v="3913"/>
    <m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x v="1"/>
    <s v="plays"/>
    <n v="33.67"/>
    <x v="3914"/>
    <m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x v="1"/>
    <s v="plays"/>
    <n v="5"/>
    <x v="3915"/>
    <m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x v="1"/>
    <s v="plays"/>
    <e v="#DIV/0!"/>
    <x v="3916"/>
    <m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x v="1"/>
    <s v="plays"/>
    <n v="10"/>
    <x v="3917"/>
    <m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x v="1"/>
    <s v="plays"/>
    <n v="40"/>
    <x v="3918"/>
    <m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x v="1"/>
    <s v="plays"/>
    <n v="30"/>
    <x v="3919"/>
    <m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x v="1"/>
    <s v="plays"/>
    <n v="45"/>
    <x v="3920"/>
    <m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x v="1"/>
    <s v="plays"/>
    <e v="#DIV/0!"/>
    <x v="3921"/>
    <m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x v="1"/>
    <s v="plays"/>
    <n v="10.17"/>
    <x v="3922"/>
    <m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x v="1"/>
    <s v="plays"/>
    <n v="81.41"/>
    <x v="3923"/>
    <m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x v="1"/>
    <s v="plays"/>
    <n v="57.25"/>
    <x v="3924"/>
    <m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x v="1"/>
    <s v="plays"/>
    <n v="5"/>
    <x v="3925"/>
    <m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x v="1"/>
    <s v="plays"/>
    <n v="15"/>
    <x v="3926"/>
    <m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x v="1"/>
    <s v="plays"/>
    <n v="12.5"/>
    <x v="3927"/>
    <m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x v="1"/>
    <s v="plays"/>
    <n v="93"/>
    <x v="3928"/>
    <m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x v="1"/>
    <s v="plays"/>
    <n v="32.36"/>
    <x v="3929"/>
    <m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x v="1"/>
    <s v="plays"/>
    <e v="#DIV/0!"/>
    <x v="3930"/>
    <m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x v="1"/>
    <s v="plays"/>
    <e v="#DIV/0!"/>
    <x v="3931"/>
    <m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x v="1"/>
    <s v="plays"/>
    <n v="1"/>
    <x v="3932"/>
    <m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x v="1"/>
    <s v="plays"/>
    <n v="91.83"/>
    <x v="3933"/>
    <m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x v="1"/>
    <s v="plays"/>
    <n v="45.83"/>
    <x v="3934"/>
    <m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x v="1"/>
    <s v="plays"/>
    <n v="57.17"/>
    <x v="3935"/>
    <m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x v="1"/>
    <s v="plays"/>
    <e v="#DIV/0!"/>
    <x v="3936"/>
    <m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x v="1"/>
    <s v="plays"/>
    <n v="248.5"/>
    <x v="3937"/>
    <m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x v="1"/>
    <s v="plays"/>
    <n v="79.400000000000006"/>
    <x v="3938"/>
    <m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x v="1"/>
    <s v="plays"/>
    <n v="5"/>
    <x v="3939"/>
    <m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x v="1"/>
    <s v="plays"/>
    <n v="5.5"/>
    <x v="3940"/>
    <m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x v="1"/>
    <s v="plays"/>
    <n v="25"/>
    <x v="3941"/>
    <m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x v="1"/>
    <s v="plays"/>
    <e v="#DIV/0!"/>
    <x v="3942"/>
    <m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x v="1"/>
    <s v="plays"/>
    <n v="137.08000000000001"/>
    <x v="3943"/>
    <m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x v="1"/>
    <s v="plays"/>
    <e v="#DIV/0!"/>
    <x v="3944"/>
    <m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x v="1"/>
    <s v="plays"/>
    <n v="5"/>
    <x v="3945"/>
    <m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x v="1"/>
    <s v="plays"/>
    <n v="39"/>
    <x v="3946"/>
    <m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x v="1"/>
    <s v="plays"/>
    <n v="50.5"/>
    <x v="3947"/>
    <m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x v="1"/>
    <s v="plays"/>
    <e v="#DIV/0!"/>
    <x v="3948"/>
    <m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x v="1"/>
    <s v="plays"/>
    <n v="49.28"/>
    <x v="3949"/>
    <m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x v="1"/>
    <s v="plays"/>
    <n v="25"/>
    <x v="3950"/>
    <m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x v="1"/>
    <s v="plays"/>
    <n v="1"/>
    <x v="3951"/>
    <m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x v="1"/>
    <s v="plays"/>
    <n v="25"/>
    <x v="3952"/>
    <m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x v="1"/>
    <s v="plays"/>
    <e v="#DIV/0!"/>
    <x v="3953"/>
    <m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x v="1"/>
    <s v="plays"/>
    <e v="#DIV/0!"/>
    <x v="3954"/>
    <m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x v="1"/>
    <s v="plays"/>
    <n v="53.13"/>
    <x v="3955"/>
    <m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x v="1"/>
    <s v="plays"/>
    <e v="#DIV/0!"/>
    <x v="3956"/>
    <m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x v="1"/>
    <s v="plays"/>
    <n v="7"/>
    <x v="3957"/>
    <m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x v="1"/>
    <s v="plays"/>
    <n v="40.06"/>
    <x v="3958"/>
    <m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x v="1"/>
    <s v="plays"/>
    <n v="24.33"/>
    <x v="3959"/>
    <m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x v="1"/>
    <s v="plays"/>
    <n v="11.25"/>
    <x v="3960"/>
    <m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x v="1"/>
    <s v="plays"/>
    <n v="10.5"/>
    <x v="3961"/>
    <m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x v="1"/>
    <s v="plays"/>
    <n v="15"/>
    <x v="3962"/>
    <m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x v="1"/>
    <s v="plays"/>
    <e v="#DIV/0!"/>
    <x v="3963"/>
    <m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x v="1"/>
    <s v="plays"/>
    <n v="42"/>
    <x v="3964"/>
    <m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x v="1"/>
    <s v="plays"/>
    <n v="71.25"/>
    <x v="3965"/>
    <m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x v="1"/>
    <s v="plays"/>
    <n v="22.5"/>
    <x v="3966"/>
    <m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x v="1"/>
    <s v="plays"/>
    <n v="41"/>
    <x v="3967"/>
    <m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x v="1"/>
    <s v="plays"/>
    <n v="47.91"/>
    <x v="3968"/>
    <m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x v="1"/>
    <s v="plays"/>
    <n v="35.17"/>
    <x v="3969"/>
    <m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x v="1"/>
    <s v="plays"/>
    <n v="5.5"/>
    <x v="3970"/>
    <m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x v="1"/>
    <s v="plays"/>
    <n v="22.67"/>
    <x v="3971"/>
    <m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x v="1"/>
    <s v="plays"/>
    <n v="26.38"/>
    <x v="3972"/>
    <m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x v="1"/>
    <s v="plays"/>
    <n v="105.54"/>
    <x v="3973"/>
    <m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x v="1"/>
    <s v="plays"/>
    <n v="29.09"/>
    <x v="3974"/>
    <m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x v="1"/>
    <s v="plays"/>
    <e v="#DIV/0!"/>
    <x v="3975"/>
    <m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x v="1"/>
    <s v="plays"/>
    <n v="62"/>
    <x v="3976"/>
    <m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x v="1"/>
    <s v="plays"/>
    <n v="217.5"/>
    <x v="3977"/>
    <m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x v="1"/>
    <s v="plays"/>
    <n v="26.75"/>
    <x v="3978"/>
    <m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x v="1"/>
    <s v="plays"/>
    <n v="18.329999999999998"/>
    <x v="3979"/>
    <m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x v="1"/>
    <s v="plays"/>
    <n v="64.290000000000006"/>
    <x v="3980"/>
    <m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x v="1"/>
    <s v="plays"/>
    <n v="175"/>
    <x v="3981"/>
    <m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x v="1"/>
    <s v="plays"/>
    <n v="34"/>
    <x v="3982"/>
    <m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x v="1"/>
    <s v="plays"/>
    <n v="84.28"/>
    <x v="3983"/>
    <m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x v="1"/>
    <s v="plays"/>
    <n v="9.5"/>
    <x v="3984"/>
    <m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x v="1"/>
    <s v="plays"/>
    <n v="33.74"/>
    <x v="3985"/>
    <m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x v="1"/>
    <s v="plays"/>
    <n v="37.54"/>
    <x v="3986"/>
    <m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x v="1"/>
    <s v="plays"/>
    <n v="11.62"/>
    <x v="3987"/>
    <m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x v="1"/>
    <s v="plays"/>
    <n v="8"/>
    <x v="3988"/>
    <m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x v="1"/>
    <s v="plays"/>
    <e v="#DIV/0!"/>
    <x v="3989"/>
    <m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x v="1"/>
    <s v="plays"/>
    <n v="23"/>
    <x v="3990"/>
    <m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x v="1"/>
    <s v="plays"/>
    <n v="100"/>
    <x v="3991"/>
    <m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x v="1"/>
    <s v="plays"/>
    <n v="60.11"/>
    <x v="3992"/>
    <m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x v="1"/>
    <s v="plays"/>
    <n v="3"/>
    <x v="3993"/>
    <m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x v="1"/>
    <s v="plays"/>
    <n v="5"/>
    <x v="3994"/>
    <m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x v="1"/>
    <s v="plays"/>
    <n v="17.5"/>
    <x v="3995"/>
    <m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x v="1"/>
    <s v="plays"/>
    <n v="29.24"/>
    <x v="3996"/>
    <m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x v="1"/>
    <s v="plays"/>
    <e v="#DIV/0!"/>
    <x v="3997"/>
    <m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x v="1"/>
    <s v="plays"/>
    <n v="59.58"/>
    <x v="3998"/>
    <m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x v="1"/>
    <s v="plays"/>
    <n v="82.57"/>
    <x v="3999"/>
    <m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x v="1"/>
    <s v="plays"/>
    <n v="10"/>
    <x v="4000"/>
    <m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x v="1"/>
    <s v="plays"/>
    <n v="32.36"/>
    <x v="4001"/>
    <m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x v="1"/>
    <s v="plays"/>
    <n v="5.75"/>
    <x v="4002"/>
    <m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x v="1"/>
    <s v="plays"/>
    <n v="100.5"/>
    <x v="4003"/>
    <m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x v="1"/>
    <s v="plays"/>
    <n v="1"/>
    <x v="4004"/>
    <m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x v="1"/>
    <s v="plays"/>
    <n v="20"/>
    <x v="4005"/>
    <m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x v="1"/>
    <s v="plays"/>
    <n v="2"/>
    <x v="4006"/>
    <m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x v="1"/>
    <s v="plays"/>
    <n v="5"/>
    <x v="4007"/>
    <m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x v="1"/>
    <s v="plays"/>
    <n v="15"/>
    <x v="4008"/>
    <m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x v="1"/>
    <s v="plays"/>
    <n v="25"/>
    <x v="4009"/>
    <m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x v="1"/>
    <s v="plays"/>
    <n v="45.84"/>
    <x v="4010"/>
    <m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x v="1"/>
    <s v="plays"/>
    <n v="4.75"/>
    <x v="4011"/>
    <m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1"/>
    <s v="plays"/>
    <e v="#DIV/0!"/>
    <x v="4012"/>
    <m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x v="1"/>
    <s v="plays"/>
    <n v="13"/>
    <x v="4013"/>
    <m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x v="1"/>
    <s v="plays"/>
    <e v="#DIV/0!"/>
    <x v="4014"/>
    <m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x v="1"/>
    <s v="plays"/>
    <n v="1"/>
    <x v="4015"/>
    <m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x v="1"/>
    <s v="plays"/>
    <n v="10"/>
    <x v="4016"/>
    <m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x v="1"/>
    <s v="plays"/>
    <n v="52.5"/>
    <x v="4017"/>
    <m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x v="1"/>
    <s v="plays"/>
    <n v="32.5"/>
    <x v="4018"/>
    <m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x v="1"/>
    <s v="plays"/>
    <n v="7.25"/>
    <x v="4019"/>
    <m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x v="1"/>
    <s v="plays"/>
    <n v="33.33"/>
    <x v="4020"/>
    <m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x v="1"/>
    <s v="plays"/>
    <n v="62.5"/>
    <x v="4021"/>
    <m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x v="1"/>
    <s v="plays"/>
    <n v="63.56"/>
    <x v="4022"/>
    <m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x v="1"/>
    <s v="plays"/>
    <e v="#DIV/0!"/>
    <x v="4023"/>
    <m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x v="1"/>
    <s v="plays"/>
    <n v="10"/>
    <x v="4024"/>
    <m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x v="1"/>
    <s v="plays"/>
    <n v="62.5"/>
    <x v="4025"/>
    <m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x v="1"/>
    <s v="plays"/>
    <e v="#DIV/0!"/>
    <x v="4026"/>
    <m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x v="1"/>
    <s v="plays"/>
    <n v="30.71"/>
    <x v="4027"/>
    <m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x v="1"/>
    <s v="plays"/>
    <n v="51"/>
    <x v="4028"/>
    <m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x v="1"/>
    <s v="plays"/>
    <e v="#DIV/0!"/>
    <x v="4029"/>
    <m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x v="1"/>
    <s v="plays"/>
    <n v="66.67"/>
    <x v="4030"/>
    <m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x v="1"/>
    <s v="plays"/>
    <e v="#DIV/0!"/>
    <x v="4031"/>
    <m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x v="1"/>
    <s v="plays"/>
    <n v="59"/>
    <x v="4032"/>
    <m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x v="1"/>
    <s v="plays"/>
    <n v="65.34"/>
    <x v="4033"/>
    <m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x v="1"/>
    <s v="plays"/>
    <n v="100"/>
    <x v="4034"/>
    <m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x v="1"/>
    <s v="plays"/>
    <n v="147.4"/>
    <x v="4035"/>
    <m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x v="1"/>
    <s v="plays"/>
    <n v="166.06"/>
    <x v="4036"/>
    <m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x v="1"/>
    <s v="plays"/>
    <n v="40"/>
    <x v="4037"/>
    <m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x v="1"/>
    <s v="plays"/>
    <n v="75.25"/>
    <x v="4038"/>
    <m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x v="1"/>
    <s v="plays"/>
    <n v="60"/>
    <x v="4039"/>
    <m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x v="1"/>
    <s v="plays"/>
    <n v="1250"/>
    <x v="4040"/>
    <m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x v="1"/>
    <s v="plays"/>
    <n v="10.5"/>
    <x v="4041"/>
    <m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x v="1"/>
    <s v="plays"/>
    <n v="7"/>
    <x v="4042"/>
    <m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x v="1"/>
    <s v="plays"/>
    <e v="#DIV/0!"/>
    <x v="4043"/>
    <m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x v="1"/>
    <s v="plays"/>
    <n v="56.25"/>
    <x v="4044"/>
    <m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x v="1"/>
    <s v="plays"/>
    <n v="1"/>
    <x v="4045"/>
    <m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x v="1"/>
    <s v="plays"/>
    <n v="38.33"/>
    <x v="4046"/>
    <m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x v="1"/>
    <s v="plays"/>
    <n v="27.5"/>
    <x v="4047"/>
    <m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x v="1"/>
    <s v="plays"/>
    <n v="32.979999999999997"/>
    <x v="4048"/>
    <m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x v="1"/>
    <s v="plays"/>
    <n v="16"/>
    <x v="4049"/>
    <m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x v="1"/>
    <s v="plays"/>
    <n v="1"/>
    <x v="4050"/>
    <m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x v="1"/>
    <s v="plays"/>
    <e v="#DIV/0!"/>
    <x v="4051"/>
    <m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x v="1"/>
    <s v="plays"/>
    <n v="86.62"/>
    <x v="4052"/>
    <m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x v="1"/>
    <s v="plays"/>
    <n v="55"/>
    <x v="4053"/>
    <m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x v="1"/>
    <s v="plays"/>
    <e v="#DIV/0!"/>
    <x v="4054"/>
    <m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x v="1"/>
    <s v="plays"/>
    <n v="41.95"/>
    <x v="4055"/>
    <m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x v="1"/>
    <s v="plays"/>
    <n v="88.33"/>
    <x v="4056"/>
    <m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x v="1"/>
    <s v="plays"/>
    <n v="129.16999999999999"/>
    <x v="4057"/>
    <m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x v="1"/>
    <s v="plays"/>
    <n v="23.75"/>
    <x v="4058"/>
    <m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x v="1"/>
    <s v="plays"/>
    <n v="35.71"/>
    <x v="4059"/>
    <m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x v="1"/>
    <s v="plays"/>
    <n v="57"/>
    <x v="4060"/>
    <m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x v="1"/>
    <s v="plays"/>
    <e v="#DIV/0!"/>
    <x v="4061"/>
    <m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x v="1"/>
    <s v="plays"/>
    <n v="163.33000000000001"/>
    <x v="4062"/>
    <m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x v="1"/>
    <s v="plays"/>
    <n v="15"/>
    <x v="4063"/>
    <m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x v="1"/>
    <s v="plays"/>
    <n v="64.17"/>
    <x v="4064"/>
    <m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x v="1"/>
    <s v="plays"/>
    <n v="6.75"/>
    <x v="4065"/>
    <m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x v="1"/>
    <s v="plays"/>
    <n v="25"/>
    <x v="4066"/>
    <m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x v="1"/>
    <s v="plays"/>
    <n v="179.12"/>
    <x v="4067"/>
    <m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x v="1"/>
    <s v="plays"/>
    <n v="34.950000000000003"/>
    <x v="4068"/>
    <m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x v="1"/>
    <s v="plays"/>
    <n v="33.08"/>
    <x v="4069"/>
    <m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x v="1"/>
    <s v="plays"/>
    <n v="27.5"/>
    <x v="4070"/>
    <m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x v="1"/>
    <s v="plays"/>
    <e v="#DIV/0!"/>
    <x v="4071"/>
    <m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x v="1"/>
    <s v="plays"/>
    <n v="2"/>
    <x v="4072"/>
    <m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x v="1"/>
    <s v="plays"/>
    <n v="18.5"/>
    <x v="4073"/>
    <m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x v="1"/>
    <s v="plays"/>
    <n v="35"/>
    <x v="4074"/>
    <m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x v="1"/>
    <s v="plays"/>
    <n v="44.31"/>
    <x v="4075"/>
    <m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x v="1"/>
    <s v="plays"/>
    <e v="#DIV/0!"/>
    <x v="4076"/>
    <m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x v="1"/>
    <s v="plays"/>
    <n v="222.5"/>
    <x v="4077"/>
    <m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x v="1"/>
    <s v="plays"/>
    <e v="#DIV/0!"/>
    <x v="4078"/>
    <m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x v="1"/>
    <s v="plays"/>
    <n v="5"/>
    <x v="4079"/>
    <m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x v="1"/>
    <s v="plays"/>
    <e v="#DIV/0!"/>
    <x v="4080"/>
    <m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x v="1"/>
    <s v="plays"/>
    <n v="29.17"/>
    <x v="4081"/>
    <m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x v="1"/>
    <s v="plays"/>
    <n v="1.5"/>
    <x v="4082"/>
    <m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x v="1"/>
    <s v="plays"/>
    <n v="126.5"/>
    <x v="4083"/>
    <m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x v="1"/>
    <s v="plays"/>
    <n v="10"/>
    <x v="4084"/>
    <m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x v="1"/>
    <s v="plays"/>
    <n v="10"/>
    <x v="4085"/>
    <m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x v="1"/>
    <s v="plays"/>
    <n v="9.4"/>
    <x v="4086"/>
    <m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x v="1"/>
    <s v="plays"/>
    <e v="#DIV/0!"/>
    <x v="4087"/>
    <m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x v="1"/>
    <s v="plays"/>
    <n v="72"/>
    <x v="4088"/>
    <m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x v="1"/>
    <s v="plays"/>
    <n v="30"/>
    <x v="4089"/>
    <m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x v="1"/>
    <s v="plays"/>
    <n v="10.67"/>
    <x v="4090"/>
    <m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x v="1"/>
    <s v="plays"/>
    <n v="25.5"/>
    <x v="4091"/>
    <m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x v="1"/>
    <s v="plays"/>
    <n v="20"/>
    <x v="4092"/>
    <m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x v="1"/>
    <s v="plays"/>
    <n v="15"/>
    <x v="4093"/>
    <m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x v="1"/>
    <s v="plays"/>
    <n v="91.25"/>
    <x v="4094"/>
    <m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x v="1"/>
    <s v="plays"/>
    <n v="800"/>
    <x v="4095"/>
    <m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x v="1"/>
    <s v="plays"/>
    <n v="80"/>
    <x v="4096"/>
    <m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x v="1"/>
    <s v="plays"/>
    <e v="#DIV/0!"/>
    <x v="4097"/>
    <m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x v="1"/>
    <s v="plays"/>
    <e v="#DIV/0!"/>
    <x v="4098"/>
    <m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x v="1"/>
    <s v="plays"/>
    <n v="50"/>
    <x v="4099"/>
    <m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x v="1"/>
    <s v="plays"/>
    <e v="#DIV/0!"/>
    <x v="4100"/>
    <m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x v="1"/>
    <s v="plays"/>
    <e v="#DIV/0!"/>
    <x v="4101"/>
    <m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x v="1"/>
    <s v="plays"/>
    <n v="22.83"/>
    <x v="4102"/>
    <m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x v="1"/>
    <s v="plays"/>
    <n v="16.670000000000002"/>
    <x v="4103"/>
    <m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x v="1"/>
    <s v="plays"/>
    <n v="45.79"/>
    <x v="4104"/>
    <m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x v="1"/>
    <s v="plays"/>
    <n v="383.33"/>
    <x v="4105"/>
    <m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x v="1"/>
    <s v="plays"/>
    <n v="106.97"/>
    <x v="4106"/>
    <m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x v="1"/>
    <s v="plays"/>
    <n v="10.25"/>
    <x v="4107"/>
    <m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x v="1"/>
    <s v="plays"/>
    <n v="59"/>
    <x v="4108"/>
    <m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x v="1"/>
    <s v="plays"/>
    <e v="#DIV/0!"/>
    <x v="4109"/>
    <m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x v="1"/>
    <s v="plays"/>
    <n v="14.33"/>
    <x v="4110"/>
    <m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x v="1"/>
    <s v="plays"/>
    <n v="15.67"/>
    <x v="4111"/>
    <m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x v="1"/>
    <s v="plays"/>
    <n v="1"/>
    <x v="4112"/>
    <m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x v="1"/>
    <s v="plays"/>
    <n v="1"/>
    <x v="411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2BAD7-4D68-4542-82E9-5EF8AA9378DF}" name="PivotTable14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axis="axisRow" numFmtId="167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zoomScale="162" zoomScaleNormal="162" workbookViewId="0">
      <pane ySplit="1" topLeftCell="A2" activePane="bottomLeft" state="frozen"/>
      <selection activeCell="M1" sqref="M1"/>
      <selection pane="bottomLeft" activeCell="O1" sqref="O1:O1048576"/>
    </sheetView>
  </sheetViews>
  <sheetFormatPr baseColWidth="10" defaultColWidth="8.83203125" defaultRowHeight="15" x14ac:dyDescent="0.2"/>
  <cols>
    <col min="1" max="1" width="10.1640625" style="10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5" customWidth="1"/>
    <col min="17" max="17" width="41.1640625" style="14" customWidth="1"/>
    <col min="18" max="18" width="35.1640625" customWidth="1"/>
  </cols>
  <sheetData>
    <row r="1" spans="1:19" ht="16" x14ac:dyDescent="0.2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8320</v>
      </c>
      <c r="O1" s="1" t="s">
        <v>8265</v>
      </c>
      <c r="P1" s="1" t="s">
        <v>8264</v>
      </c>
      <c r="Q1" s="12" t="s">
        <v>8322</v>
      </c>
      <c r="R1" s="1"/>
      <c r="S1" s="1" t="s">
        <v>8335</v>
      </c>
    </row>
    <row r="2" spans="1:19" ht="48" x14ac:dyDescent="0.2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1437620400</v>
      </c>
      <c r="K2" t="b">
        <v>0</v>
      </c>
      <c r="L2">
        <v>182</v>
      </c>
      <c r="M2" t="b">
        <v>1</v>
      </c>
      <c r="N2" t="s">
        <v>8278</v>
      </c>
      <c r="O2" t="s">
        <v>8279</v>
      </c>
      <c r="P2">
        <f>ROUND(E2/L2,2)</f>
        <v>63.92</v>
      </c>
      <c r="Q2" s="13">
        <f>(((J2/60)/60)/24)+DATE(1970,1,1)</f>
        <v>42208.125</v>
      </c>
      <c r="S2">
        <f>YEAR(Q2)</f>
        <v>2015</v>
      </c>
    </row>
    <row r="3" spans="1:19" ht="32" x14ac:dyDescent="0.2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8278</v>
      </c>
      <c r="O3" t="s">
        <v>8279</v>
      </c>
      <c r="P3">
        <f>ROUND(E3/L3,2)</f>
        <v>185.48</v>
      </c>
      <c r="Q3" s="13">
        <f t="shared" ref="Q3:Q66" si="0">(((J3/60)/60)/24)+DATE(1970,1,1)</f>
        <v>42766.600497685184</v>
      </c>
      <c r="S3">
        <f>YEAR(Q3)</f>
        <v>2017</v>
      </c>
    </row>
    <row r="4" spans="1:19" ht="48" x14ac:dyDescent="0.2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8278</v>
      </c>
      <c r="O4" t="s">
        <v>8279</v>
      </c>
      <c r="P4">
        <f t="shared" ref="P4:P67" si="1">ROUND(E4/L4,2)</f>
        <v>15</v>
      </c>
      <c r="Q4" s="13">
        <f t="shared" si="0"/>
        <v>42405.702349537038</v>
      </c>
      <c r="S4">
        <f t="shared" ref="R4:S67" si="2">YEAR(Q4)</f>
        <v>2016</v>
      </c>
    </row>
    <row r="5" spans="1:19" ht="32" x14ac:dyDescent="0.2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8278</v>
      </c>
      <c r="O5" t="s">
        <v>8279</v>
      </c>
      <c r="P5">
        <f t="shared" si="1"/>
        <v>69.27</v>
      </c>
      <c r="Q5" s="13">
        <f t="shared" si="0"/>
        <v>41828.515127314815</v>
      </c>
      <c r="S5">
        <f t="shared" si="2"/>
        <v>2014</v>
      </c>
    </row>
    <row r="6" spans="1:19" ht="64" x14ac:dyDescent="0.2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8278</v>
      </c>
      <c r="O6" t="s">
        <v>8279</v>
      </c>
      <c r="P6">
        <f t="shared" si="1"/>
        <v>190.55</v>
      </c>
      <c r="Q6" s="13">
        <f t="shared" si="0"/>
        <v>42327.834247685183</v>
      </c>
      <c r="S6">
        <f t="shared" si="2"/>
        <v>2015</v>
      </c>
    </row>
    <row r="7" spans="1:19" ht="48" x14ac:dyDescent="0.2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8278</v>
      </c>
      <c r="O7" t="s">
        <v>8279</v>
      </c>
      <c r="P7">
        <f t="shared" si="1"/>
        <v>93.4</v>
      </c>
      <c r="Q7" s="13">
        <f t="shared" si="0"/>
        <v>42563.932951388888</v>
      </c>
      <c r="S7">
        <f t="shared" si="2"/>
        <v>2016</v>
      </c>
    </row>
    <row r="8" spans="1:19" ht="48" x14ac:dyDescent="0.2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8278</v>
      </c>
      <c r="O8" t="s">
        <v>8279</v>
      </c>
      <c r="P8">
        <f t="shared" si="1"/>
        <v>146.88</v>
      </c>
      <c r="Q8" s="13">
        <f t="shared" si="0"/>
        <v>41794.072337962964</v>
      </c>
      <c r="S8">
        <f t="shared" si="2"/>
        <v>2014</v>
      </c>
    </row>
    <row r="9" spans="1:19" ht="48" x14ac:dyDescent="0.2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8278</v>
      </c>
      <c r="O9" t="s">
        <v>8279</v>
      </c>
      <c r="P9">
        <f t="shared" si="1"/>
        <v>159.82</v>
      </c>
      <c r="Q9" s="13">
        <f t="shared" si="0"/>
        <v>42516.047071759262</v>
      </c>
      <c r="S9">
        <f t="shared" si="2"/>
        <v>2016</v>
      </c>
    </row>
    <row r="10" spans="1:19" ht="16" x14ac:dyDescent="0.2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8278</v>
      </c>
      <c r="O10" t="s">
        <v>8279</v>
      </c>
      <c r="P10">
        <f t="shared" si="1"/>
        <v>291.79000000000002</v>
      </c>
      <c r="Q10" s="13">
        <f t="shared" si="0"/>
        <v>42468.94458333333</v>
      </c>
      <c r="S10">
        <f t="shared" si="2"/>
        <v>2016</v>
      </c>
    </row>
    <row r="11" spans="1:19" ht="48" x14ac:dyDescent="0.2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8278</v>
      </c>
      <c r="O11" t="s">
        <v>8279</v>
      </c>
      <c r="P11">
        <f t="shared" si="1"/>
        <v>31.5</v>
      </c>
      <c r="Q11" s="13">
        <f t="shared" si="0"/>
        <v>42447.103518518517</v>
      </c>
      <c r="S11">
        <f t="shared" si="2"/>
        <v>2016</v>
      </c>
    </row>
    <row r="12" spans="1:19" ht="48" x14ac:dyDescent="0.2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8278</v>
      </c>
      <c r="O12" t="s">
        <v>8279</v>
      </c>
      <c r="P12">
        <f t="shared" si="1"/>
        <v>158.68</v>
      </c>
      <c r="Q12" s="13">
        <f t="shared" si="0"/>
        <v>41780.068043981482</v>
      </c>
      <c r="S12">
        <f t="shared" si="2"/>
        <v>2014</v>
      </c>
    </row>
    <row r="13" spans="1:19" ht="48" x14ac:dyDescent="0.2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8278</v>
      </c>
      <c r="O13" t="s">
        <v>8279</v>
      </c>
      <c r="P13">
        <f t="shared" si="1"/>
        <v>80.33</v>
      </c>
      <c r="Q13" s="13">
        <f t="shared" si="0"/>
        <v>42572.778495370367</v>
      </c>
      <c r="S13">
        <f t="shared" si="2"/>
        <v>2016</v>
      </c>
    </row>
    <row r="14" spans="1:19" ht="48" x14ac:dyDescent="0.2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8278</v>
      </c>
      <c r="O14" t="s">
        <v>8279</v>
      </c>
      <c r="P14">
        <f t="shared" si="1"/>
        <v>59.96</v>
      </c>
      <c r="Q14" s="13">
        <f t="shared" si="0"/>
        <v>41791.713252314818</v>
      </c>
      <c r="S14">
        <f t="shared" si="2"/>
        <v>2014</v>
      </c>
    </row>
    <row r="15" spans="1:19" ht="32" x14ac:dyDescent="0.2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8278</v>
      </c>
      <c r="O15" t="s">
        <v>8279</v>
      </c>
      <c r="P15">
        <f t="shared" si="1"/>
        <v>109.78</v>
      </c>
      <c r="Q15" s="13">
        <f t="shared" si="0"/>
        <v>42508.677187499998</v>
      </c>
      <c r="S15">
        <f t="shared" si="2"/>
        <v>2016</v>
      </c>
    </row>
    <row r="16" spans="1:19" ht="32" x14ac:dyDescent="0.2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8278</v>
      </c>
      <c r="O16" t="s">
        <v>8279</v>
      </c>
      <c r="P16">
        <f t="shared" si="1"/>
        <v>147.71</v>
      </c>
      <c r="Q16" s="13">
        <f t="shared" si="0"/>
        <v>41808.02648148148</v>
      </c>
      <c r="S16">
        <f t="shared" si="2"/>
        <v>2014</v>
      </c>
    </row>
    <row r="17" spans="1:19" ht="48" x14ac:dyDescent="0.2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8278</v>
      </c>
      <c r="O17" t="s">
        <v>8279</v>
      </c>
      <c r="P17">
        <f t="shared" si="1"/>
        <v>21.76</v>
      </c>
      <c r="Q17" s="13">
        <f t="shared" si="0"/>
        <v>42256.391875000001</v>
      </c>
      <c r="S17">
        <f t="shared" si="2"/>
        <v>2015</v>
      </c>
    </row>
    <row r="18" spans="1:19" ht="48" x14ac:dyDescent="0.2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8278</v>
      </c>
      <c r="O18" t="s">
        <v>8279</v>
      </c>
      <c r="P18">
        <f t="shared" si="1"/>
        <v>171.84</v>
      </c>
      <c r="Q18" s="13">
        <f t="shared" si="0"/>
        <v>41760.796423611115</v>
      </c>
      <c r="S18">
        <f t="shared" si="2"/>
        <v>2014</v>
      </c>
    </row>
    <row r="19" spans="1:19" ht="48" x14ac:dyDescent="0.2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8278</v>
      </c>
      <c r="O19" t="s">
        <v>8279</v>
      </c>
      <c r="P19">
        <f t="shared" si="1"/>
        <v>41.94</v>
      </c>
      <c r="Q19" s="13">
        <f t="shared" si="0"/>
        <v>41917.731736111113</v>
      </c>
      <c r="S19">
        <f t="shared" si="2"/>
        <v>2014</v>
      </c>
    </row>
    <row r="20" spans="1:19" ht="48" x14ac:dyDescent="0.2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8278</v>
      </c>
      <c r="O20" t="s">
        <v>8279</v>
      </c>
      <c r="P20">
        <f t="shared" si="1"/>
        <v>93.26</v>
      </c>
      <c r="Q20" s="13">
        <f t="shared" si="0"/>
        <v>41869.542314814818</v>
      </c>
      <c r="S20">
        <f t="shared" si="2"/>
        <v>2014</v>
      </c>
    </row>
    <row r="21" spans="1:19" ht="48" x14ac:dyDescent="0.2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8278</v>
      </c>
      <c r="O21" t="s">
        <v>8279</v>
      </c>
      <c r="P21">
        <f t="shared" si="1"/>
        <v>56.14</v>
      </c>
      <c r="Q21" s="13">
        <f t="shared" si="0"/>
        <v>42175.816365740742</v>
      </c>
      <c r="S21">
        <f t="shared" si="2"/>
        <v>2015</v>
      </c>
    </row>
    <row r="22" spans="1:19" ht="48" x14ac:dyDescent="0.2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8278</v>
      </c>
      <c r="O22" t="s">
        <v>8279</v>
      </c>
      <c r="P22">
        <f t="shared" si="1"/>
        <v>80.16</v>
      </c>
      <c r="Q22" s="13">
        <f t="shared" si="0"/>
        <v>42200.758240740746</v>
      </c>
      <c r="S22">
        <f t="shared" si="2"/>
        <v>2015</v>
      </c>
    </row>
    <row r="23" spans="1:19" ht="48" x14ac:dyDescent="0.2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8278</v>
      </c>
      <c r="O23" t="s">
        <v>8279</v>
      </c>
      <c r="P23">
        <f t="shared" si="1"/>
        <v>199.9</v>
      </c>
      <c r="Q23" s="13">
        <f t="shared" si="0"/>
        <v>41878.627187500002</v>
      </c>
      <c r="S23">
        <f t="shared" si="2"/>
        <v>2014</v>
      </c>
    </row>
    <row r="24" spans="1:19" ht="32" x14ac:dyDescent="0.2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8278</v>
      </c>
      <c r="O24" t="s">
        <v>8279</v>
      </c>
      <c r="P24">
        <f t="shared" si="1"/>
        <v>51.25</v>
      </c>
      <c r="Q24" s="13">
        <f t="shared" si="0"/>
        <v>41989.91134259259</v>
      </c>
      <c r="S24">
        <f t="shared" si="2"/>
        <v>2014</v>
      </c>
    </row>
    <row r="25" spans="1:19" ht="48" x14ac:dyDescent="0.2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8278</v>
      </c>
      <c r="O25" t="s">
        <v>8279</v>
      </c>
      <c r="P25">
        <f t="shared" si="1"/>
        <v>103.04</v>
      </c>
      <c r="Q25" s="13">
        <f t="shared" si="0"/>
        <v>42097.778946759259</v>
      </c>
      <c r="S25">
        <f t="shared" si="2"/>
        <v>2015</v>
      </c>
    </row>
    <row r="26" spans="1:19" ht="32" x14ac:dyDescent="0.2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8278</v>
      </c>
      <c r="O26" t="s">
        <v>8279</v>
      </c>
      <c r="P26">
        <f t="shared" si="1"/>
        <v>66.349999999999994</v>
      </c>
      <c r="Q26" s="13">
        <f t="shared" si="0"/>
        <v>42229.820173611108</v>
      </c>
      <c r="S26">
        <f t="shared" si="2"/>
        <v>2015</v>
      </c>
    </row>
    <row r="27" spans="1:19" ht="48" x14ac:dyDescent="0.2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8278</v>
      </c>
      <c r="O27" t="s">
        <v>8279</v>
      </c>
      <c r="P27">
        <f t="shared" si="1"/>
        <v>57.14</v>
      </c>
      <c r="Q27" s="13">
        <f t="shared" si="0"/>
        <v>42318.025011574078</v>
      </c>
      <c r="S27">
        <f t="shared" si="2"/>
        <v>2015</v>
      </c>
    </row>
    <row r="28" spans="1:19" ht="48" x14ac:dyDescent="0.2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8278</v>
      </c>
      <c r="O28" t="s">
        <v>8279</v>
      </c>
      <c r="P28">
        <f t="shared" si="1"/>
        <v>102.11</v>
      </c>
      <c r="Q28" s="13">
        <f t="shared" si="0"/>
        <v>41828.515555555554</v>
      </c>
      <c r="S28">
        <f t="shared" si="2"/>
        <v>2014</v>
      </c>
    </row>
    <row r="29" spans="1:19" ht="48" x14ac:dyDescent="0.2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8278</v>
      </c>
      <c r="O29" t="s">
        <v>8279</v>
      </c>
      <c r="P29">
        <f t="shared" si="1"/>
        <v>148.97</v>
      </c>
      <c r="Q29" s="13">
        <f t="shared" si="0"/>
        <v>41929.164733796293</v>
      </c>
      <c r="S29">
        <f t="shared" si="2"/>
        <v>2014</v>
      </c>
    </row>
    <row r="30" spans="1:19" ht="32" x14ac:dyDescent="0.2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8278</v>
      </c>
      <c r="O30" t="s">
        <v>8279</v>
      </c>
      <c r="P30">
        <f t="shared" si="1"/>
        <v>169.61</v>
      </c>
      <c r="Q30" s="13">
        <f t="shared" si="0"/>
        <v>42324.96393518518</v>
      </c>
      <c r="S30">
        <f t="shared" si="2"/>
        <v>2015</v>
      </c>
    </row>
    <row r="31" spans="1:19" ht="48" x14ac:dyDescent="0.2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8278</v>
      </c>
      <c r="O31" t="s">
        <v>8279</v>
      </c>
      <c r="P31">
        <f t="shared" si="1"/>
        <v>31.62</v>
      </c>
      <c r="Q31" s="13">
        <f t="shared" si="0"/>
        <v>41812.67324074074</v>
      </c>
      <c r="S31">
        <f t="shared" si="2"/>
        <v>2014</v>
      </c>
    </row>
    <row r="32" spans="1:19" ht="48" x14ac:dyDescent="0.2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8278</v>
      </c>
      <c r="O32" t="s">
        <v>8279</v>
      </c>
      <c r="P32">
        <f t="shared" si="1"/>
        <v>76.45</v>
      </c>
      <c r="Q32" s="13">
        <f t="shared" si="0"/>
        <v>41842.292997685188</v>
      </c>
      <c r="S32">
        <f t="shared" si="2"/>
        <v>2014</v>
      </c>
    </row>
    <row r="33" spans="1:19" ht="48" x14ac:dyDescent="0.2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8278</v>
      </c>
      <c r="O33" t="s">
        <v>8279</v>
      </c>
      <c r="P33">
        <f t="shared" si="1"/>
        <v>13</v>
      </c>
      <c r="Q33" s="13">
        <f t="shared" si="0"/>
        <v>42376.79206018518</v>
      </c>
      <c r="S33">
        <f t="shared" si="2"/>
        <v>2016</v>
      </c>
    </row>
    <row r="34" spans="1:19" ht="48" x14ac:dyDescent="0.2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8278</v>
      </c>
      <c r="O34" t="s">
        <v>8279</v>
      </c>
      <c r="P34">
        <f t="shared" si="1"/>
        <v>320.45</v>
      </c>
      <c r="Q34" s="13">
        <f t="shared" si="0"/>
        <v>42461.627511574072</v>
      </c>
      <c r="S34">
        <f t="shared" si="2"/>
        <v>2016</v>
      </c>
    </row>
    <row r="35" spans="1:19" ht="48" x14ac:dyDescent="0.2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8278</v>
      </c>
      <c r="O35" t="s">
        <v>8279</v>
      </c>
      <c r="P35">
        <f t="shared" si="1"/>
        <v>83.75</v>
      </c>
      <c r="Q35" s="13">
        <f t="shared" si="0"/>
        <v>42286.660891203705</v>
      </c>
      <c r="S35">
        <f t="shared" si="2"/>
        <v>2015</v>
      </c>
    </row>
    <row r="36" spans="1:19" ht="48" x14ac:dyDescent="0.2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8278</v>
      </c>
      <c r="O36" t="s">
        <v>8279</v>
      </c>
      <c r="P36">
        <f t="shared" si="1"/>
        <v>49.88</v>
      </c>
      <c r="Q36" s="13">
        <f t="shared" si="0"/>
        <v>41841.321770833332</v>
      </c>
      <c r="S36">
        <f t="shared" si="2"/>
        <v>2014</v>
      </c>
    </row>
    <row r="37" spans="1:19" ht="32" x14ac:dyDescent="0.2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8278</v>
      </c>
      <c r="O37" t="s">
        <v>8279</v>
      </c>
      <c r="P37">
        <f t="shared" si="1"/>
        <v>59.46</v>
      </c>
      <c r="Q37" s="13">
        <f t="shared" si="0"/>
        <v>42098.291828703703</v>
      </c>
      <c r="S37">
        <f t="shared" si="2"/>
        <v>2015</v>
      </c>
    </row>
    <row r="38" spans="1:19" ht="32" x14ac:dyDescent="0.2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8278</v>
      </c>
      <c r="O38" t="s">
        <v>8279</v>
      </c>
      <c r="P38">
        <f t="shared" si="1"/>
        <v>193.84</v>
      </c>
      <c r="Q38" s="13">
        <f t="shared" si="0"/>
        <v>42068.307002314818</v>
      </c>
      <c r="S38">
        <f t="shared" si="2"/>
        <v>2015</v>
      </c>
    </row>
    <row r="39" spans="1:19" ht="48" x14ac:dyDescent="0.2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8278</v>
      </c>
      <c r="O39" t="s">
        <v>8279</v>
      </c>
      <c r="P39">
        <f t="shared" si="1"/>
        <v>159.51</v>
      </c>
      <c r="Q39" s="13">
        <f t="shared" si="0"/>
        <v>42032.693043981482</v>
      </c>
      <c r="S39">
        <f t="shared" si="2"/>
        <v>2015</v>
      </c>
    </row>
    <row r="40" spans="1:19" ht="48" x14ac:dyDescent="0.2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8278</v>
      </c>
      <c r="O40" t="s">
        <v>8279</v>
      </c>
      <c r="P40">
        <f t="shared" si="1"/>
        <v>41.68</v>
      </c>
      <c r="Q40" s="13">
        <f t="shared" si="0"/>
        <v>41375.057222222218</v>
      </c>
      <c r="S40">
        <f t="shared" si="2"/>
        <v>2013</v>
      </c>
    </row>
    <row r="41" spans="1:19" ht="48" x14ac:dyDescent="0.2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8278</v>
      </c>
      <c r="O41" t="s">
        <v>8279</v>
      </c>
      <c r="P41">
        <f t="shared" si="1"/>
        <v>150.9</v>
      </c>
      <c r="Q41" s="13">
        <f t="shared" si="0"/>
        <v>41754.047083333331</v>
      </c>
      <c r="S41">
        <f t="shared" si="2"/>
        <v>2014</v>
      </c>
    </row>
    <row r="42" spans="1:19" ht="48" x14ac:dyDescent="0.2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8278</v>
      </c>
      <c r="O42" t="s">
        <v>8279</v>
      </c>
      <c r="P42">
        <f t="shared" si="1"/>
        <v>126.69</v>
      </c>
      <c r="Q42" s="13">
        <f t="shared" si="0"/>
        <v>41789.21398148148</v>
      </c>
      <c r="S42">
        <f t="shared" si="2"/>
        <v>2014</v>
      </c>
    </row>
    <row r="43" spans="1:19" ht="48" x14ac:dyDescent="0.2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8278</v>
      </c>
      <c r="O43" t="s">
        <v>8279</v>
      </c>
      <c r="P43">
        <f t="shared" si="1"/>
        <v>105.26</v>
      </c>
      <c r="Q43" s="13">
        <f t="shared" si="0"/>
        <v>41887.568912037037</v>
      </c>
      <c r="S43">
        <f t="shared" si="2"/>
        <v>2014</v>
      </c>
    </row>
    <row r="44" spans="1:19" ht="48" x14ac:dyDescent="0.2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8278</v>
      </c>
      <c r="O44" t="s">
        <v>8279</v>
      </c>
      <c r="P44">
        <f t="shared" si="1"/>
        <v>117.51</v>
      </c>
      <c r="Q44" s="13">
        <f t="shared" si="0"/>
        <v>41971.639189814814</v>
      </c>
      <c r="S44">
        <f t="shared" si="2"/>
        <v>2014</v>
      </c>
    </row>
    <row r="45" spans="1:19" ht="48" x14ac:dyDescent="0.2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8278</v>
      </c>
      <c r="O45" t="s">
        <v>8279</v>
      </c>
      <c r="P45">
        <f t="shared" si="1"/>
        <v>117.36</v>
      </c>
      <c r="Q45" s="13">
        <f t="shared" si="0"/>
        <v>41802.790347222224</v>
      </c>
      <c r="S45">
        <f t="shared" si="2"/>
        <v>2014</v>
      </c>
    </row>
    <row r="46" spans="1:19" ht="48" x14ac:dyDescent="0.2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8278</v>
      </c>
      <c r="O46" t="s">
        <v>8279</v>
      </c>
      <c r="P46">
        <f t="shared" si="1"/>
        <v>133.33000000000001</v>
      </c>
      <c r="Q46" s="13">
        <f t="shared" si="0"/>
        <v>41874.098807870374</v>
      </c>
      <c r="S46">
        <f t="shared" si="2"/>
        <v>2014</v>
      </c>
    </row>
    <row r="47" spans="1:19" ht="48" x14ac:dyDescent="0.2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8278</v>
      </c>
      <c r="O47" t="s">
        <v>8279</v>
      </c>
      <c r="P47">
        <f t="shared" si="1"/>
        <v>98.36</v>
      </c>
      <c r="Q47" s="13">
        <f t="shared" si="0"/>
        <v>42457.623923611114</v>
      </c>
      <c r="S47">
        <f t="shared" si="2"/>
        <v>2016</v>
      </c>
    </row>
    <row r="48" spans="1:19" ht="48" x14ac:dyDescent="0.2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8278</v>
      </c>
      <c r="O48" t="s">
        <v>8279</v>
      </c>
      <c r="P48">
        <f t="shared" si="1"/>
        <v>194.44</v>
      </c>
      <c r="Q48" s="13">
        <f t="shared" si="0"/>
        <v>42323.964976851858</v>
      </c>
      <c r="S48">
        <f t="shared" si="2"/>
        <v>2015</v>
      </c>
    </row>
    <row r="49" spans="1:19" ht="48" x14ac:dyDescent="0.2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8278</v>
      </c>
      <c r="O49" t="s">
        <v>8279</v>
      </c>
      <c r="P49">
        <f t="shared" si="1"/>
        <v>76.87</v>
      </c>
      <c r="Q49" s="13">
        <f t="shared" si="0"/>
        <v>41932.819525462961</v>
      </c>
      <c r="S49">
        <f t="shared" si="2"/>
        <v>2014</v>
      </c>
    </row>
    <row r="50" spans="1:19" ht="48" x14ac:dyDescent="0.2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8278</v>
      </c>
      <c r="O50" t="s">
        <v>8279</v>
      </c>
      <c r="P50">
        <f t="shared" si="1"/>
        <v>56.82</v>
      </c>
      <c r="Q50" s="13">
        <f t="shared" si="0"/>
        <v>42033.516898148147</v>
      </c>
      <c r="S50">
        <f t="shared" si="2"/>
        <v>2015</v>
      </c>
    </row>
    <row r="51" spans="1:19" ht="16" x14ac:dyDescent="0.2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8278</v>
      </c>
      <c r="O51" t="s">
        <v>8279</v>
      </c>
      <c r="P51">
        <f t="shared" si="1"/>
        <v>137.93</v>
      </c>
      <c r="Q51" s="13">
        <f t="shared" si="0"/>
        <v>42271.176446759258</v>
      </c>
      <c r="S51">
        <f t="shared" si="2"/>
        <v>2015</v>
      </c>
    </row>
    <row r="52" spans="1:19" ht="48" x14ac:dyDescent="0.2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8278</v>
      </c>
      <c r="O52" t="s">
        <v>8279</v>
      </c>
      <c r="P52">
        <f t="shared" si="1"/>
        <v>27.27</v>
      </c>
      <c r="Q52" s="13">
        <f t="shared" si="0"/>
        <v>41995.752986111111</v>
      </c>
      <c r="S52">
        <f t="shared" si="2"/>
        <v>2014</v>
      </c>
    </row>
    <row r="53" spans="1:19" ht="48" x14ac:dyDescent="0.2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8278</v>
      </c>
      <c r="O53" t="s">
        <v>8279</v>
      </c>
      <c r="P53">
        <f t="shared" si="1"/>
        <v>118.34</v>
      </c>
      <c r="Q53" s="13">
        <f t="shared" si="0"/>
        <v>42196.928668981483</v>
      </c>
      <c r="S53">
        <f t="shared" si="2"/>
        <v>2015</v>
      </c>
    </row>
    <row r="54" spans="1:19" ht="48" x14ac:dyDescent="0.2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8278</v>
      </c>
      <c r="O54" t="s">
        <v>8279</v>
      </c>
      <c r="P54">
        <f t="shared" si="1"/>
        <v>223.48</v>
      </c>
      <c r="Q54" s="13">
        <f t="shared" si="0"/>
        <v>41807.701921296299</v>
      </c>
      <c r="S54">
        <f t="shared" si="2"/>
        <v>2014</v>
      </c>
    </row>
    <row r="55" spans="1:19" ht="32" x14ac:dyDescent="0.2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8278</v>
      </c>
      <c r="O55" t="s">
        <v>8279</v>
      </c>
      <c r="P55">
        <f t="shared" si="1"/>
        <v>28.11</v>
      </c>
      <c r="Q55" s="13">
        <f t="shared" si="0"/>
        <v>41719.549131944441</v>
      </c>
      <c r="S55">
        <f t="shared" si="2"/>
        <v>2014</v>
      </c>
    </row>
    <row r="56" spans="1:19" ht="48" x14ac:dyDescent="0.2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8278</v>
      </c>
      <c r="O56" t="s">
        <v>8279</v>
      </c>
      <c r="P56">
        <f t="shared" si="1"/>
        <v>194.23</v>
      </c>
      <c r="Q56" s="13">
        <f t="shared" si="0"/>
        <v>42333.713206018518</v>
      </c>
      <c r="S56">
        <f t="shared" si="2"/>
        <v>2015</v>
      </c>
    </row>
    <row r="57" spans="1:19" ht="48" x14ac:dyDescent="0.2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8278</v>
      </c>
      <c r="O57" t="s">
        <v>8279</v>
      </c>
      <c r="P57">
        <f t="shared" si="1"/>
        <v>128.94999999999999</v>
      </c>
      <c r="Q57" s="13">
        <f t="shared" si="0"/>
        <v>42496.968935185185</v>
      </c>
      <c r="S57">
        <f t="shared" si="2"/>
        <v>2016</v>
      </c>
    </row>
    <row r="58" spans="1:19" ht="32" x14ac:dyDescent="0.2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8278</v>
      </c>
      <c r="O58" t="s">
        <v>8279</v>
      </c>
      <c r="P58">
        <f t="shared" si="1"/>
        <v>49.32</v>
      </c>
      <c r="Q58" s="13">
        <f t="shared" si="0"/>
        <v>42149.548888888887</v>
      </c>
      <c r="S58">
        <f t="shared" si="2"/>
        <v>2015</v>
      </c>
    </row>
    <row r="59" spans="1:19" ht="48" x14ac:dyDescent="0.2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8278</v>
      </c>
      <c r="O59" t="s">
        <v>8279</v>
      </c>
      <c r="P59">
        <f t="shared" si="1"/>
        <v>221.52</v>
      </c>
      <c r="Q59" s="13">
        <f t="shared" si="0"/>
        <v>42089.83289351852</v>
      </c>
      <c r="S59">
        <f t="shared" si="2"/>
        <v>2015</v>
      </c>
    </row>
    <row r="60" spans="1:19" ht="32" x14ac:dyDescent="0.2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8278</v>
      </c>
      <c r="O60" t="s">
        <v>8279</v>
      </c>
      <c r="P60">
        <f t="shared" si="1"/>
        <v>137.21</v>
      </c>
      <c r="Q60" s="13">
        <f t="shared" si="0"/>
        <v>41932.745046296295</v>
      </c>
      <c r="S60">
        <f t="shared" si="2"/>
        <v>2014</v>
      </c>
    </row>
    <row r="61" spans="1:19" ht="48" x14ac:dyDescent="0.2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8278</v>
      </c>
      <c r="O61" t="s">
        <v>8279</v>
      </c>
      <c r="P61">
        <f t="shared" si="1"/>
        <v>606.82000000000005</v>
      </c>
      <c r="Q61" s="13">
        <f t="shared" si="0"/>
        <v>42230.23583333334</v>
      </c>
      <c r="S61">
        <f t="shared" si="2"/>
        <v>2015</v>
      </c>
    </row>
    <row r="62" spans="1:19" ht="48" x14ac:dyDescent="0.2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8278</v>
      </c>
      <c r="O62" t="s">
        <v>8280</v>
      </c>
      <c r="P62">
        <f t="shared" si="1"/>
        <v>43.04</v>
      </c>
      <c r="Q62" s="13">
        <f t="shared" si="0"/>
        <v>41701.901817129627</v>
      </c>
      <c r="S62">
        <f t="shared" si="2"/>
        <v>2014</v>
      </c>
    </row>
    <row r="63" spans="1:19" ht="48" x14ac:dyDescent="0.2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8278</v>
      </c>
      <c r="O63" t="s">
        <v>8280</v>
      </c>
      <c r="P63">
        <f t="shared" si="1"/>
        <v>322.39</v>
      </c>
      <c r="Q63" s="13">
        <f t="shared" si="0"/>
        <v>41409.814317129632</v>
      </c>
      <c r="S63">
        <f t="shared" si="2"/>
        <v>2013</v>
      </c>
    </row>
    <row r="64" spans="1:19" ht="48" x14ac:dyDescent="0.2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8278</v>
      </c>
      <c r="O64" t="s">
        <v>8280</v>
      </c>
      <c r="P64">
        <f t="shared" si="1"/>
        <v>96.71</v>
      </c>
      <c r="Q64" s="13">
        <f t="shared" si="0"/>
        <v>41311.799513888887</v>
      </c>
      <c r="S64">
        <f t="shared" si="2"/>
        <v>2013</v>
      </c>
    </row>
    <row r="65" spans="1:19" ht="48" x14ac:dyDescent="0.2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8278</v>
      </c>
      <c r="O65" t="s">
        <v>8280</v>
      </c>
      <c r="P65">
        <f t="shared" si="1"/>
        <v>35.47</v>
      </c>
      <c r="Q65" s="13">
        <f t="shared" si="0"/>
        <v>41612.912187499998</v>
      </c>
      <c r="S65">
        <f t="shared" si="2"/>
        <v>2013</v>
      </c>
    </row>
    <row r="66" spans="1:19" ht="48" x14ac:dyDescent="0.2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8278</v>
      </c>
      <c r="O66" t="s">
        <v>8280</v>
      </c>
      <c r="P66">
        <f t="shared" si="1"/>
        <v>86.67</v>
      </c>
      <c r="Q66" s="13">
        <f t="shared" si="0"/>
        <v>41433.01829861111</v>
      </c>
      <c r="S66">
        <f t="shared" si="2"/>
        <v>2013</v>
      </c>
    </row>
    <row r="67" spans="1:19" ht="32" x14ac:dyDescent="0.2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8278</v>
      </c>
      <c r="O67" t="s">
        <v>8280</v>
      </c>
      <c r="P67">
        <f t="shared" si="1"/>
        <v>132.05000000000001</v>
      </c>
      <c r="Q67" s="13">
        <f t="shared" ref="Q67:Q130" si="3">(((J67/60)/60)/24)+DATE(1970,1,1)</f>
        <v>41835.821226851855</v>
      </c>
      <c r="S67">
        <f t="shared" si="2"/>
        <v>2014</v>
      </c>
    </row>
    <row r="68" spans="1:19" ht="32" x14ac:dyDescent="0.2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8278</v>
      </c>
      <c r="O68" t="s">
        <v>8280</v>
      </c>
      <c r="P68">
        <f t="shared" ref="P68:P131" si="4">ROUND(E68/L68,2)</f>
        <v>91.23</v>
      </c>
      <c r="Q68" s="13">
        <f t="shared" si="3"/>
        <v>42539.849768518514</v>
      </c>
      <c r="S68">
        <f t="shared" ref="R68:S131" si="5">YEAR(Q68)</f>
        <v>2016</v>
      </c>
    </row>
    <row r="69" spans="1:19" ht="48" x14ac:dyDescent="0.2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8278</v>
      </c>
      <c r="O69" t="s">
        <v>8280</v>
      </c>
      <c r="P69">
        <f t="shared" si="4"/>
        <v>116.25</v>
      </c>
      <c r="Q69" s="13">
        <f t="shared" si="3"/>
        <v>41075.583379629628</v>
      </c>
      <c r="S69">
        <f t="shared" si="5"/>
        <v>2012</v>
      </c>
    </row>
    <row r="70" spans="1:19" ht="64" x14ac:dyDescent="0.2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8278</v>
      </c>
      <c r="O70" t="s">
        <v>8280</v>
      </c>
      <c r="P70">
        <f t="shared" si="4"/>
        <v>21.19</v>
      </c>
      <c r="Q70" s="13">
        <f t="shared" si="3"/>
        <v>41663.569340277776</v>
      </c>
      <c r="S70">
        <f t="shared" si="5"/>
        <v>2014</v>
      </c>
    </row>
    <row r="71" spans="1:19" ht="48" x14ac:dyDescent="0.2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8278</v>
      </c>
      <c r="O71" t="s">
        <v>8280</v>
      </c>
      <c r="P71">
        <f t="shared" si="4"/>
        <v>62.33</v>
      </c>
      <c r="Q71" s="13">
        <f t="shared" si="3"/>
        <v>40786.187789351854</v>
      </c>
      <c r="S71">
        <f t="shared" si="5"/>
        <v>2011</v>
      </c>
    </row>
    <row r="72" spans="1:19" ht="48" x14ac:dyDescent="0.2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8278</v>
      </c>
      <c r="O72" t="s">
        <v>8280</v>
      </c>
      <c r="P72">
        <f t="shared" si="4"/>
        <v>37.409999999999997</v>
      </c>
      <c r="Q72" s="13">
        <f t="shared" si="3"/>
        <v>40730.896354166667</v>
      </c>
      <c r="S72">
        <f t="shared" si="5"/>
        <v>2011</v>
      </c>
    </row>
    <row r="73" spans="1:19" ht="48" x14ac:dyDescent="0.2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8278</v>
      </c>
      <c r="O73" t="s">
        <v>8280</v>
      </c>
      <c r="P73">
        <f t="shared" si="4"/>
        <v>69.72</v>
      </c>
      <c r="Q73" s="13">
        <f t="shared" si="3"/>
        <v>40997.271493055552</v>
      </c>
      <c r="S73">
        <f t="shared" si="5"/>
        <v>2012</v>
      </c>
    </row>
    <row r="74" spans="1:19" ht="48" x14ac:dyDescent="0.2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8278</v>
      </c>
      <c r="O74" t="s">
        <v>8280</v>
      </c>
      <c r="P74">
        <f t="shared" si="4"/>
        <v>58.17</v>
      </c>
      <c r="Q74" s="13">
        <f t="shared" si="3"/>
        <v>41208.010196759256</v>
      </c>
      <c r="S74">
        <f t="shared" si="5"/>
        <v>2012</v>
      </c>
    </row>
    <row r="75" spans="1:19" ht="48" x14ac:dyDescent="0.2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8278</v>
      </c>
      <c r="O75" t="s">
        <v>8280</v>
      </c>
      <c r="P75">
        <f t="shared" si="4"/>
        <v>50</v>
      </c>
      <c r="Q75" s="13">
        <f t="shared" si="3"/>
        <v>40587.75675925926</v>
      </c>
      <c r="S75">
        <f t="shared" si="5"/>
        <v>2011</v>
      </c>
    </row>
    <row r="76" spans="1:19" ht="48" x14ac:dyDescent="0.2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8278</v>
      </c>
      <c r="O76" t="s">
        <v>8280</v>
      </c>
      <c r="P76">
        <f t="shared" si="4"/>
        <v>19.47</v>
      </c>
      <c r="Q76" s="13">
        <f t="shared" si="3"/>
        <v>42360.487210648149</v>
      </c>
      <c r="S76">
        <f t="shared" si="5"/>
        <v>2015</v>
      </c>
    </row>
    <row r="77" spans="1:19" ht="48" x14ac:dyDescent="0.2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8278</v>
      </c>
      <c r="O77" t="s">
        <v>8280</v>
      </c>
      <c r="P77">
        <f t="shared" si="4"/>
        <v>85.96</v>
      </c>
      <c r="Q77" s="13">
        <f t="shared" si="3"/>
        <v>41357.209166666667</v>
      </c>
      <c r="S77">
        <f t="shared" si="5"/>
        <v>2013</v>
      </c>
    </row>
    <row r="78" spans="1:19" ht="48" x14ac:dyDescent="0.2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8278</v>
      </c>
      <c r="O78" t="s">
        <v>8280</v>
      </c>
      <c r="P78">
        <f t="shared" si="4"/>
        <v>30.67</v>
      </c>
      <c r="Q78" s="13">
        <f t="shared" si="3"/>
        <v>40844.691643518519</v>
      </c>
      <c r="S78">
        <f t="shared" si="5"/>
        <v>2011</v>
      </c>
    </row>
    <row r="79" spans="1:19" ht="48" x14ac:dyDescent="0.2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8278</v>
      </c>
      <c r="O79" t="s">
        <v>8280</v>
      </c>
      <c r="P79">
        <f t="shared" si="4"/>
        <v>60.38</v>
      </c>
      <c r="Q79" s="13">
        <f t="shared" si="3"/>
        <v>40997.144872685189</v>
      </c>
      <c r="S79">
        <f t="shared" si="5"/>
        <v>2012</v>
      </c>
    </row>
    <row r="80" spans="1:19" ht="96" x14ac:dyDescent="0.2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8278</v>
      </c>
      <c r="O80" t="s">
        <v>8280</v>
      </c>
      <c r="P80">
        <f t="shared" si="4"/>
        <v>38.6</v>
      </c>
      <c r="Q80" s="13">
        <f t="shared" si="3"/>
        <v>42604.730567129634</v>
      </c>
      <c r="S80">
        <f t="shared" si="5"/>
        <v>2016</v>
      </c>
    </row>
    <row r="81" spans="1:19" ht="48" x14ac:dyDescent="0.2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8278</v>
      </c>
      <c r="O81" t="s">
        <v>8280</v>
      </c>
      <c r="P81">
        <f t="shared" si="4"/>
        <v>40.270000000000003</v>
      </c>
      <c r="Q81" s="13">
        <f t="shared" si="3"/>
        <v>41724.776539351849</v>
      </c>
      <c r="S81">
        <f t="shared" si="5"/>
        <v>2014</v>
      </c>
    </row>
    <row r="82" spans="1:19" ht="48" x14ac:dyDescent="0.2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8278</v>
      </c>
      <c r="O82" t="s">
        <v>8280</v>
      </c>
      <c r="P82">
        <f t="shared" si="4"/>
        <v>273.83</v>
      </c>
      <c r="Q82" s="13">
        <f t="shared" si="3"/>
        <v>41583.083981481483</v>
      </c>
      <c r="S82">
        <f t="shared" si="5"/>
        <v>2013</v>
      </c>
    </row>
    <row r="83" spans="1:19" ht="48" x14ac:dyDescent="0.2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8278</v>
      </c>
      <c r="O83" t="s">
        <v>8280</v>
      </c>
      <c r="P83">
        <f t="shared" si="4"/>
        <v>53.04</v>
      </c>
      <c r="Q83" s="13">
        <f t="shared" si="3"/>
        <v>41100.158877314818</v>
      </c>
      <c r="S83">
        <f t="shared" si="5"/>
        <v>2012</v>
      </c>
    </row>
    <row r="84" spans="1:19" ht="48" x14ac:dyDescent="0.2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8278</v>
      </c>
      <c r="O84" t="s">
        <v>8280</v>
      </c>
      <c r="P84">
        <f t="shared" si="4"/>
        <v>40.01</v>
      </c>
      <c r="Q84" s="13">
        <f t="shared" si="3"/>
        <v>40795.820150462961</v>
      </c>
      <c r="S84">
        <f t="shared" si="5"/>
        <v>2011</v>
      </c>
    </row>
    <row r="85" spans="1:19" ht="48" x14ac:dyDescent="0.2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8278</v>
      </c>
      <c r="O85" t="s">
        <v>8280</v>
      </c>
      <c r="P85">
        <f t="shared" si="4"/>
        <v>15.77</v>
      </c>
      <c r="Q85" s="13">
        <f t="shared" si="3"/>
        <v>42042.615613425922</v>
      </c>
      <c r="S85">
        <f t="shared" si="5"/>
        <v>2015</v>
      </c>
    </row>
    <row r="86" spans="1:19" ht="48" x14ac:dyDescent="0.2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8278</v>
      </c>
      <c r="O86" t="s">
        <v>8280</v>
      </c>
      <c r="P86">
        <f t="shared" si="4"/>
        <v>71.430000000000007</v>
      </c>
      <c r="Q86" s="13">
        <f t="shared" si="3"/>
        <v>40648.757939814815</v>
      </c>
      <c r="S86">
        <f t="shared" si="5"/>
        <v>2011</v>
      </c>
    </row>
    <row r="87" spans="1:19" ht="48" x14ac:dyDescent="0.2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8278</v>
      </c>
      <c r="O87" t="s">
        <v>8280</v>
      </c>
      <c r="P87">
        <f t="shared" si="4"/>
        <v>71.709999999999994</v>
      </c>
      <c r="Q87" s="13">
        <f t="shared" si="3"/>
        <v>40779.125428240739</v>
      </c>
      <c r="S87">
        <f t="shared" si="5"/>
        <v>2011</v>
      </c>
    </row>
    <row r="88" spans="1:19" ht="48" x14ac:dyDescent="0.2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8278</v>
      </c>
      <c r="O88" t="s">
        <v>8280</v>
      </c>
      <c r="P88">
        <f t="shared" si="4"/>
        <v>375.76</v>
      </c>
      <c r="Q88" s="13">
        <f t="shared" si="3"/>
        <v>42291.556076388893</v>
      </c>
      <c r="S88">
        <f t="shared" si="5"/>
        <v>2015</v>
      </c>
    </row>
    <row r="89" spans="1:19" ht="48" x14ac:dyDescent="0.2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8278</v>
      </c>
      <c r="O89" t="s">
        <v>8280</v>
      </c>
      <c r="P89">
        <f t="shared" si="4"/>
        <v>104.6</v>
      </c>
      <c r="Q89" s="13">
        <f t="shared" si="3"/>
        <v>40322.53938657407</v>
      </c>
      <c r="S89">
        <f t="shared" si="5"/>
        <v>2010</v>
      </c>
    </row>
    <row r="90" spans="1:19" ht="48" x14ac:dyDescent="0.2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8278</v>
      </c>
      <c r="O90" t="s">
        <v>8280</v>
      </c>
      <c r="P90">
        <f t="shared" si="4"/>
        <v>60</v>
      </c>
      <c r="Q90" s="13">
        <f t="shared" si="3"/>
        <v>41786.65892361111</v>
      </c>
      <c r="S90">
        <f t="shared" si="5"/>
        <v>2014</v>
      </c>
    </row>
    <row r="91" spans="1:19" ht="48" x14ac:dyDescent="0.2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8278</v>
      </c>
      <c r="O91" t="s">
        <v>8280</v>
      </c>
      <c r="P91">
        <f t="shared" si="4"/>
        <v>123.29</v>
      </c>
      <c r="Q91" s="13">
        <f t="shared" si="3"/>
        <v>41402.752222222225</v>
      </c>
      <c r="S91">
        <f t="shared" si="5"/>
        <v>2013</v>
      </c>
    </row>
    <row r="92" spans="1:19" ht="32" x14ac:dyDescent="0.2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8278</v>
      </c>
      <c r="O92" t="s">
        <v>8280</v>
      </c>
      <c r="P92">
        <f t="shared" si="4"/>
        <v>31.38</v>
      </c>
      <c r="Q92" s="13">
        <f t="shared" si="3"/>
        <v>40706.297442129631</v>
      </c>
      <c r="S92">
        <f t="shared" si="5"/>
        <v>2011</v>
      </c>
    </row>
    <row r="93" spans="1:19" ht="48" x14ac:dyDescent="0.2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8278</v>
      </c>
      <c r="O93" t="s">
        <v>8280</v>
      </c>
      <c r="P93">
        <f t="shared" si="4"/>
        <v>78.260000000000005</v>
      </c>
      <c r="Q93" s="13">
        <f t="shared" si="3"/>
        <v>40619.402361111112</v>
      </c>
      <c r="S93">
        <f t="shared" si="5"/>
        <v>2011</v>
      </c>
    </row>
    <row r="94" spans="1:19" ht="48" x14ac:dyDescent="0.2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8278</v>
      </c>
      <c r="O94" t="s">
        <v>8280</v>
      </c>
      <c r="P94">
        <f t="shared" si="4"/>
        <v>122.33</v>
      </c>
      <c r="Q94" s="13">
        <f t="shared" si="3"/>
        <v>42721.198877314819</v>
      </c>
      <c r="S94">
        <f t="shared" si="5"/>
        <v>2016</v>
      </c>
    </row>
    <row r="95" spans="1:19" ht="48" x14ac:dyDescent="0.2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8278</v>
      </c>
      <c r="O95" t="s">
        <v>8280</v>
      </c>
      <c r="P95">
        <f t="shared" si="4"/>
        <v>73.73</v>
      </c>
      <c r="Q95" s="13">
        <f t="shared" si="3"/>
        <v>41065.858067129629</v>
      </c>
      <c r="S95">
        <f t="shared" si="5"/>
        <v>2012</v>
      </c>
    </row>
    <row r="96" spans="1:19" ht="48" x14ac:dyDescent="0.2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8278</v>
      </c>
      <c r="O96" t="s">
        <v>8280</v>
      </c>
      <c r="P96">
        <f t="shared" si="4"/>
        <v>21.67</v>
      </c>
      <c r="Q96" s="13">
        <f t="shared" si="3"/>
        <v>41716.717847222222</v>
      </c>
      <c r="S96">
        <f t="shared" si="5"/>
        <v>2014</v>
      </c>
    </row>
    <row r="97" spans="1:19" ht="48" x14ac:dyDescent="0.2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8278</v>
      </c>
      <c r="O97" t="s">
        <v>8280</v>
      </c>
      <c r="P97">
        <f t="shared" si="4"/>
        <v>21.9</v>
      </c>
      <c r="Q97" s="13">
        <f t="shared" si="3"/>
        <v>40935.005104166667</v>
      </c>
      <c r="S97">
        <f t="shared" si="5"/>
        <v>2012</v>
      </c>
    </row>
    <row r="98" spans="1:19" ht="48" x14ac:dyDescent="0.2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8278</v>
      </c>
      <c r="O98" t="s">
        <v>8280</v>
      </c>
      <c r="P98">
        <f t="shared" si="4"/>
        <v>50.59</v>
      </c>
      <c r="Q98" s="13">
        <f t="shared" si="3"/>
        <v>40324.662511574075</v>
      </c>
      <c r="S98">
        <f t="shared" si="5"/>
        <v>2010</v>
      </c>
    </row>
    <row r="99" spans="1:19" ht="48" x14ac:dyDescent="0.2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8278</v>
      </c>
      <c r="O99" t="s">
        <v>8280</v>
      </c>
      <c r="P99">
        <f t="shared" si="4"/>
        <v>53.13</v>
      </c>
      <c r="Q99" s="13">
        <f t="shared" si="3"/>
        <v>40706.135208333333</v>
      </c>
      <c r="S99">
        <f t="shared" si="5"/>
        <v>2011</v>
      </c>
    </row>
    <row r="100" spans="1:19" ht="48" x14ac:dyDescent="0.2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8278</v>
      </c>
      <c r="O100" t="s">
        <v>8280</v>
      </c>
      <c r="P100">
        <f t="shared" si="4"/>
        <v>56.67</v>
      </c>
      <c r="Q100" s="13">
        <f t="shared" si="3"/>
        <v>41214.79483796296</v>
      </c>
      <c r="S100">
        <f t="shared" si="5"/>
        <v>2012</v>
      </c>
    </row>
    <row r="101" spans="1:19" ht="32" x14ac:dyDescent="0.2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8278</v>
      </c>
      <c r="O101" t="s">
        <v>8280</v>
      </c>
      <c r="P101">
        <f t="shared" si="4"/>
        <v>40.78</v>
      </c>
      <c r="Q101" s="13">
        <f t="shared" si="3"/>
        <v>41631.902766203704</v>
      </c>
      <c r="S101">
        <f t="shared" si="5"/>
        <v>2013</v>
      </c>
    </row>
    <row r="102" spans="1:19" ht="48" x14ac:dyDescent="0.2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8278</v>
      </c>
      <c r="O102" t="s">
        <v>8280</v>
      </c>
      <c r="P102">
        <f t="shared" si="4"/>
        <v>192.31</v>
      </c>
      <c r="Q102" s="13">
        <f t="shared" si="3"/>
        <v>41197.753310185188</v>
      </c>
      <c r="S102">
        <f t="shared" si="5"/>
        <v>2012</v>
      </c>
    </row>
    <row r="103" spans="1:19" ht="48" x14ac:dyDescent="0.2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8278</v>
      </c>
      <c r="O103" t="s">
        <v>8280</v>
      </c>
      <c r="P103">
        <f t="shared" si="4"/>
        <v>100</v>
      </c>
      <c r="Q103" s="13">
        <f t="shared" si="3"/>
        <v>41274.776736111111</v>
      </c>
      <c r="S103">
        <f t="shared" si="5"/>
        <v>2012</v>
      </c>
    </row>
    <row r="104" spans="1:19" ht="48" x14ac:dyDescent="0.2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8278</v>
      </c>
      <c r="O104" t="s">
        <v>8280</v>
      </c>
      <c r="P104">
        <f t="shared" si="4"/>
        <v>117.92</v>
      </c>
      <c r="Q104" s="13">
        <f t="shared" si="3"/>
        <v>40505.131168981483</v>
      </c>
      <c r="S104">
        <f t="shared" si="5"/>
        <v>2010</v>
      </c>
    </row>
    <row r="105" spans="1:19" ht="32" x14ac:dyDescent="0.2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8278</v>
      </c>
      <c r="O105" t="s">
        <v>8280</v>
      </c>
      <c r="P105">
        <f t="shared" si="4"/>
        <v>27.9</v>
      </c>
      <c r="Q105" s="13">
        <f t="shared" si="3"/>
        <v>41682.805902777778</v>
      </c>
      <c r="S105">
        <f t="shared" si="5"/>
        <v>2014</v>
      </c>
    </row>
    <row r="106" spans="1:19" ht="32" x14ac:dyDescent="0.2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8278</v>
      </c>
      <c r="O106" t="s">
        <v>8280</v>
      </c>
      <c r="P106">
        <f t="shared" si="4"/>
        <v>60</v>
      </c>
      <c r="Q106" s="13">
        <f t="shared" si="3"/>
        <v>40612.695208333331</v>
      </c>
      <c r="S106">
        <f t="shared" si="5"/>
        <v>2011</v>
      </c>
    </row>
    <row r="107" spans="1:19" ht="48" x14ac:dyDescent="0.2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8278</v>
      </c>
      <c r="O107" t="s">
        <v>8280</v>
      </c>
      <c r="P107">
        <f t="shared" si="4"/>
        <v>39.380000000000003</v>
      </c>
      <c r="Q107" s="13">
        <f t="shared" si="3"/>
        <v>42485.724768518514</v>
      </c>
      <c r="S107">
        <f t="shared" si="5"/>
        <v>2016</v>
      </c>
    </row>
    <row r="108" spans="1:19" ht="16" x14ac:dyDescent="0.2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8278</v>
      </c>
      <c r="O108" t="s">
        <v>8280</v>
      </c>
      <c r="P108">
        <f t="shared" si="4"/>
        <v>186.11</v>
      </c>
      <c r="Q108" s="13">
        <f t="shared" si="3"/>
        <v>40987.776631944449</v>
      </c>
      <c r="S108">
        <f t="shared" si="5"/>
        <v>2012</v>
      </c>
    </row>
    <row r="109" spans="1:19" ht="48" x14ac:dyDescent="0.2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8278</v>
      </c>
      <c r="O109" t="s">
        <v>8280</v>
      </c>
      <c r="P109">
        <f t="shared" si="4"/>
        <v>111.38</v>
      </c>
      <c r="Q109" s="13">
        <f t="shared" si="3"/>
        <v>40635.982488425929</v>
      </c>
      <c r="S109">
        <f t="shared" si="5"/>
        <v>2011</v>
      </c>
    </row>
    <row r="110" spans="1:19" ht="48" x14ac:dyDescent="0.2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8278</v>
      </c>
      <c r="O110" t="s">
        <v>8280</v>
      </c>
      <c r="P110">
        <f t="shared" si="4"/>
        <v>78.72</v>
      </c>
      <c r="Q110" s="13">
        <f t="shared" si="3"/>
        <v>41365.613078703704</v>
      </c>
      <c r="S110">
        <f t="shared" si="5"/>
        <v>2013</v>
      </c>
    </row>
    <row r="111" spans="1:19" ht="48" x14ac:dyDescent="0.2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8278</v>
      </c>
      <c r="O111" t="s">
        <v>8280</v>
      </c>
      <c r="P111">
        <f t="shared" si="4"/>
        <v>46.7</v>
      </c>
      <c r="Q111" s="13">
        <f t="shared" si="3"/>
        <v>40570.025810185187</v>
      </c>
      <c r="S111">
        <f t="shared" si="5"/>
        <v>2011</v>
      </c>
    </row>
    <row r="112" spans="1:19" ht="48" x14ac:dyDescent="0.2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8278</v>
      </c>
      <c r="O112" t="s">
        <v>8280</v>
      </c>
      <c r="P112">
        <f t="shared" si="4"/>
        <v>65.38</v>
      </c>
      <c r="Q112" s="13">
        <f t="shared" si="3"/>
        <v>41557.949687500004</v>
      </c>
      <c r="S112">
        <f t="shared" si="5"/>
        <v>2013</v>
      </c>
    </row>
    <row r="113" spans="1:19" ht="48" x14ac:dyDescent="0.2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8278</v>
      </c>
      <c r="O113" t="s">
        <v>8280</v>
      </c>
      <c r="P113">
        <f t="shared" si="4"/>
        <v>102.08</v>
      </c>
      <c r="Q113" s="13">
        <f t="shared" si="3"/>
        <v>42125.333182870367</v>
      </c>
      <c r="S113">
        <f t="shared" si="5"/>
        <v>2015</v>
      </c>
    </row>
    <row r="114" spans="1:19" ht="48" x14ac:dyDescent="0.2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8278</v>
      </c>
      <c r="O114" t="s">
        <v>8280</v>
      </c>
      <c r="P114">
        <f t="shared" si="4"/>
        <v>64.2</v>
      </c>
      <c r="Q114" s="13">
        <f t="shared" si="3"/>
        <v>41718.043032407404</v>
      </c>
      <c r="S114">
        <f t="shared" si="5"/>
        <v>2014</v>
      </c>
    </row>
    <row r="115" spans="1:19" ht="32" x14ac:dyDescent="0.2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8278</v>
      </c>
      <c r="O115" t="s">
        <v>8280</v>
      </c>
      <c r="P115">
        <f t="shared" si="4"/>
        <v>90.38</v>
      </c>
      <c r="Q115" s="13">
        <f t="shared" si="3"/>
        <v>40753.758425925924</v>
      </c>
      <c r="S115">
        <f t="shared" si="5"/>
        <v>2011</v>
      </c>
    </row>
    <row r="116" spans="1:19" ht="48" x14ac:dyDescent="0.2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8278</v>
      </c>
      <c r="O116" t="s">
        <v>8280</v>
      </c>
      <c r="P116">
        <f t="shared" si="4"/>
        <v>88.57</v>
      </c>
      <c r="Q116" s="13">
        <f t="shared" si="3"/>
        <v>40861.27416666667</v>
      </c>
      <c r="S116">
        <f t="shared" si="5"/>
        <v>2011</v>
      </c>
    </row>
    <row r="117" spans="1:19" ht="16" x14ac:dyDescent="0.2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8278</v>
      </c>
      <c r="O117" t="s">
        <v>8280</v>
      </c>
      <c r="P117">
        <f t="shared" si="4"/>
        <v>28.73</v>
      </c>
      <c r="Q117" s="13">
        <f t="shared" si="3"/>
        <v>40918.738935185182</v>
      </c>
      <c r="S117">
        <f t="shared" si="5"/>
        <v>2012</v>
      </c>
    </row>
    <row r="118" spans="1:19" ht="48" x14ac:dyDescent="0.2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8278</v>
      </c>
      <c r="O118" t="s">
        <v>8280</v>
      </c>
      <c r="P118">
        <f t="shared" si="4"/>
        <v>69.790000000000006</v>
      </c>
      <c r="Q118" s="13">
        <f t="shared" si="3"/>
        <v>40595.497164351851</v>
      </c>
      <c r="S118">
        <f t="shared" si="5"/>
        <v>2011</v>
      </c>
    </row>
    <row r="119" spans="1:19" ht="48" x14ac:dyDescent="0.2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8278</v>
      </c>
      <c r="O119" t="s">
        <v>8280</v>
      </c>
      <c r="P119">
        <f t="shared" si="4"/>
        <v>167.49</v>
      </c>
      <c r="Q119" s="13">
        <f t="shared" si="3"/>
        <v>40248.834999999999</v>
      </c>
      <c r="S119">
        <f t="shared" si="5"/>
        <v>2010</v>
      </c>
    </row>
    <row r="120" spans="1:19" ht="32" x14ac:dyDescent="0.2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8278</v>
      </c>
      <c r="O120" t="s">
        <v>8280</v>
      </c>
      <c r="P120">
        <f t="shared" si="4"/>
        <v>144.91</v>
      </c>
      <c r="Q120" s="13">
        <f t="shared" si="3"/>
        <v>40723.053657407407</v>
      </c>
      <c r="S120">
        <f t="shared" si="5"/>
        <v>2011</v>
      </c>
    </row>
    <row r="121" spans="1:19" ht="48" x14ac:dyDescent="0.2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8278</v>
      </c>
      <c r="O121" t="s">
        <v>8280</v>
      </c>
      <c r="P121">
        <f t="shared" si="4"/>
        <v>91.84</v>
      </c>
      <c r="Q121" s="13">
        <f t="shared" si="3"/>
        <v>40739.069282407407</v>
      </c>
      <c r="S121">
        <f t="shared" si="5"/>
        <v>2011</v>
      </c>
    </row>
    <row r="122" spans="1:19" ht="48" x14ac:dyDescent="0.2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8278</v>
      </c>
      <c r="O122" t="s">
        <v>8281</v>
      </c>
      <c r="P122">
        <f t="shared" si="4"/>
        <v>10</v>
      </c>
      <c r="Q122" s="13">
        <f t="shared" si="3"/>
        <v>42616.049849537041</v>
      </c>
      <c r="S122">
        <f t="shared" si="5"/>
        <v>2016</v>
      </c>
    </row>
    <row r="123" spans="1:19" ht="48" x14ac:dyDescent="0.2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8278</v>
      </c>
      <c r="O123" t="s">
        <v>8281</v>
      </c>
      <c r="P123">
        <f t="shared" si="4"/>
        <v>1</v>
      </c>
      <c r="Q123" s="13">
        <f t="shared" si="3"/>
        <v>42096.704976851848</v>
      </c>
      <c r="S123">
        <f t="shared" si="5"/>
        <v>2015</v>
      </c>
    </row>
    <row r="124" spans="1:19" ht="32" x14ac:dyDescent="0.2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8278</v>
      </c>
      <c r="O124" t="s">
        <v>8281</v>
      </c>
      <c r="P124">
        <f>IFERROR(ROUND(E124/L124,2),0)</f>
        <v>0</v>
      </c>
      <c r="Q124" s="13">
        <f t="shared" si="3"/>
        <v>42593.431793981479</v>
      </c>
      <c r="S124">
        <f t="shared" si="5"/>
        <v>2016</v>
      </c>
    </row>
    <row r="125" spans="1:19" ht="48" x14ac:dyDescent="0.2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8278</v>
      </c>
      <c r="O125" t="s">
        <v>8281</v>
      </c>
      <c r="P125">
        <f>ROUND(E125/L125,2)</f>
        <v>25.17</v>
      </c>
      <c r="Q125" s="13">
        <f t="shared" si="3"/>
        <v>41904.781990740739</v>
      </c>
      <c r="S125">
        <f t="shared" si="5"/>
        <v>2014</v>
      </c>
    </row>
    <row r="126" spans="1:19" ht="48" x14ac:dyDescent="0.2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8278</v>
      </c>
      <c r="O126" t="s">
        <v>8281</v>
      </c>
      <c r="P126" t="e">
        <f>ROUND(E126/L126,2)</f>
        <v>#DIV/0!</v>
      </c>
      <c r="Q126" s="13">
        <f t="shared" si="3"/>
        <v>42114.928726851853</v>
      </c>
      <c r="S126">
        <f t="shared" si="5"/>
        <v>2015</v>
      </c>
    </row>
    <row r="127" spans="1:19" ht="48" x14ac:dyDescent="0.2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8278</v>
      </c>
      <c r="O127" t="s">
        <v>8281</v>
      </c>
      <c r="P127">
        <f t="shared" si="4"/>
        <v>11.67</v>
      </c>
      <c r="Q127" s="13">
        <f t="shared" si="3"/>
        <v>42709.993981481486</v>
      </c>
      <c r="S127">
        <f t="shared" si="5"/>
        <v>2016</v>
      </c>
    </row>
    <row r="128" spans="1:19" ht="48" x14ac:dyDescent="0.2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8278</v>
      </c>
      <c r="O128" t="s">
        <v>8281</v>
      </c>
      <c r="P128">
        <f t="shared" si="4"/>
        <v>106.69</v>
      </c>
      <c r="Q128" s="13">
        <f t="shared" si="3"/>
        <v>42135.589548611111</v>
      </c>
      <c r="S128">
        <f t="shared" si="5"/>
        <v>2015</v>
      </c>
    </row>
    <row r="129" spans="1:19" ht="48" x14ac:dyDescent="0.2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8278</v>
      </c>
      <c r="O129" t="s">
        <v>8281</v>
      </c>
      <c r="P129">
        <f t="shared" si="4"/>
        <v>47.5</v>
      </c>
      <c r="Q129" s="13">
        <f t="shared" si="3"/>
        <v>42067.62431712963</v>
      </c>
      <c r="S129">
        <f t="shared" si="5"/>
        <v>2015</v>
      </c>
    </row>
    <row r="130" spans="1:19" ht="32" x14ac:dyDescent="0.2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8278</v>
      </c>
      <c r="O130" t="s">
        <v>8281</v>
      </c>
      <c r="P130">
        <f t="shared" si="4"/>
        <v>311.17</v>
      </c>
      <c r="Q130" s="13">
        <f t="shared" si="3"/>
        <v>42628.22792824074</v>
      </c>
      <c r="S130">
        <f t="shared" si="5"/>
        <v>2016</v>
      </c>
    </row>
    <row r="131" spans="1:19" ht="48" x14ac:dyDescent="0.2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8278</v>
      </c>
      <c r="O131" t="s">
        <v>8281</v>
      </c>
      <c r="P131" t="e">
        <f t="shared" si="4"/>
        <v>#DIV/0!</v>
      </c>
      <c r="Q131" s="13">
        <f t="shared" ref="Q131:Q194" si="6">(((J131/60)/60)/24)+DATE(1970,1,1)</f>
        <v>41882.937303240738</v>
      </c>
      <c r="S131">
        <f t="shared" si="5"/>
        <v>2014</v>
      </c>
    </row>
    <row r="132" spans="1:19" ht="48" x14ac:dyDescent="0.2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8278</v>
      </c>
      <c r="O132" t="s">
        <v>8281</v>
      </c>
      <c r="P132" t="e">
        <f t="shared" ref="P132:P195" si="7">ROUND(E132/L132,2)</f>
        <v>#DIV/0!</v>
      </c>
      <c r="Q132" s="13">
        <f t="shared" si="6"/>
        <v>41778.915416666663</v>
      </c>
      <c r="S132">
        <f t="shared" ref="R132:S195" si="8">YEAR(Q132)</f>
        <v>2014</v>
      </c>
    </row>
    <row r="133" spans="1:19" ht="16" x14ac:dyDescent="0.2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8278</v>
      </c>
      <c r="O133" t="s">
        <v>8281</v>
      </c>
      <c r="P133" t="e">
        <f t="shared" si="7"/>
        <v>#DIV/0!</v>
      </c>
      <c r="Q133" s="13">
        <f t="shared" si="6"/>
        <v>42541.837511574078</v>
      </c>
      <c r="S133">
        <f t="shared" si="8"/>
        <v>2016</v>
      </c>
    </row>
    <row r="134" spans="1:19" ht="48" x14ac:dyDescent="0.2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8278</v>
      </c>
      <c r="O134" t="s">
        <v>8281</v>
      </c>
      <c r="P134">
        <f t="shared" si="7"/>
        <v>94.51</v>
      </c>
      <c r="Q134" s="13">
        <f t="shared" si="6"/>
        <v>41905.812581018516</v>
      </c>
      <c r="S134">
        <f t="shared" si="8"/>
        <v>2014</v>
      </c>
    </row>
    <row r="135" spans="1:19" ht="32" x14ac:dyDescent="0.2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8278</v>
      </c>
      <c r="O135" t="s">
        <v>8281</v>
      </c>
      <c r="P135" t="e">
        <f t="shared" si="7"/>
        <v>#DIV/0!</v>
      </c>
      <c r="Q135" s="13">
        <f t="shared" si="6"/>
        <v>42491.80768518518</v>
      </c>
      <c r="S135">
        <f t="shared" si="8"/>
        <v>2016</v>
      </c>
    </row>
    <row r="136" spans="1:19" ht="32" x14ac:dyDescent="0.2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8278</v>
      </c>
      <c r="O136" t="s">
        <v>8281</v>
      </c>
      <c r="P136" t="e">
        <f t="shared" si="7"/>
        <v>#DIV/0!</v>
      </c>
      <c r="Q136" s="13">
        <f t="shared" si="6"/>
        <v>42221.909930555557</v>
      </c>
      <c r="S136">
        <f t="shared" si="8"/>
        <v>2015</v>
      </c>
    </row>
    <row r="137" spans="1:19" ht="48" x14ac:dyDescent="0.2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8278</v>
      </c>
      <c r="O137" t="s">
        <v>8281</v>
      </c>
      <c r="P137">
        <f t="shared" si="7"/>
        <v>80.599999999999994</v>
      </c>
      <c r="Q137" s="13">
        <f t="shared" si="6"/>
        <v>41788.381909722222</v>
      </c>
      <c r="S137">
        <f t="shared" si="8"/>
        <v>2014</v>
      </c>
    </row>
    <row r="138" spans="1:19" ht="48" x14ac:dyDescent="0.2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8278</v>
      </c>
      <c r="O138" t="s">
        <v>8281</v>
      </c>
      <c r="P138" t="e">
        <f t="shared" si="7"/>
        <v>#DIV/0!</v>
      </c>
      <c r="Q138" s="13">
        <f t="shared" si="6"/>
        <v>42096.410115740742</v>
      </c>
      <c r="S138">
        <f t="shared" si="8"/>
        <v>2015</v>
      </c>
    </row>
    <row r="139" spans="1:19" ht="48" x14ac:dyDescent="0.2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8278</v>
      </c>
      <c r="O139" t="s">
        <v>8281</v>
      </c>
      <c r="P139" t="e">
        <f t="shared" si="7"/>
        <v>#DIV/0!</v>
      </c>
      <c r="Q139" s="13">
        <f t="shared" si="6"/>
        <v>42239.573993055557</v>
      </c>
      <c r="S139">
        <f t="shared" si="8"/>
        <v>2015</v>
      </c>
    </row>
    <row r="140" spans="1:19" ht="48" x14ac:dyDescent="0.2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8278</v>
      </c>
      <c r="O140" t="s">
        <v>8281</v>
      </c>
      <c r="P140">
        <f t="shared" si="7"/>
        <v>81.239999999999995</v>
      </c>
      <c r="Q140" s="13">
        <f t="shared" si="6"/>
        <v>42186.257418981477</v>
      </c>
      <c r="S140">
        <f t="shared" si="8"/>
        <v>2015</v>
      </c>
    </row>
    <row r="141" spans="1:19" ht="32" x14ac:dyDescent="0.2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8278</v>
      </c>
      <c r="O141" t="s">
        <v>8281</v>
      </c>
      <c r="P141">
        <f t="shared" si="7"/>
        <v>500</v>
      </c>
      <c r="Q141" s="13">
        <f t="shared" si="6"/>
        <v>42187.920972222222</v>
      </c>
      <c r="S141">
        <f t="shared" si="8"/>
        <v>2015</v>
      </c>
    </row>
    <row r="142" spans="1:19" ht="48" x14ac:dyDescent="0.2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8278</v>
      </c>
      <c r="O142" t="s">
        <v>8281</v>
      </c>
      <c r="P142" t="e">
        <f t="shared" si="7"/>
        <v>#DIV/0!</v>
      </c>
      <c r="Q142" s="13">
        <f t="shared" si="6"/>
        <v>42053.198287037041</v>
      </c>
      <c r="S142">
        <f t="shared" si="8"/>
        <v>2015</v>
      </c>
    </row>
    <row r="143" spans="1:19" ht="48" x14ac:dyDescent="0.2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8278</v>
      </c>
      <c r="O143" t="s">
        <v>8281</v>
      </c>
      <c r="P143">
        <f t="shared" si="7"/>
        <v>46.18</v>
      </c>
      <c r="Q143" s="13">
        <f t="shared" si="6"/>
        <v>42110.153043981481</v>
      </c>
      <c r="S143">
        <f t="shared" si="8"/>
        <v>2015</v>
      </c>
    </row>
    <row r="144" spans="1:19" ht="48" x14ac:dyDescent="0.2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8278</v>
      </c>
      <c r="O144" t="s">
        <v>8281</v>
      </c>
      <c r="P144">
        <f t="shared" si="7"/>
        <v>10</v>
      </c>
      <c r="Q144" s="13">
        <f t="shared" si="6"/>
        <v>41938.893263888887</v>
      </c>
      <c r="S144">
        <f t="shared" si="8"/>
        <v>2014</v>
      </c>
    </row>
    <row r="145" spans="1:19" ht="48" x14ac:dyDescent="0.2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8278</v>
      </c>
      <c r="O145" t="s">
        <v>8281</v>
      </c>
      <c r="P145" t="e">
        <f t="shared" si="7"/>
        <v>#DIV/0!</v>
      </c>
      <c r="Q145" s="13">
        <f t="shared" si="6"/>
        <v>42559.064143518524</v>
      </c>
      <c r="S145">
        <f t="shared" si="8"/>
        <v>2016</v>
      </c>
    </row>
    <row r="146" spans="1:19" ht="48" x14ac:dyDescent="0.2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8278</v>
      </c>
      <c r="O146" t="s">
        <v>8281</v>
      </c>
      <c r="P146">
        <f t="shared" si="7"/>
        <v>55.95</v>
      </c>
      <c r="Q146" s="13">
        <f t="shared" si="6"/>
        <v>42047.762407407412</v>
      </c>
      <c r="S146">
        <f t="shared" si="8"/>
        <v>2015</v>
      </c>
    </row>
    <row r="147" spans="1:19" ht="48" x14ac:dyDescent="0.2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8278</v>
      </c>
      <c r="O147" t="s">
        <v>8281</v>
      </c>
      <c r="P147">
        <f t="shared" si="7"/>
        <v>37.56</v>
      </c>
      <c r="Q147" s="13">
        <f t="shared" si="6"/>
        <v>42200.542268518519</v>
      </c>
      <c r="S147">
        <f t="shared" si="8"/>
        <v>2015</v>
      </c>
    </row>
    <row r="148" spans="1:19" ht="48" x14ac:dyDescent="0.2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8278</v>
      </c>
      <c r="O148" t="s">
        <v>8281</v>
      </c>
      <c r="P148">
        <f t="shared" si="7"/>
        <v>38.33</v>
      </c>
      <c r="Q148" s="13">
        <f t="shared" si="6"/>
        <v>42693.016180555554</v>
      </c>
      <c r="S148">
        <f t="shared" si="8"/>
        <v>2016</v>
      </c>
    </row>
    <row r="149" spans="1:19" ht="32" x14ac:dyDescent="0.2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8278</v>
      </c>
      <c r="O149" t="s">
        <v>8281</v>
      </c>
      <c r="P149" t="e">
        <f t="shared" si="7"/>
        <v>#DIV/0!</v>
      </c>
      <c r="Q149" s="13">
        <f t="shared" si="6"/>
        <v>41969.767824074079</v>
      </c>
      <c r="S149">
        <f t="shared" si="8"/>
        <v>2014</v>
      </c>
    </row>
    <row r="150" spans="1:19" ht="48" x14ac:dyDescent="0.2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8278</v>
      </c>
      <c r="O150" t="s">
        <v>8281</v>
      </c>
      <c r="P150">
        <f t="shared" si="7"/>
        <v>20</v>
      </c>
      <c r="Q150" s="13">
        <f t="shared" si="6"/>
        <v>42397.281666666662</v>
      </c>
      <c r="S150">
        <f t="shared" si="8"/>
        <v>2016</v>
      </c>
    </row>
    <row r="151" spans="1:19" ht="48" x14ac:dyDescent="0.2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8278</v>
      </c>
      <c r="O151" t="s">
        <v>8281</v>
      </c>
      <c r="P151">
        <f t="shared" si="7"/>
        <v>15.33</v>
      </c>
      <c r="Q151" s="13">
        <f t="shared" si="6"/>
        <v>41968.172106481477</v>
      </c>
      <c r="S151">
        <f t="shared" si="8"/>
        <v>2014</v>
      </c>
    </row>
    <row r="152" spans="1:19" ht="48" x14ac:dyDescent="0.2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8278</v>
      </c>
      <c r="O152" t="s">
        <v>8281</v>
      </c>
      <c r="P152">
        <f t="shared" si="7"/>
        <v>449.43</v>
      </c>
      <c r="Q152" s="13">
        <f t="shared" si="6"/>
        <v>42090.161828703705</v>
      </c>
      <c r="S152">
        <f t="shared" si="8"/>
        <v>2015</v>
      </c>
    </row>
    <row r="153" spans="1:19" ht="48" x14ac:dyDescent="0.2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8278</v>
      </c>
      <c r="O153" t="s">
        <v>8281</v>
      </c>
      <c r="P153">
        <f t="shared" si="7"/>
        <v>28</v>
      </c>
      <c r="Q153" s="13">
        <f t="shared" si="6"/>
        <v>42113.550821759258</v>
      </c>
      <c r="S153">
        <f t="shared" si="8"/>
        <v>2015</v>
      </c>
    </row>
    <row r="154" spans="1:19" ht="32" x14ac:dyDescent="0.2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8278</v>
      </c>
      <c r="O154" t="s">
        <v>8281</v>
      </c>
      <c r="P154">
        <f t="shared" si="7"/>
        <v>15</v>
      </c>
      <c r="Q154" s="13">
        <f t="shared" si="6"/>
        <v>41875.077546296299</v>
      </c>
      <c r="S154">
        <f t="shared" si="8"/>
        <v>2014</v>
      </c>
    </row>
    <row r="155" spans="1:19" ht="48" x14ac:dyDescent="0.2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8278</v>
      </c>
      <c r="O155" t="s">
        <v>8281</v>
      </c>
      <c r="P155">
        <f t="shared" si="7"/>
        <v>35.9</v>
      </c>
      <c r="Q155" s="13">
        <f t="shared" si="6"/>
        <v>41933.586157407408</v>
      </c>
      <c r="S155">
        <f t="shared" si="8"/>
        <v>2014</v>
      </c>
    </row>
    <row r="156" spans="1:19" ht="32" x14ac:dyDescent="0.2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8278</v>
      </c>
      <c r="O156" t="s">
        <v>8281</v>
      </c>
      <c r="P156">
        <f t="shared" si="7"/>
        <v>13.33</v>
      </c>
      <c r="Q156" s="13">
        <f t="shared" si="6"/>
        <v>42115.547395833331</v>
      </c>
      <c r="S156">
        <f t="shared" si="8"/>
        <v>2015</v>
      </c>
    </row>
    <row r="157" spans="1:19" ht="64" x14ac:dyDescent="0.2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8278</v>
      </c>
      <c r="O157" t="s">
        <v>8281</v>
      </c>
      <c r="P157">
        <f t="shared" si="7"/>
        <v>20.25</v>
      </c>
      <c r="Q157" s="13">
        <f t="shared" si="6"/>
        <v>42168.559432870374</v>
      </c>
      <c r="S157">
        <f t="shared" si="8"/>
        <v>2015</v>
      </c>
    </row>
    <row r="158" spans="1:19" ht="48" x14ac:dyDescent="0.2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8278</v>
      </c>
      <c r="O158" t="s">
        <v>8281</v>
      </c>
      <c r="P158">
        <f t="shared" si="7"/>
        <v>119</v>
      </c>
      <c r="Q158" s="13">
        <f t="shared" si="6"/>
        <v>41794.124953703707</v>
      </c>
      <c r="S158">
        <f t="shared" si="8"/>
        <v>2014</v>
      </c>
    </row>
    <row r="159" spans="1:19" ht="48" x14ac:dyDescent="0.2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8278</v>
      </c>
      <c r="O159" t="s">
        <v>8281</v>
      </c>
      <c r="P159">
        <f t="shared" si="7"/>
        <v>4</v>
      </c>
      <c r="Q159" s="13">
        <f t="shared" si="6"/>
        <v>42396.911712962959</v>
      </c>
      <c r="S159">
        <f t="shared" si="8"/>
        <v>2016</v>
      </c>
    </row>
    <row r="160" spans="1:19" ht="48" x14ac:dyDescent="0.2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8278</v>
      </c>
      <c r="O160" t="s">
        <v>8281</v>
      </c>
      <c r="P160" t="e">
        <f t="shared" si="7"/>
        <v>#DIV/0!</v>
      </c>
      <c r="Q160" s="13">
        <f t="shared" si="6"/>
        <v>41904.07671296296</v>
      </c>
      <c r="S160">
        <f t="shared" si="8"/>
        <v>2014</v>
      </c>
    </row>
    <row r="161" spans="1:19" ht="48" x14ac:dyDescent="0.2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8278</v>
      </c>
      <c r="O161" t="s">
        <v>8281</v>
      </c>
      <c r="P161">
        <f t="shared" si="7"/>
        <v>10</v>
      </c>
      <c r="Q161" s="13">
        <f t="shared" si="6"/>
        <v>42514.434548611112</v>
      </c>
      <c r="S161">
        <f t="shared" si="8"/>
        <v>2016</v>
      </c>
    </row>
    <row r="162" spans="1:19" ht="48" x14ac:dyDescent="0.2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8278</v>
      </c>
      <c r="O162" t="s">
        <v>8282</v>
      </c>
      <c r="P162" t="e">
        <f t="shared" si="7"/>
        <v>#DIV/0!</v>
      </c>
      <c r="Q162" s="13">
        <f t="shared" si="6"/>
        <v>42171.913090277783</v>
      </c>
      <c r="S162">
        <f t="shared" si="8"/>
        <v>2015</v>
      </c>
    </row>
    <row r="163" spans="1:19" ht="48" x14ac:dyDescent="0.2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8278</v>
      </c>
      <c r="O163" t="s">
        <v>8282</v>
      </c>
      <c r="P163">
        <f t="shared" si="7"/>
        <v>5</v>
      </c>
      <c r="Q163" s="13">
        <f t="shared" si="6"/>
        <v>41792.687442129631</v>
      </c>
      <c r="S163">
        <f t="shared" si="8"/>
        <v>2014</v>
      </c>
    </row>
    <row r="164" spans="1:19" ht="48" x14ac:dyDescent="0.2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8278</v>
      </c>
      <c r="O164" t="s">
        <v>8282</v>
      </c>
      <c r="P164">
        <f t="shared" si="7"/>
        <v>43.5</v>
      </c>
      <c r="Q164" s="13">
        <f t="shared" si="6"/>
        <v>41835.126805555556</v>
      </c>
      <c r="S164">
        <f t="shared" si="8"/>
        <v>2014</v>
      </c>
    </row>
    <row r="165" spans="1:19" ht="64" x14ac:dyDescent="0.2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8278</v>
      </c>
      <c r="O165" t="s">
        <v>8282</v>
      </c>
      <c r="P165" t="e">
        <f t="shared" si="7"/>
        <v>#DIV/0!</v>
      </c>
      <c r="Q165" s="13">
        <f t="shared" si="6"/>
        <v>42243.961273148147</v>
      </c>
      <c r="S165">
        <f t="shared" si="8"/>
        <v>2015</v>
      </c>
    </row>
    <row r="166" spans="1:19" ht="48" x14ac:dyDescent="0.2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8278</v>
      </c>
      <c r="O166" t="s">
        <v>8282</v>
      </c>
      <c r="P166">
        <f t="shared" si="7"/>
        <v>91.43</v>
      </c>
      <c r="Q166" s="13">
        <f t="shared" si="6"/>
        <v>41841.762743055559</v>
      </c>
      <c r="S166">
        <f t="shared" si="8"/>
        <v>2014</v>
      </c>
    </row>
    <row r="167" spans="1:19" ht="32" x14ac:dyDescent="0.2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8278</v>
      </c>
      <c r="O167" t="s">
        <v>8282</v>
      </c>
      <c r="P167" t="e">
        <f t="shared" si="7"/>
        <v>#DIV/0!</v>
      </c>
      <c r="Q167" s="13">
        <f t="shared" si="6"/>
        <v>42351.658842592587</v>
      </c>
      <c r="S167">
        <f t="shared" si="8"/>
        <v>2015</v>
      </c>
    </row>
    <row r="168" spans="1:19" ht="48" x14ac:dyDescent="0.2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8278</v>
      </c>
      <c r="O168" t="s">
        <v>8282</v>
      </c>
      <c r="P168">
        <f t="shared" si="7"/>
        <v>3000</v>
      </c>
      <c r="Q168" s="13">
        <f t="shared" si="6"/>
        <v>42721.075949074075</v>
      </c>
      <c r="S168">
        <f t="shared" si="8"/>
        <v>2016</v>
      </c>
    </row>
    <row r="169" spans="1:19" ht="48" x14ac:dyDescent="0.2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8278</v>
      </c>
      <c r="O169" t="s">
        <v>8282</v>
      </c>
      <c r="P169">
        <f t="shared" si="7"/>
        <v>5.5</v>
      </c>
      <c r="Q169" s="13">
        <f t="shared" si="6"/>
        <v>42160.927488425921</v>
      </c>
      <c r="S169">
        <f t="shared" si="8"/>
        <v>2015</v>
      </c>
    </row>
    <row r="170" spans="1:19" ht="48" x14ac:dyDescent="0.2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8278</v>
      </c>
      <c r="O170" t="s">
        <v>8282</v>
      </c>
      <c r="P170">
        <f t="shared" si="7"/>
        <v>108.33</v>
      </c>
      <c r="Q170" s="13">
        <f t="shared" si="6"/>
        <v>42052.83530092593</v>
      </c>
      <c r="S170">
        <f t="shared" si="8"/>
        <v>2015</v>
      </c>
    </row>
    <row r="171" spans="1:19" ht="48" x14ac:dyDescent="0.2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8278</v>
      </c>
      <c r="O171" t="s">
        <v>8282</v>
      </c>
      <c r="P171">
        <f t="shared" si="7"/>
        <v>56</v>
      </c>
      <c r="Q171" s="13">
        <f t="shared" si="6"/>
        <v>41900.505312499998</v>
      </c>
      <c r="S171">
        <f t="shared" si="8"/>
        <v>2014</v>
      </c>
    </row>
    <row r="172" spans="1:19" ht="48" x14ac:dyDescent="0.2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8278</v>
      </c>
      <c r="O172" t="s">
        <v>8282</v>
      </c>
      <c r="P172">
        <f t="shared" si="7"/>
        <v>32.5</v>
      </c>
      <c r="Q172" s="13">
        <f t="shared" si="6"/>
        <v>42216.977812500001</v>
      </c>
      <c r="S172">
        <f t="shared" si="8"/>
        <v>2015</v>
      </c>
    </row>
    <row r="173" spans="1:19" ht="48" x14ac:dyDescent="0.2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8278</v>
      </c>
      <c r="O173" t="s">
        <v>8282</v>
      </c>
      <c r="P173">
        <f t="shared" si="7"/>
        <v>1</v>
      </c>
      <c r="Q173" s="13">
        <f t="shared" si="6"/>
        <v>42534.180717592593</v>
      </c>
      <c r="S173">
        <f t="shared" si="8"/>
        <v>2016</v>
      </c>
    </row>
    <row r="174" spans="1:19" ht="48" x14ac:dyDescent="0.2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8278</v>
      </c>
      <c r="O174" t="s">
        <v>8282</v>
      </c>
      <c r="P174" t="e">
        <f t="shared" si="7"/>
        <v>#DIV/0!</v>
      </c>
      <c r="Q174" s="13">
        <f t="shared" si="6"/>
        <v>42047.394942129627</v>
      </c>
      <c r="S174">
        <f t="shared" si="8"/>
        <v>2015</v>
      </c>
    </row>
    <row r="175" spans="1:19" ht="48" x14ac:dyDescent="0.2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8278</v>
      </c>
      <c r="O175" t="s">
        <v>8282</v>
      </c>
      <c r="P175" t="e">
        <f t="shared" si="7"/>
        <v>#DIV/0!</v>
      </c>
      <c r="Q175" s="13">
        <f t="shared" si="6"/>
        <v>42033.573009259257</v>
      </c>
      <c r="S175">
        <f t="shared" si="8"/>
        <v>2015</v>
      </c>
    </row>
    <row r="176" spans="1:19" ht="48" x14ac:dyDescent="0.2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8278</v>
      </c>
      <c r="O176" t="s">
        <v>8282</v>
      </c>
      <c r="P176" t="e">
        <f t="shared" si="7"/>
        <v>#DIV/0!</v>
      </c>
      <c r="Q176" s="13">
        <f t="shared" si="6"/>
        <v>42072.758981481486</v>
      </c>
      <c r="S176">
        <f t="shared" si="8"/>
        <v>2015</v>
      </c>
    </row>
    <row r="177" spans="1:19" ht="48" x14ac:dyDescent="0.2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8278</v>
      </c>
      <c r="O177" t="s">
        <v>8282</v>
      </c>
      <c r="P177">
        <f t="shared" si="7"/>
        <v>49.88</v>
      </c>
      <c r="Q177" s="13">
        <f t="shared" si="6"/>
        <v>41855.777905092589</v>
      </c>
      <c r="S177">
        <f t="shared" si="8"/>
        <v>2014</v>
      </c>
    </row>
    <row r="178" spans="1:19" ht="48" x14ac:dyDescent="0.2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8278</v>
      </c>
      <c r="O178" t="s">
        <v>8282</v>
      </c>
      <c r="P178" t="e">
        <f t="shared" si="7"/>
        <v>#DIV/0!</v>
      </c>
      <c r="Q178" s="13">
        <f t="shared" si="6"/>
        <v>42191.824062500003</v>
      </c>
      <c r="S178">
        <f t="shared" si="8"/>
        <v>2015</v>
      </c>
    </row>
    <row r="179" spans="1:19" ht="32" x14ac:dyDescent="0.2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8278</v>
      </c>
      <c r="O179" t="s">
        <v>8282</v>
      </c>
      <c r="P179">
        <f t="shared" si="7"/>
        <v>25.71</v>
      </c>
      <c r="Q179" s="13">
        <f t="shared" si="6"/>
        <v>42070.047754629632</v>
      </c>
      <c r="S179">
        <f t="shared" si="8"/>
        <v>2015</v>
      </c>
    </row>
    <row r="180" spans="1:19" ht="32" x14ac:dyDescent="0.2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8278</v>
      </c>
      <c r="O180" t="s">
        <v>8282</v>
      </c>
      <c r="P180" t="e">
        <f t="shared" si="7"/>
        <v>#DIV/0!</v>
      </c>
      <c r="Q180" s="13">
        <f t="shared" si="6"/>
        <v>42304.955381944441</v>
      </c>
      <c r="S180">
        <f t="shared" si="8"/>
        <v>2015</v>
      </c>
    </row>
    <row r="181" spans="1:19" ht="32" x14ac:dyDescent="0.2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8278</v>
      </c>
      <c r="O181" t="s">
        <v>8282</v>
      </c>
      <c r="P181">
        <f t="shared" si="7"/>
        <v>100</v>
      </c>
      <c r="Q181" s="13">
        <f t="shared" si="6"/>
        <v>42403.080497685187</v>
      </c>
      <c r="S181">
        <f t="shared" si="8"/>
        <v>2016</v>
      </c>
    </row>
    <row r="182" spans="1:19" ht="48" x14ac:dyDescent="0.2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8278</v>
      </c>
      <c r="O182" t="s">
        <v>8282</v>
      </c>
      <c r="P182">
        <f t="shared" si="7"/>
        <v>30.85</v>
      </c>
      <c r="Q182" s="13">
        <f t="shared" si="6"/>
        <v>42067.991238425922</v>
      </c>
      <c r="S182">
        <f t="shared" si="8"/>
        <v>2015</v>
      </c>
    </row>
    <row r="183" spans="1:19" ht="48" x14ac:dyDescent="0.2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8278</v>
      </c>
      <c r="O183" t="s">
        <v>8282</v>
      </c>
      <c r="P183">
        <f t="shared" si="7"/>
        <v>180.5</v>
      </c>
      <c r="Q183" s="13">
        <f t="shared" si="6"/>
        <v>42147.741840277777</v>
      </c>
      <c r="S183">
        <f t="shared" si="8"/>
        <v>2015</v>
      </c>
    </row>
    <row r="184" spans="1:19" ht="48" x14ac:dyDescent="0.2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8278</v>
      </c>
      <c r="O184" t="s">
        <v>8282</v>
      </c>
      <c r="P184" t="e">
        <f t="shared" si="7"/>
        <v>#DIV/0!</v>
      </c>
      <c r="Q184" s="13">
        <f t="shared" si="6"/>
        <v>42712.011944444443</v>
      </c>
      <c r="S184">
        <f t="shared" si="8"/>
        <v>2016</v>
      </c>
    </row>
    <row r="185" spans="1:19" ht="16" x14ac:dyDescent="0.2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8278</v>
      </c>
      <c r="O185" t="s">
        <v>8282</v>
      </c>
      <c r="P185">
        <f t="shared" si="7"/>
        <v>373.5</v>
      </c>
      <c r="Q185" s="13">
        <f t="shared" si="6"/>
        <v>41939.810300925928</v>
      </c>
      <c r="S185">
        <f t="shared" si="8"/>
        <v>2014</v>
      </c>
    </row>
    <row r="186" spans="1:19" ht="48" x14ac:dyDescent="0.2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8278</v>
      </c>
      <c r="O186" t="s">
        <v>8282</v>
      </c>
      <c r="P186">
        <f t="shared" si="7"/>
        <v>25.5</v>
      </c>
      <c r="Q186" s="13">
        <f t="shared" si="6"/>
        <v>41825.791226851856</v>
      </c>
      <c r="S186">
        <f t="shared" si="8"/>
        <v>2014</v>
      </c>
    </row>
    <row r="187" spans="1:19" ht="16" x14ac:dyDescent="0.2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8278</v>
      </c>
      <c r="O187" t="s">
        <v>8282</v>
      </c>
      <c r="P187">
        <f t="shared" si="7"/>
        <v>220</v>
      </c>
      <c r="Q187" s="13">
        <f t="shared" si="6"/>
        <v>42570.91133101852</v>
      </c>
      <c r="S187">
        <f t="shared" si="8"/>
        <v>2016</v>
      </c>
    </row>
    <row r="188" spans="1:19" ht="48" x14ac:dyDescent="0.2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8278</v>
      </c>
      <c r="O188" t="s">
        <v>8282</v>
      </c>
      <c r="P188" t="e">
        <f t="shared" si="7"/>
        <v>#DIV/0!</v>
      </c>
      <c r="Q188" s="13">
        <f t="shared" si="6"/>
        <v>42767.812893518523</v>
      </c>
      <c r="S188">
        <f t="shared" si="8"/>
        <v>2017</v>
      </c>
    </row>
    <row r="189" spans="1:19" ht="32" x14ac:dyDescent="0.2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8278</v>
      </c>
      <c r="O189" t="s">
        <v>8282</v>
      </c>
      <c r="P189">
        <f t="shared" si="7"/>
        <v>160</v>
      </c>
      <c r="Q189" s="13">
        <f t="shared" si="6"/>
        <v>42182.234456018516</v>
      </c>
      <c r="S189">
        <f t="shared" si="8"/>
        <v>2015</v>
      </c>
    </row>
    <row r="190" spans="1:19" ht="48" x14ac:dyDescent="0.2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8278</v>
      </c>
      <c r="O190" t="s">
        <v>8282</v>
      </c>
      <c r="P190" t="e">
        <f t="shared" si="7"/>
        <v>#DIV/0!</v>
      </c>
      <c r="Q190" s="13">
        <f t="shared" si="6"/>
        <v>41857.18304398148</v>
      </c>
      <c r="S190">
        <f t="shared" si="8"/>
        <v>2014</v>
      </c>
    </row>
    <row r="191" spans="1:19" ht="48" x14ac:dyDescent="0.2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8278</v>
      </c>
      <c r="O191" t="s">
        <v>8282</v>
      </c>
      <c r="P191">
        <f t="shared" si="7"/>
        <v>69</v>
      </c>
      <c r="Q191" s="13">
        <f t="shared" si="6"/>
        <v>42556.690706018519</v>
      </c>
      <c r="S191">
        <f t="shared" si="8"/>
        <v>2016</v>
      </c>
    </row>
    <row r="192" spans="1:19" ht="16" x14ac:dyDescent="0.2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8278</v>
      </c>
      <c r="O192" t="s">
        <v>8282</v>
      </c>
      <c r="P192">
        <f t="shared" si="7"/>
        <v>50</v>
      </c>
      <c r="Q192" s="13">
        <f t="shared" si="6"/>
        <v>42527.650995370372</v>
      </c>
      <c r="S192">
        <f t="shared" si="8"/>
        <v>2016</v>
      </c>
    </row>
    <row r="193" spans="1:19" ht="48" x14ac:dyDescent="0.2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8278</v>
      </c>
      <c r="O193" t="s">
        <v>8282</v>
      </c>
      <c r="P193">
        <f t="shared" si="7"/>
        <v>83.33</v>
      </c>
      <c r="Q193" s="13">
        <f t="shared" si="6"/>
        <v>42239.441412037035</v>
      </c>
      <c r="S193">
        <f t="shared" si="8"/>
        <v>2015</v>
      </c>
    </row>
    <row r="194" spans="1:19" ht="48" x14ac:dyDescent="0.2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8278</v>
      </c>
      <c r="O194" t="s">
        <v>8282</v>
      </c>
      <c r="P194">
        <f t="shared" si="7"/>
        <v>5.67</v>
      </c>
      <c r="Q194" s="13">
        <f t="shared" si="6"/>
        <v>41899.792037037041</v>
      </c>
      <c r="S194">
        <f t="shared" si="8"/>
        <v>2014</v>
      </c>
    </row>
    <row r="195" spans="1:19" ht="48" x14ac:dyDescent="0.2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8278</v>
      </c>
      <c r="O195" t="s">
        <v>8282</v>
      </c>
      <c r="P195" t="e">
        <f t="shared" si="7"/>
        <v>#DIV/0!</v>
      </c>
      <c r="Q195" s="13">
        <f t="shared" ref="Q195:Q258" si="9">(((J195/60)/60)/24)+DATE(1970,1,1)</f>
        <v>41911.934791666667</v>
      </c>
      <c r="S195">
        <f t="shared" si="8"/>
        <v>2014</v>
      </c>
    </row>
    <row r="196" spans="1:19" ht="48" x14ac:dyDescent="0.2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8278</v>
      </c>
      <c r="O196" t="s">
        <v>8282</v>
      </c>
      <c r="P196">
        <f t="shared" ref="P196:P259" si="10">ROUND(E196/L196,2)</f>
        <v>1</v>
      </c>
      <c r="Q196" s="13">
        <f t="shared" si="9"/>
        <v>42375.996886574074</v>
      </c>
      <c r="S196">
        <f t="shared" ref="R196:S259" si="11">YEAR(Q196)</f>
        <v>2016</v>
      </c>
    </row>
    <row r="197" spans="1:19" ht="48" x14ac:dyDescent="0.2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8278</v>
      </c>
      <c r="O197" t="s">
        <v>8282</v>
      </c>
      <c r="P197" t="e">
        <f t="shared" si="10"/>
        <v>#DIV/0!</v>
      </c>
      <c r="Q197" s="13">
        <f t="shared" si="9"/>
        <v>42135.67050925926</v>
      </c>
      <c r="S197">
        <f t="shared" si="11"/>
        <v>2015</v>
      </c>
    </row>
    <row r="198" spans="1:19" ht="48" x14ac:dyDescent="0.2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8278</v>
      </c>
      <c r="O198" t="s">
        <v>8282</v>
      </c>
      <c r="P198">
        <f t="shared" si="10"/>
        <v>77.11</v>
      </c>
      <c r="Q198" s="13">
        <f t="shared" si="9"/>
        <v>42259.542800925927</v>
      </c>
      <c r="S198">
        <f t="shared" si="11"/>
        <v>2015</v>
      </c>
    </row>
    <row r="199" spans="1:19" ht="48" x14ac:dyDescent="0.2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8278</v>
      </c>
      <c r="O199" t="s">
        <v>8282</v>
      </c>
      <c r="P199">
        <f t="shared" si="10"/>
        <v>32.75</v>
      </c>
      <c r="Q199" s="13">
        <f t="shared" si="9"/>
        <v>42741.848379629635</v>
      </c>
      <c r="S199">
        <f t="shared" si="11"/>
        <v>2017</v>
      </c>
    </row>
    <row r="200" spans="1:19" ht="48" x14ac:dyDescent="0.2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8278</v>
      </c>
      <c r="O200" t="s">
        <v>8282</v>
      </c>
      <c r="P200">
        <f t="shared" si="10"/>
        <v>46.5</v>
      </c>
      <c r="Q200" s="13">
        <f t="shared" si="9"/>
        <v>41887.383356481485</v>
      </c>
      <c r="S200">
        <f t="shared" si="11"/>
        <v>2014</v>
      </c>
    </row>
    <row r="201" spans="1:19" ht="48" x14ac:dyDescent="0.2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8278</v>
      </c>
      <c r="O201" t="s">
        <v>8282</v>
      </c>
      <c r="P201" t="e">
        <f t="shared" si="10"/>
        <v>#DIV/0!</v>
      </c>
      <c r="Q201" s="13">
        <f t="shared" si="9"/>
        <v>42584.123865740738</v>
      </c>
      <c r="S201">
        <f t="shared" si="11"/>
        <v>2016</v>
      </c>
    </row>
    <row r="202" spans="1:19" ht="32" x14ac:dyDescent="0.2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8278</v>
      </c>
      <c r="O202" t="s">
        <v>8282</v>
      </c>
      <c r="P202">
        <f t="shared" si="10"/>
        <v>87.31</v>
      </c>
      <c r="Q202" s="13">
        <f t="shared" si="9"/>
        <v>41867.083368055559</v>
      </c>
      <c r="S202">
        <f t="shared" si="11"/>
        <v>2014</v>
      </c>
    </row>
    <row r="203" spans="1:19" ht="48" x14ac:dyDescent="0.2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8278</v>
      </c>
      <c r="O203" t="s">
        <v>8282</v>
      </c>
      <c r="P203">
        <f t="shared" si="10"/>
        <v>54.29</v>
      </c>
      <c r="Q203" s="13">
        <f t="shared" si="9"/>
        <v>42023.818622685183</v>
      </c>
      <c r="S203">
        <f t="shared" si="11"/>
        <v>2015</v>
      </c>
    </row>
    <row r="204" spans="1:19" ht="16" x14ac:dyDescent="0.2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8278</v>
      </c>
      <c r="O204" t="s">
        <v>8282</v>
      </c>
      <c r="P204" t="e">
        <f t="shared" si="10"/>
        <v>#DIV/0!</v>
      </c>
      <c r="Q204" s="13">
        <f t="shared" si="9"/>
        <v>42255.927824074075</v>
      </c>
      <c r="S204">
        <f t="shared" si="11"/>
        <v>2015</v>
      </c>
    </row>
    <row r="205" spans="1:19" ht="48" x14ac:dyDescent="0.2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8278</v>
      </c>
      <c r="O205" t="s">
        <v>8282</v>
      </c>
      <c r="P205">
        <f t="shared" si="10"/>
        <v>93.25</v>
      </c>
      <c r="Q205" s="13">
        <f t="shared" si="9"/>
        <v>41973.847962962958</v>
      </c>
      <c r="S205">
        <f t="shared" si="11"/>
        <v>2014</v>
      </c>
    </row>
    <row r="206" spans="1:19" ht="48" x14ac:dyDescent="0.2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8278</v>
      </c>
      <c r="O206" t="s">
        <v>8282</v>
      </c>
      <c r="P206">
        <f t="shared" si="10"/>
        <v>117.68</v>
      </c>
      <c r="Q206" s="13">
        <f t="shared" si="9"/>
        <v>42556.583368055552</v>
      </c>
      <c r="S206">
        <f t="shared" si="11"/>
        <v>2016</v>
      </c>
    </row>
    <row r="207" spans="1:19" ht="48" x14ac:dyDescent="0.2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8278</v>
      </c>
      <c r="O207" t="s">
        <v>8282</v>
      </c>
      <c r="P207">
        <f t="shared" si="10"/>
        <v>76.47</v>
      </c>
      <c r="Q207" s="13">
        <f t="shared" si="9"/>
        <v>42248.632199074069</v>
      </c>
      <c r="S207">
        <f t="shared" si="11"/>
        <v>2015</v>
      </c>
    </row>
    <row r="208" spans="1:19" ht="48" x14ac:dyDescent="0.2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8278</v>
      </c>
      <c r="O208" t="s">
        <v>8282</v>
      </c>
      <c r="P208" t="e">
        <f t="shared" si="10"/>
        <v>#DIV/0!</v>
      </c>
      <c r="Q208" s="13">
        <f t="shared" si="9"/>
        <v>42567.004432870366</v>
      </c>
      <c r="S208">
        <f t="shared" si="11"/>
        <v>2016</v>
      </c>
    </row>
    <row r="209" spans="1:19" ht="48" x14ac:dyDescent="0.2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8278</v>
      </c>
      <c r="O209" t="s">
        <v>8282</v>
      </c>
      <c r="P209">
        <f t="shared" si="10"/>
        <v>163.85</v>
      </c>
      <c r="Q209" s="13">
        <f t="shared" si="9"/>
        <v>41978.197199074071</v>
      </c>
      <c r="S209">
        <f t="shared" si="11"/>
        <v>2014</v>
      </c>
    </row>
    <row r="210" spans="1:19" ht="48" x14ac:dyDescent="0.2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8278</v>
      </c>
      <c r="O210" t="s">
        <v>8282</v>
      </c>
      <c r="P210" t="e">
        <f t="shared" si="10"/>
        <v>#DIV/0!</v>
      </c>
      <c r="Q210" s="13">
        <f t="shared" si="9"/>
        <v>41959.369988425926</v>
      </c>
      <c r="S210">
        <f t="shared" si="11"/>
        <v>2014</v>
      </c>
    </row>
    <row r="211" spans="1:19" ht="48" x14ac:dyDescent="0.2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8278</v>
      </c>
      <c r="O211" t="s">
        <v>8282</v>
      </c>
      <c r="P211" t="e">
        <f t="shared" si="10"/>
        <v>#DIV/0!</v>
      </c>
      <c r="Q211" s="13">
        <f t="shared" si="9"/>
        <v>42165.922858796301</v>
      </c>
      <c r="S211">
        <f t="shared" si="11"/>
        <v>2015</v>
      </c>
    </row>
    <row r="212" spans="1:19" ht="48" x14ac:dyDescent="0.2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8278</v>
      </c>
      <c r="O212" t="s">
        <v>8282</v>
      </c>
      <c r="P212">
        <f t="shared" si="10"/>
        <v>91.82</v>
      </c>
      <c r="Q212" s="13">
        <f t="shared" si="9"/>
        <v>42249.064722222218</v>
      </c>
      <c r="S212">
        <f t="shared" si="11"/>
        <v>2015</v>
      </c>
    </row>
    <row r="213" spans="1:19" ht="48" x14ac:dyDescent="0.2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8278</v>
      </c>
      <c r="O213" t="s">
        <v>8282</v>
      </c>
      <c r="P213">
        <f t="shared" si="10"/>
        <v>185.83</v>
      </c>
      <c r="Q213" s="13">
        <f t="shared" si="9"/>
        <v>42236.159918981488</v>
      </c>
      <c r="S213">
        <f t="shared" si="11"/>
        <v>2015</v>
      </c>
    </row>
    <row r="214" spans="1:19" ht="32" x14ac:dyDescent="0.2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8278</v>
      </c>
      <c r="O214" t="s">
        <v>8282</v>
      </c>
      <c r="P214">
        <f t="shared" si="10"/>
        <v>1</v>
      </c>
      <c r="Q214" s="13">
        <f t="shared" si="9"/>
        <v>42416.881018518514</v>
      </c>
      <c r="S214">
        <f t="shared" si="11"/>
        <v>2016</v>
      </c>
    </row>
    <row r="215" spans="1:19" ht="48" x14ac:dyDescent="0.2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8278</v>
      </c>
      <c r="O215" t="s">
        <v>8282</v>
      </c>
      <c r="P215">
        <f t="shared" si="10"/>
        <v>20</v>
      </c>
      <c r="Q215" s="13">
        <f t="shared" si="9"/>
        <v>42202.594293981485</v>
      </c>
      <c r="S215">
        <f t="shared" si="11"/>
        <v>2015</v>
      </c>
    </row>
    <row r="216" spans="1:19" ht="48" x14ac:dyDescent="0.2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8278</v>
      </c>
      <c r="O216" t="s">
        <v>8282</v>
      </c>
      <c r="P216">
        <f t="shared" si="10"/>
        <v>1</v>
      </c>
      <c r="Q216" s="13">
        <f t="shared" si="9"/>
        <v>42009.64061342593</v>
      </c>
      <c r="S216">
        <f t="shared" si="11"/>
        <v>2015</v>
      </c>
    </row>
    <row r="217" spans="1:19" ht="48" x14ac:dyDescent="0.2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8278</v>
      </c>
      <c r="O217" t="s">
        <v>8282</v>
      </c>
      <c r="P217">
        <f t="shared" si="10"/>
        <v>10</v>
      </c>
      <c r="Q217" s="13">
        <f t="shared" si="9"/>
        <v>42375.230115740742</v>
      </c>
      <c r="S217">
        <f t="shared" si="11"/>
        <v>2016</v>
      </c>
    </row>
    <row r="218" spans="1:19" ht="48" x14ac:dyDescent="0.2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8278</v>
      </c>
      <c r="O218" t="s">
        <v>8282</v>
      </c>
      <c r="P218">
        <f t="shared" si="10"/>
        <v>331.54</v>
      </c>
      <c r="Q218" s="13">
        <f t="shared" si="9"/>
        <v>42066.958761574075</v>
      </c>
      <c r="S218">
        <f t="shared" si="11"/>
        <v>2015</v>
      </c>
    </row>
    <row r="219" spans="1:19" ht="16" x14ac:dyDescent="0.2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8278</v>
      </c>
      <c r="O219" t="s">
        <v>8282</v>
      </c>
      <c r="P219">
        <f t="shared" si="10"/>
        <v>314.29000000000002</v>
      </c>
      <c r="Q219" s="13">
        <f t="shared" si="9"/>
        <v>41970.64061342593</v>
      </c>
      <c r="S219">
        <f t="shared" si="11"/>
        <v>2014</v>
      </c>
    </row>
    <row r="220" spans="1:19" ht="48" x14ac:dyDescent="0.2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8278</v>
      </c>
      <c r="O220" t="s">
        <v>8282</v>
      </c>
      <c r="P220">
        <f t="shared" si="10"/>
        <v>100</v>
      </c>
      <c r="Q220" s="13">
        <f t="shared" si="9"/>
        <v>42079.628344907411</v>
      </c>
      <c r="S220">
        <f t="shared" si="11"/>
        <v>2015</v>
      </c>
    </row>
    <row r="221" spans="1:19" ht="32" x14ac:dyDescent="0.2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8278</v>
      </c>
      <c r="O221" t="s">
        <v>8282</v>
      </c>
      <c r="P221">
        <f t="shared" si="10"/>
        <v>115.99</v>
      </c>
      <c r="Q221" s="13">
        <f t="shared" si="9"/>
        <v>42429.326678240745</v>
      </c>
      <c r="S221">
        <f t="shared" si="11"/>
        <v>2016</v>
      </c>
    </row>
    <row r="222" spans="1:19" ht="48" x14ac:dyDescent="0.2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8278</v>
      </c>
      <c r="O222" t="s">
        <v>8282</v>
      </c>
      <c r="P222">
        <f t="shared" si="10"/>
        <v>120</v>
      </c>
      <c r="Q222" s="13">
        <f t="shared" si="9"/>
        <v>42195.643865740742</v>
      </c>
      <c r="S222">
        <f t="shared" si="11"/>
        <v>2015</v>
      </c>
    </row>
    <row r="223" spans="1:19" ht="16" x14ac:dyDescent="0.2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8278</v>
      </c>
      <c r="O223" t="s">
        <v>8282</v>
      </c>
      <c r="P223" t="e">
        <f t="shared" si="10"/>
        <v>#DIV/0!</v>
      </c>
      <c r="Q223" s="13">
        <f t="shared" si="9"/>
        <v>42031.837546296301</v>
      </c>
      <c r="S223">
        <f t="shared" si="11"/>
        <v>2015</v>
      </c>
    </row>
    <row r="224" spans="1:19" ht="48" x14ac:dyDescent="0.2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8278</v>
      </c>
      <c r="O224" t="s">
        <v>8282</v>
      </c>
      <c r="P224">
        <f t="shared" si="10"/>
        <v>65</v>
      </c>
      <c r="Q224" s="13">
        <f t="shared" si="9"/>
        <v>42031.769884259258</v>
      </c>
      <c r="S224">
        <f t="shared" si="11"/>
        <v>2015</v>
      </c>
    </row>
    <row r="225" spans="1:19" ht="48" x14ac:dyDescent="0.2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8278</v>
      </c>
      <c r="O225" t="s">
        <v>8282</v>
      </c>
      <c r="P225" t="e">
        <f t="shared" si="10"/>
        <v>#DIV/0!</v>
      </c>
      <c r="Q225" s="13">
        <f t="shared" si="9"/>
        <v>42482.048032407409</v>
      </c>
      <c r="S225">
        <f t="shared" si="11"/>
        <v>2016</v>
      </c>
    </row>
    <row r="226" spans="1:19" ht="48" x14ac:dyDescent="0.2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8278</v>
      </c>
      <c r="O226" t="s">
        <v>8282</v>
      </c>
      <c r="P226" t="e">
        <f t="shared" si="10"/>
        <v>#DIV/0!</v>
      </c>
      <c r="Q226" s="13">
        <f t="shared" si="9"/>
        <v>42135.235254629632</v>
      </c>
      <c r="S226">
        <f t="shared" si="11"/>
        <v>2015</v>
      </c>
    </row>
    <row r="227" spans="1:19" ht="48" x14ac:dyDescent="0.2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8278</v>
      </c>
      <c r="O227" t="s">
        <v>8282</v>
      </c>
      <c r="P227" t="e">
        <f t="shared" si="10"/>
        <v>#DIV/0!</v>
      </c>
      <c r="Q227" s="13">
        <f t="shared" si="9"/>
        <v>42438.961273148147</v>
      </c>
      <c r="S227">
        <f t="shared" si="11"/>
        <v>2016</v>
      </c>
    </row>
    <row r="228" spans="1:19" ht="32" x14ac:dyDescent="0.2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8278</v>
      </c>
      <c r="O228" t="s">
        <v>8282</v>
      </c>
      <c r="P228">
        <f t="shared" si="10"/>
        <v>125</v>
      </c>
      <c r="Q228" s="13">
        <f t="shared" si="9"/>
        <v>42106.666018518517</v>
      </c>
      <c r="S228">
        <f t="shared" si="11"/>
        <v>2015</v>
      </c>
    </row>
    <row r="229" spans="1:19" ht="48" x14ac:dyDescent="0.2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8278</v>
      </c>
      <c r="O229" t="s">
        <v>8282</v>
      </c>
      <c r="P229" t="e">
        <f t="shared" si="10"/>
        <v>#DIV/0!</v>
      </c>
      <c r="Q229" s="13">
        <f t="shared" si="9"/>
        <v>42164.893993055557</v>
      </c>
      <c r="S229">
        <f t="shared" si="11"/>
        <v>2015</v>
      </c>
    </row>
    <row r="230" spans="1:19" ht="32" x14ac:dyDescent="0.2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8278</v>
      </c>
      <c r="O230" t="s">
        <v>8282</v>
      </c>
      <c r="P230" t="e">
        <f t="shared" si="10"/>
        <v>#DIV/0!</v>
      </c>
      <c r="Q230" s="13">
        <f t="shared" si="9"/>
        <v>42096.686400462961</v>
      </c>
      <c r="S230">
        <f t="shared" si="11"/>
        <v>2015</v>
      </c>
    </row>
    <row r="231" spans="1:19" ht="48" x14ac:dyDescent="0.2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8278</v>
      </c>
      <c r="O231" t="s">
        <v>8282</v>
      </c>
      <c r="P231" t="e">
        <f t="shared" si="10"/>
        <v>#DIV/0!</v>
      </c>
      <c r="Q231" s="13">
        <f t="shared" si="9"/>
        <v>42383.933993055558</v>
      </c>
      <c r="S231">
        <f t="shared" si="11"/>
        <v>2016</v>
      </c>
    </row>
    <row r="232" spans="1:19" ht="48" x14ac:dyDescent="0.2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8278</v>
      </c>
      <c r="O232" t="s">
        <v>8282</v>
      </c>
      <c r="P232">
        <f t="shared" si="10"/>
        <v>30</v>
      </c>
      <c r="Q232" s="13">
        <f t="shared" si="9"/>
        <v>42129.777210648142</v>
      </c>
      <c r="S232">
        <f t="shared" si="11"/>
        <v>2015</v>
      </c>
    </row>
    <row r="233" spans="1:19" ht="48" x14ac:dyDescent="0.2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8278</v>
      </c>
      <c r="O233" t="s">
        <v>8282</v>
      </c>
      <c r="P233" t="e">
        <f t="shared" si="10"/>
        <v>#DIV/0!</v>
      </c>
      <c r="Q233" s="13">
        <f t="shared" si="9"/>
        <v>42341.958923611113</v>
      </c>
      <c r="S233">
        <f t="shared" si="11"/>
        <v>2015</v>
      </c>
    </row>
    <row r="234" spans="1:19" ht="48" x14ac:dyDescent="0.2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8278</v>
      </c>
      <c r="O234" t="s">
        <v>8282</v>
      </c>
      <c r="P234">
        <f t="shared" si="10"/>
        <v>15.71</v>
      </c>
      <c r="Q234" s="13">
        <f t="shared" si="9"/>
        <v>42032.82576388889</v>
      </c>
      <c r="S234">
        <f t="shared" si="11"/>
        <v>2015</v>
      </c>
    </row>
    <row r="235" spans="1:19" ht="48" x14ac:dyDescent="0.2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8278</v>
      </c>
      <c r="O235" t="s">
        <v>8282</v>
      </c>
      <c r="P235" t="e">
        <f t="shared" si="10"/>
        <v>#DIV/0!</v>
      </c>
      <c r="Q235" s="13">
        <f t="shared" si="9"/>
        <v>42612.911712962959</v>
      </c>
      <c r="S235">
        <f t="shared" si="11"/>
        <v>2016</v>
      </c>
    </row>
    <row r="236" spans="1:19" ht="48" x14ac:dyDescent="0.2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8278</v>
      </c>
      <c r="O236" t="s">
        <v>8282</v>
      </c>
      <c r="P236">
        <f t="shared" si="10"/>
        <v>80.2</v>
      </c>
      <c r="Q236" s="13">
        <f t="shared" si="9"/>
        <v>42136.035405092596</v>
      </c>
      <c r="S236">
        <f t="shared" si="11"/>
        <v>2015</v>
      </c>
    </row>
    <row r="237" spans="1:19" ht="32" x14ac:dyDescent="0.2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8278</v>
      </c>
      <c r="O237" t="s">
        <v>8282</v>
      </c>
      <c r="P237" t="e">
        <f t="shared" si="10"/>
        <v>#DIV/0!</v>
      </c>
      <c r="Q237" s="13">
        <f t="shared" si="9"/>
        <v>42164.908530092594</v>
      </c>
      <c r="S237">
        <f t="shared" si="11"/>
        <v>2015</v>
      </c>
    </row>
    <row r="238" spans="1:19" ht="48" x14ac:dyDescent="0.2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8278</v>
      </c>
      <c r="O238" t="s">
        <v>8282</v>
      </c>
      <c r="P238" t="e">
        <f t="shared" si="10"/>
        <v>#DIV/0!</v>
      </c>
      <c r="Q238" s="13">
        <f t="shared" si="9"/>
        <v>42321.08447916666</v>
      </c>
      <c r="S238">
        <f t="shared" si="11"/>
        <v>2015</v>
      </c>
    </row>
    <row r="239" spans="1:19" ht="16" x14ac:dyDescent="0.2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8278</v>
      </c>
      <c r="O239" t="s">
        <v>8282</v>
      </c>
      <c r="P239">
        <f t="shared" si="10"/>
        <v>50</v>
      </c>
      <c r="Q239" s="13">
        <f t="shared" si="9"/>
        <v>42377.577187499999</v>
      </c>
      <c r="S239">
        <f t="shared" si="11"/>
        <v>2016</v>
      </c>
    </row>
    <row r="240" spans="1:19" ht="48" x14ac:dyDescent="0.2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8278</v>
      </c>
      <c r="O240" t="s">
        <v>8282</v>
      </c>
      <c r="P240" t="e">
        <f t="shared" si="10"/>
        <v>#DIV/0!</v>
      </c>
      <c r="Q240" s="13">
        <f t="shared" si="9"/>
        <v>42713.962499999994</v>
      </c>
      <c r="S240">
        <f t="shared" si="11"/>
        <v>2016</v>
      </c>
    </row>
    <row r="241" spans="1:19" ht="48" x14ac:dyDescent="0.2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8278</v>
      </c>
      <c r="O241" t="s">
        <v>8282</v>
      </c>
      <c r="P241">
        <f t="shared" si="10"/>
        <v>50</v>
      </c>
      <c r="Q241" s="13">
        <f t="shared" si="9"/>
        <v>42297.110300925924</v>
      </c>
      <c r="S241">
        <f t="shared" si="11"/>
        <v>2015</v>
      </c>
    </row>
    <row r="242" spans="1:19" ht="48" x14ac:dyDescent="0.2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8278</v>
      </c>
      <c r="O242" t="s">
        <v>8283</v>
      </c>
      <c r="P242">
        <f t="shared" si="10"/>
        <v>117.85</v>
      </c>
      <c r="Q242" s="13">
        <f t="shared" si="9"/>
        <v>41354.708460648151</v>
      </c>
      <c r="S242">
        <f t="shared" si="11"/>
        <v>2013</v>
      </c>
    </row>
    <row r="243" spans="1:19" ht="48" x14ac:dyDescent="0.2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8278</v>
      </c>
      <c r="O243" t="s">
        <v>8283</v>
      </c>
      <c r="P243">
        <f t="shared" si="10"/>
        <v>109.04</v>
      </c>
      <c r="Q243" s="13">
        <f t="shared" si="9"/>
        <v>41949.697962962964</v>
      </c>
      <c r="S243">
        <f t="shared" si="11"/>
        <v>2014</v>
      </c>
    </row>
    <row r="244" spans="1:19" ht="48" x14ac:dyDescent="0.2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8278</v>
      </c>
      <c r="O244" t="s">
        <v>8283</v>
      </c>
      <c r="P244">
        <f t="shared" si="10"/>
        <v>73.02</v>
      </c>
      <c r="Q244" s="13">
        <f t="shared" si="9"/>
        <v>40862.492939814816</v>
      </c>
      <c r="S244">
        <f t="shared" si="11"/>
        <v>2011</v>
      </c>
    </row>
    <row r="245" spans="1:19" ht="48" x14ac:dyDescent="0.2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8278</v>
      </c>
      <c r="O245" t="s">
        <v>8283</v>
      </c>
      <c r="P245">
        <f t="shared" si="10"/>
        <v>78.2</v>
      </c>
      <c r="Q245" s="13">
        <f t="shared" si="9"/>
        <v>41662.047500000001</v>
      </c>
      <c r="S245">
        <f t="shared" si="11"/>
        <v>2014</v>
      </c>
    </row>
    <row r="246" spans="1:19" ht="48" x14ac:dyDescent="0.2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8278</v>
      </c>
      <c r="O246" t="s">
        <v>8283</v>
      </c>
      <c r="P246">
        <f t="shared" si="10"/>
        <v>47.4</v>
      </c>
      <c r="Q246" s="13">
        <f t="shared" si="9"/>
        <v>40213.323599537034</v>
      </c>
      <c r="S246">
        <f t="shared" si="11"/>
        <v>2010</v>
      </c>
    </row>
    <row r="247" spans="1:19" ht="48" x14ac:dyDescent="0.2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8278</v>
      </c>
      <c r="O247" t="s">
        <v>8283</v>
      </c>
      <c r="P247">
        <f t="shared" si="10"/>
        <v>54.02</v>
      </c>
      <c r="Q247" s="13">
        <f t="shared" si="9"/>
        <v>41107.053067129629</v>
      </c>
      <c r="S247">
        <f t="shared" si="11"/>
        <v>2012</v>
      </c>
    </row>
    <row r="248" spans="1:19" ht="48" x14ac:dyDescent="0.2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8278</v>
      </c>
      <c r="O248" t="s">
        <v>8283</v>
      </c>
      <c r="P248">
        <f t="shared" si="10"/>
        <v>68.489999999999995</v>
      </c>
      <c r="Q248" s="13">
        <f t="shared" si="9"/>
        <v>40480.363483796296</v>
      </c>
      <c r="S248">
        <f t="shared" si="11"/>
        <v>2010</v>
      </c>
    </row>
    <row r="249" spans="1:19" ht="64" x14ac:dyDescent="0.2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8278</v>
      </c>
      <c r="O249" t="s">
        <v>8283</v>
      </c>
      <c r="P249">
        <f t="shared" si="10"/>
        <v>108.15</v>
      </c>
      <c r="Q249" s="13">
        <f t="shared" si="9"/>
        <v>40430.604328703703</v>
      </c>
      <c r="S249">
        <f t="shared" si="11"/>
        <v>2010</v>
      </c>
    </row>
    <row r="250" spans="1:19" ht="48" x14ac:dyDescent="0.2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8278</v>
      </c>
      <c r="O250" t="s">
        <v>8283</v>
      </c>
      <c r="P250">
        <f t="shared" si="10"/>
        <v>589.95000000000005</v>
      </c>
      <c r="Q250" s="13">
        <f t="shared" si="9"/>
        <v>40870.774409722224</v>
      </c>
      <c r="S250">
        <f t="shared" si="11"/>
        <v>2011</v>
      </c>
    </row>
    <row r="251" spans="1:19" ht="48" x14ac:dyDescent="0.2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8278</v>
      </c>
      <c r="O251" t="s">
        <v>8283</v>
      </c>
      <c r="P251">
        <f t="shared" si="10"/>
        <v>48.05</v>
      </c>
      <c r="Q251" s="13">
        <f t="shared" si="9"/>
        <v>40332.923842592594</v>
      </c>
      <c r="S251">
        <f t="shared" si="11"/>
        <v>2010</v>
      </c>
    </row>
    <row r="252" spans="1:19" ht="48" x14ac:dyDescent="0.2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8278</v>
      </c>
      <c r="O252" t="s">
        <v>8283</v>
      </c>
      <c r="P252">
        <f t="shared" si="10"/>
        <v>72.48</v>
      </c>
      <c r="Q252" s="13">
        <f t="shared" si="9"/>
        <v>41401.565868055557</v>
      </c>
      <c r="S252">
        <f t="shared" si="11"/>
        <v>2013</v>
      </c>
    </row>
    <row r="253" spans="1:19" ht="48" x14ac:dyDescent="0.2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8278</v>
      </c>
      <c r="O253" t="s">
        <v>8283</v>
      </c>
      <c r="P253">
        <f t="shared" si="10"/>
        <v>57.08</v>
      </c>
      <c r="Q253" s="13">
        <f t="shared" si="9"/>
        <v>41013.787569444445</v>
      </c>
      <c r="S253">
        <f t="shared" si="11"/>
        <v>2012</v>
      </c>
    </row>
    <row r="254" spans="1:19" ht="48" x14ac:dyDescent="0.2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8278</v>
      </c>
      <c r="O254" t="s">
        <v>8283</v>
      </c>
      <c r="P254">
        <f t="shared" si="10"/>
        <v>85.44</v>
      </c>
      <c r="Q254" s="13">
        <f t="shared" si="9"/>
        <v>40266.662708333337</v>
      </c>
      <c r="S254">
        <f t="shared" si="11"/>
        <v>2010</v>
      </c>
    </row>
    <row r="255" spans="1:19" ht="48" x14ac:dyDescent="0.2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8278</v>
      </c>
      <c r="O255" t="s">
        <v>8283</v>
      </c>
      <c r="P255">
        <f t="shared" si="10"/>
        <v>215.86</v>
      </c>
      <c r="Q255" s="13">
        <f t="shared" si="9"/>
        <v>40924.650868055556</v>
      </c>
      <c r="S255">
        <f t="shared" si="11"/>
        <v>2012</v>
      </c>
    </row>
    <row r="256" spans="1:19" ht="48" x14ac:dyDescent="0.2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8278</v>
      </c>
      <c r="O256" t="s">
        <v>8283</v>
      </c>
      <c r="P256">
        <f t="shared" si="10"/>
        <v>89.39</v>
      </c>
      <c r="Q256" s="13">
        <f t="shared" si="9"/>
        <v>42263.952662037031</v>
      </c>
      <c r="S256">
        <f t="shared" si="11"/>
        <v>2015</v>
      </c>
    </row>
    <row r="257" spans="1:19" ht="32" x14ac:dyDescent="0.2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8278</v>
      </c>
      <c r="O257" t="s">
        <v>8283</v>
      </c>
      <c r="P257">
        <f t="shared" si="10"/>
        <v>45.42</v>
      </c>
      <c r="Q257" s="13">
        <f t="shared" si="9"/>
        <v>40588.526412037041</v>
      </c>
      <c r="S257">
        <f t="shared" si="11"/>
        <v>2011</v>
      </c>
    </row>
    <row r="258" spans="1:19" ht="48" x14ac:dyDescent="0.2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8278</v>
      </c>
      <c r="O258" t="s">
        <v>8283</v>
      </c>
      <c r="P258">
        <f t="shared" si="10"/>
        <v>65.760000000000005</v>
      </c>
      <c r="Q258" s="13">
        <f t="shared" si="9"/>
        <v>41319.769293981481</v>
      </c>
      <c r="S258">
        <f t="shared" si="11"/>
        <v>2013</v>
      </c>
    </row>
    <row r="259" spans="1:19" ht="48" x14ac:dyDescent="0.2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8278</v>
      </c>
      <c r="O259" t="s">
        <v>8283</v>
      </c>
      <c r="P259">
        <f t="shared" si="10"/>
        <v>66.7</v>
      </c>
      <c r="Q259" s="13">
        <f t="shared" ref="Q259:Q322" si="12">(((J259/60)/60)/24)+DATE(1970,1,1)</f>
        <v>42479.626875000002</v>
      </c>
      <c r="S259">
        <f t="shared" si="11"/>
        <v>2016</v>
      </c>
    </row>
    <row r="260" spans="1:19" ht="48" x14ac:dyDescent="0.2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8278</v>
      </c>
      <c r="O260" t="s">
        <v>8283</v>
      </c>
      <c r="P260">
        <f t="shared" ref="P260:P323" si="13">ROUND(E260/L260,2)</f>
        <v>83.35</v>
      </c>
      <c r="Q260" s="13">
        <f t="shared" si="12"/>
        <v>40682.051689814813</v>
      </c>
      <c r="S260">
        <f t="shared" ref="R260:S323" si="14">YEAR(Q260)</f>
        <v>2011</v>
      </c>
    </row>
    <row r="261" spans="1:19" ht="48" x14ac:dyDescent="0.2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8278</v>
      </c>
      <c r="O261" t="s">
        <v>8283</v>
      </c>
      <c r="P261">
        <f t="shared" si="13"/>
        <v>105.05</v>
      </c>
      <c r="Q261" s="13">
        <f t="shared" si="12"/>
        <v>42072.738067129627</v>
      </c>
      <c r="S261">
        <f t="shared" si="14"/>
        <v>2015</v>
      </c>
    </row>
    <row r="262" spans="1:19" ht="32" x14ac:dyDescent="0.2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8278</v>
      </c>
      <c r="O262" t="s">
        <v>8283</v>
      </c>
      <c r="P262">
        <f t="shared" si="13"/>
        <v>120.91</v>
      </c>
      <c r="Q262" s="13">
        <f t="shared" si="12"/>
        <v>40330.755543981482</v>
      </c>
      <c r="S262">
        <f t="shared" si="14"/>
        <v>2010</v>
      </c>
    </row>
    <row r="263" spans="1:19" ht="32" x14ac:dyDescent="0.2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8278</v>
      </c>
      <c r="O263" t="s">
        <v>8283</v>
      </c>
      <c r="P263">
        <f t="shared" si="13"/>
        <v>97.64</v>
      </c>
      <c r="Q263" s="13">
        <f t="shared" si="12"/>
        <v>41017.885462962964</v>
      </c>
      <c r="S263">
        <f t="shared" si="14"/>
        <v>2012</v>
      </c>
    </row>
    <row r="264" spans="1:19" ht="32" x14ac:dyDescent="0.2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8278</v>
      </c>
      <c r="O264" t="s">
        <v>8283</v>
      </c>
      <c r="P264">
        <f t="shared" si="13"/>
        <v>41.38</v>
      </c>
      <c r="Q264" s="13">
        <f t="shared" si="12"/>
        <v>40555.24800925926</v>
      </c>
      <c r="S264">
        <f t="shared" si="14"/>
        <v>2011</v>
      </c>
    </row>
    <row r="265" spans="1:19" ht="64" x14ac:dyDescent="0.2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8278</v>
      </c>
      <c r="O265" t="s">
        <v>8283</v>
      </c>
      <c r="P265">
        <f t="shared" si="13"/>
        <v>30.65</v>
      </c>
      <c r="Q265" s="13">
        <f t="shared" si="12"/>
        <v>41149.954791666663</v>
      </c>
      <c r="S265">
        <f t="shared" si="14"/>
        <v>2012</v>
      </c>
    </row>
    <row r="266" spans="1:19" ht="64" x14ac:dyDescent="0.2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8278</v>
      </c>
      <c r="O266" t="s">
        <v>8283</v>
      </c>
      <c r="P266">
        <f t="shared" si="13"/>
        <v>64.95</v>
      </c>
      <c r="Q266" s="13">
        <f t="shared" si="12"/>
        <v>41010.620312500003</v>
      </c>
      <c r="S266">
        <f t="shared" si="14"/>
        <v>2012</v>
      </c>
    </row>
    <row r="267" spans="1:19" ht="64" x14ac:dyDescent="0.2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8278</v>
      </c>
      <c r="O267" t="s">
        <v>8283</v>
      </c>
      <c r="P267">
        <f t="shared" si="13"/>
        <v>95.78</v>
      </c>
      <c r="Q267" s="13">
        <f t="shared" si="12"/>
        <v>40267.245717592588</v>
      </c>
      <c r="S267">
        <f t="shared" si="14"/>
        <v>2010</v>
      </c>
    </row>
    <row r="268" spans="1:19" ht="48" x14ac:dyDescent="0.2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8278</v>
      </c>
      <c r="O268" t="s">
        <v>8283</v>
      </c>
      <c r="P268">
        <f t="shared" si="13"/>
        <v>40.42</v>
      </c>
      <c r="Q268" s="13">
        <f t="shared" si="12"/>
        <v>40205.174849537041</v>
      </c>
      <c r="S268">
        <f t="shared" si="14"/>
        <v>2010</v>
      </c>
    </row>
    <row r="269" spans="1:19" ht="48" x14ac:dyDescent="0.2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8278</v>
      </c>
      <c r="O269" t="s">
        <v>8283</v>
      </c>
      <c r="P269">
        <f t="shared" si="13"/>
        <v>78.58</v>
      </c>
      <c r="Q269" s="13">
        <f t="shared" si="12"/>
        <v>41785.452534722222</v>
      </c>
      <c r="S269">
        <f t="shared" si="14"/>
        <v>2014</v>
      </c>
    </row>
    <row r="270" spans="1:19" ht="48" x14ac:dyDescent="0.2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8278</v>
      </c>
      <c r="O270" t="s">
        <v>8283</v>
      </c>
      <c r="P270">
        <f t="shared" si="13"/>
        <v>50.18</v>
      </c>
      <c r="Q270" s="13">
        <f t="shared" si="12"/>
        <v>40809.15252314815</v>
      </c>
      <c r="S270">
        <f t="shared" si="14"/>
        <v>2011</v>
      </c>
    </row>
    <row r="271" spans="1:19" ht="48" x14ac:dyDescent="0.2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8278</v>
      </c>
      <c r="O271" t="s">
        <v>8283</v>
      </c>
      <c r="P271">
        <f t="shared" si="13"/>
        <v>92.25</v>
      </c>
      <c r="Q271" s="13">
        <f t="shared" si="12"/>
        <v>42758.197013888886</v>
      </c>
      <c r="S271">
        <f t="shared" si="14"/>
        <v>2017</v>
      </c>
    </row>
    <row r="272" spans="1:19" ht="48" x14ac:dyDescent="0.2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8278</v>
      </c>
      <c r="O272" t="s">
        <v>8283</v>
      </c>
      <c r="P272">
        <f t="shared" si="13"/>
        <v>57.54</v>
      </c>
      <c r="Q272" s="13">
        <f t="shared" si="12"/>
        <v>40637.866550925923</v>
      </c>
      <c r="S272">
        <f t="shared" si="14"/>
        <v>2011</v>
      </c>
    </row>
    <row r="273" spans="1:19" ht="48" x14ac:dyDescent="0.2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8278</v>
      </c>
      <c r="O273" t="s">
        <v>8283</v>
      </c>
      <c r="P273">
        <f t="shared" si="13"/>
        <v>109.42</v>
      </c>
      <c r="Q273" s="13">
        <f t="shared" si="12"/>
        <v>41612.10024305556</v>
      </c>
      <c r="S273">
        <f t="shared" si="14"/>
        <v>2013</v>
      </c>
    </row>
    <row r="274" spans="1:19" ht="48" x14ac:dyDescent="0.2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8278</v>
      </c>
      <c r="O274" t="s">
        <v>8283</v>
      </c>
      <c r="P274">
        <f t="shared" si="13"/>
        <v>81.89</v>
      </c>
      <c r="Q274" s="13">
        <f t="shared" si="12"/>
        <v>40235.900358796294</v>
      </c>
      <c r="S274">
        <f t="shared" si="14"/>
        <v>2010</v>
      </c>
    </row>
    <row r="275" spans="1:19" ht="48" x14ac:dyDescent="0.2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8278</v>
      </c>
      <c r="O275" t="s">
        <v>8283</v>
      </c>
      <c r="P275">
        <f t="shared" si="13"/>
        <v>45.67</v>
      </c>
      <c r="Q275" s="13">
        <f t="shared" si="12"/>
        <v>40697.498449074075</v>
      </c>
      <c r="S275">
        <f t="shared" si="14"/>
        <v>2011</v>
      </c>
    </row>
    <row r="276" spans="1:19" ht="48" x14ac:dyDescent="0.2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8278</v>
      </c>
      <c r="O276" t="s">
        <v>8283</v>
      </c>
      <c r="P276">
        <f t="shared" si="13"/>
        <v>55.22</v>
      </c>
      <c r="Q276" s="13">
        <f t="shared" si="12"/>
        <v>40969.912372685183</v>
      </c>
      <c r="S276">
        <f t="shared" si="14"/>
        <v>2012</v>
      </c>
    </row>
    <row r="277" spans="1:19" ht="48" x14ac:dyDescent="0.2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8278</v>
      </c>
      <c r="O277" t="s">
        <v>8283</v>
      </c>
      <c r="P277">
        <f t="shared" si="13"/>
        <v>65.3</v>
      </c>
      <c r="Q277" s="13">
        <f t="shared" si="12"/>
        <v>41193.032013888893</v>
      </c>
      <c r="S277">
        <f t="shared" si="14"/>
        <v>2012</v>
      </c>
    </row>
    <row r="278" spans="1:19" ht="48" x14ac:dyDescent="0.2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8278</v>
      </c>
      <c r="O278" t="s">
        <v>8283</v>
      </c>
      <c r="P278">
        <f t="shared" si="13"/>
        <v>95.23</v>
      </c>
      <c r="Q278" s="13">
        <f t="shared" si="12"/>
        <v>40967.081874999996</v>
      </c>
      <c r="S278">
        <f t="shared" si="14"/>
        <v>2012</v>
      </c>
    </row>
    <row r="279" spans="1:19" ht="48" x14ac:dyDescent="0.2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8278</v>
      </c>
      <c r="O279" t="s">
        <v>8283</v>
      </c>
      <c r="P279">
        <f t="shared" si="13"/>
        <v>75.44</v>
      </c>
      <c r="Q279" s="13">
        <f t="shared" si="12"/>
        <v>42117.891423611116</v>
      </c>
      <c r="S279">
        <f t="shared" si="14"/>
        <v>2015</v>
      </c>
    </row>
    <row r="280" spans="1:19" ht="32" x14ac:dyDescent="0.2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8278</v>
      </c>
      <c r="O280" t="s">
        <v>8283</v>
      </c>
      <c r="P280">
        <f t="shared" si="13"/>
        <v>97.82</v>
      </c>
      <c r="Q280" s="13">
        <f t="shared" si="12"/>
        <v>41164.040960648148</v>
      </c>
      <c r="S280">
        <f t="shared" si="14"/>
        <v>2012</v>
      </c>
    </row>
    <row r="281" spans="1:19" ht="48" x14ac:dyDescent="0.2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8278</v>
      </c>
      <c r="O281" t="s">
        <v>8283</v>
      </c>
      <c r="P281">
        <f t="shared" si="13"/>
        <v>87.69</v>
      </c>
      <c r="Q281" s="13">
        <f t="shared" si="12"/>
        <v>42759.244166666671</v>
      </c>
      <c r="S281">
        <f t="shared" si="14"/>
        <v>2017</v>
      </c>
    </row>
    <row r="282" spans="1:19" ht="48" x14ac:dyDescent="0.2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8278</v>
      </c>
      <c r="O282" t="s">
        <v>8283</v>
      </c>
      <c r="P282">
        <f t="shared" si="13"/>
        <v>54.75</v>
      </c>
      <c r="Q282" s="13">
        <f t="shared" si="12"/>
        <v>41744.590682870366</v>
      </c>
      <c r="S282">
        <f t="shared" si="14"/>
        <v>2014</v>
      </c>
    </row>
    <row r="283" spans="1:19" ht="48" x14ac:dyDescent="0.2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8278</v>
      </c>
      <c r="O283" t="s">
        <v>8283</v>
      </c>
      <c r="P283">
        <f t="shared" si="13"/>
        <v>83.95</v>
      </c>
      <c r="Q283" s="13">
        <f t="shared" si="12"/>
        <v>39950.163344907407</v>
      </c>
      <c r="S283">
        <f t="shared" si="14"/>
        <v>2009</v>
      </c>
    </row>
    <row r="284" spans="1:19" ht="48" x14ac:dyDescent="0.2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8278</v>
      </c>
      <c r="O284" t="s">
        <v>8283</v>
      </c>
      <c r="P284">
        <f t="shared" si="13"/>
        <v>254.39</v>
      </c>
      <c r="Q284" s="13">
        <f t="shared" si="12"/>
        <v>40194.920046296298</v>
      </c>
      <c r="S284">
        <f t="shared" si="14"/>
        <v>2010</v>
      </c>
    </row>
    <row r="285" spans="1:19" ht="32" x14ac:dyDescent="0.2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8278</v>
      </c>
      <c r="O285" t="s">
        <v>8283</v>
      </c>
      <c r="P285">
        <f t="shared" si="13"/>
        <v>101.83</v>
      </c>
      <c r="Q285" s="13">
        <f t="shared" si="12"/>
        <v>40675.71</v>
      </c>
      <c r="S285">
        <f t="shared" si="14"/>
        <v>2011</v>
      </c>
    </row>
    <row r="286" spans="1:19" ht="48" x14ac:dyDescent="0.2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8278</v>
      </c>
      <c r="O286" t="s">
        <v>8283</v>
      </c>
      <c r="P286">
        <f t="shared" si="13"/>
        <v>55.07</v>
      </c>
      <c r="Q286" s="13">
        <f t="shared" si="12"/>
        <v>40904.738194444442</v>
      </c>
      <c r="S286">
        <f t="shared" si="14"/>
        <v>2011</v>
      </c>
    </row>
    <row r="287" spans="1:19" ht="48" x14ac:dyDescent="0.2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8278</v>
      </c>
      <c r="O287" t="s">
        <v>8283</v>
      </c>
      <c r="P287">
        <f t="shared" si="13"/>
        <v>56.9</v>
      </c>
      <c r="Q287" s="13">
        <f t="shared" si="12"/>
        <v>41506.756111111114</v>
      </c>
      <c r="S287">
        <f t="shared" si="14"/>
        <v>2013</v>
      </c>
    </row>
    <row r="288" spans="1:19" ht="48" x14ac:dyDescent="0.2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8278</v>
      </c>
      <c r="O288" t="s">
        <v>8283</v>
      </c>
      <c r="P288">
        <f t="shared" si="13"/>
        <v>121.28</v>
      </c>
      <c r="Q288" s="13">
        <f t="shared" si="12"/>
        <v>41313.816249999996</v>
      </c>
      <c r="S288">
        <f t="shared" si="14"/>
        <v>2013</v>
      </c>
    </row>
    <row r="289" spans="1:19" ht="32" x14ac:dyDescent="0.2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8278</v>
      </c>
      <c r="O289" t="s">
        <v>8283</v>
      </c>
      <c r="P289">
        <f t="shared" si="13"/>
        <v>91.19</v>
      </c>
      <c r="Q289" s="13">
        <f t="shared" si="12"/>
        <v>41184.277986111112</v>
      </c>
      <c r="S289">
        <f t="shared" si="14"/>
        <v>2012</v>
      </c>
    </row>
    <row r="290" spans="1:19" ht="48" x14ac:dyDescent="0.2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8278</v>
      </c>
      <c r="O290" t="s">
        <v>8283</v>
      </c>
      <c r="P290">
        <f t="shared" si="13"/>
        <v>115.45</v>
      </c>
      <c r="Q290" s="13">
        <f t="shared" si="12"/>
        <v>41051.168900462959</v>
      </c>
      <c r="S290">
        <f t="shared" si="14"/>
        <v>2012</v>
      </c>
    </row>
    <row r="291" spans="1:19" ht="48" x14ac:dyDescent="0.2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8278</v>
      </c>
      <c r="O291" t="s">
        <v>8283</v>
      </c>
      <c r="P291">
        <f t="shared" si="13"/>
        <v>67.77</v>
      </c>
      <c r="Q291" s="13">
        <f t="shared" si="12"/>
        <v>41550.456412037034</v>
      </c>
      <c r="S291">
        <f t="shared" si="14"/>
        <v>2013</v>
      </c>
    </row>
    <row r="292" spans="1:19" ht="32" x14ac:dyDescent="0.2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8278</v>
      </c>
      <c r="O292" t="s">
        <v>8283</v>
      </c>
      <c r="P292">
        <f t="shared" si="13"/>
        <v>28.58</v>
      </c>
      <c r="Q292" s="13">
        <f t="shared" si="12"/>
        <v>40526.36917824074</v>
      </c>
      <c r="S292">
        <f t="shared" si="14"/>
        <v>2010</v>
      </c>
    </row>
    <row r="293" spans="1:19" ht="48" x14ac:dyDescent="0.2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8278</v>
      </c>
      <c r="O293" t="s">
        <v>8283</v>
      </c>
      <c r="P293">
        <f t="shared" si="13"/>
        <v>46.88</v>
      </c>
      <c r="Q293" s="13">
        <f t="shared" si="12"/>
        <v>41376.769050925926</v>
      </c>
      <c r="S293">
        <f t="shared" si="14"/>
        <v>2013</v>
      </c>
    </row>
    <row r="294" spans="1:19" ht="48" x14ac:dyDescent="0.2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8278</v>
      </c>
      <c r="O294" t="s">
        <v>8283</v>
      </c>
      <c r="P294">
        <f t="shared" si="13"/>
        <v>154.41999999999999</v>
      </c>
      <c r="Q294" s="13">
        <f t="shared" si="12"/>
        <v>40812.803229166668</v>
      </c>
      <c r="S294">
        <f t="shared" si="14"/>
        <v>2011</v>
      </c>
    </row>
    <row r="295" spans="1:19" ht="48" x14ac:dyDescent="0.2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8278</v>
      </c>
      <c r="O295" t="s">
        <v>8283</v>
      </c>
      <c r="P295">
        <f t="shared" si="13"/>
        <v>201.22</v>
      </c>
      <c r="Q295" s="13">
        <f t="shared" si="12"/>
        <v>41719.667986111112</v>
      </c>
      <c r="S295">
        <f t="shared" si="14"/>
        <v>2014</v>
      </c>
    </row>
    <row r="296" spans="1:19" ht="48" x14ac:dyDescent="0.2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8278</v>
      </c>
      <c r="O296" t="s">
        <v>8283</v>
      </c>
      <c r="P296">
        <f t="shared" si="13"/>
        <v>100</v>
      </c>
      <c r="Q296" s="13">
        <f t="shared" si="12"/>
        <v>40343.084421296298</v>
      </c>
      <c r="S296">
        <f t="shared" si="14"/>
        <v>2010</v>
      </c>
    </row>
    <row r="297" spans="1:19" ht="48" x14ac:dyDescent="0.2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8278</v>
      </c>
      <c r="O297" t="s">
        <v>8283</v>
      </c>
      <c r="P297">
        <f t="shared" si="13"/>
        <v>100.08</v>
      </c>
      <c r="Q297" s="13">
        <f t="shared" si="12"/>
        <v>41519.004733796297</v>
      </c>
      <c r="S297">
        <f t="shared" si="14"/>
        <v>2013</v>
      </c>
    </row>
    <row r="298" spans="1:19" ht="48" x14ac:dyDescent="0.2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8278</v>
      </c>
      <c r="O298" t="s">
        <v>8283</v>
      </c>
      <c r="P298">
        <f t="shared" si="13"/>
        <v>230.09</v>
      </c>
      <c r="Q298" s="13">
        <f t="shared" si="12"/>
        <v>41134.475497685184</v>
      </c>
      <c r="S298">
        <f t="shared" si="14"/>
        <v>2012</v>
      </c>
    </row>
    <row r="299" spans="1:19" ht="48" x14ac:dyDescent="0.2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8278</v>
      </c>
      <c r="O299" t="s">
        <v>8283</v>
      </c>
      <c r="P299">
        <f t="shared" si="13"/>
        <v>141.75</v>
      </c>
      <c r="Q299" s="13">
        <f t="shared" si="12"/>
        <v>42089.72802083334</v>
      </c>
      <c r="S299">
        <f t="shared" si="14"/>
        <v>2015</v>
      </c>
    </row>
    <row r="300" spans="1:19" ht="32" x14ac:dyDescent="0.2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8278</v>
      </c>
      <c r="O300" t="s">
        <v>8283</v>
      </c>
      <c r="P300">
        <f t="shared" si="13"/>
        <v>56.34</v>
      </c>
      <c r="Q300" s="13">
        <f t="shared" si="12"/>
        <v>41709.463518518518</v>
      </c>
      <c r="S300">
        <f t="shared" si="14"/>
        <v>2014</v>
      </c>
    </row>
    <row r="301" spans="1:19" ht="48" x14ac:dyDescent="0.2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8278</v>
      </c>
      <c r="O301" t="s">
        <v>8283</v>
      </c>
      <c r="P301">
        <f t="shared" si="13"/>
        <v>73.34</v>
      </c>
      <c r="Q301" s="13">
        <f t="shared" si="12"/>
        <v>40469.225231481483</v>
      </c>
      <c r="S301">
        <f t="shared" si="14"/>
        <v>2010</v>
      </c>
    </row>
    <row r="302" spans="1:19" ht="48" x14ac:dyDescent="0.2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8278</v>
      </c>
      <c r="O302" t="s">
        <v>8283</v>
      </c>
      <c r="P302">
        <f t="shared" si="13"/>
        <v>85.34</v>
      </c>
      <c r="Q302" s="13">
        <f t="shared" si="12"/>
        <v>40626.959930555553</v>
      </c>
      <c r="S302">
        <f t="shared" si="14"/>
        <v>2011</v>
      </c>
    </row>
    <row r="303" spans="1:19" ht="48" x14ac:dyDescent="0.2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8278</v>
      </c>
      <c r="O303" t="s">
        <v>8283</v>
      </c>
      <c r="P303">
        <f t="shared" si="13"/>
        <v>61.5</v>
      </c>
      <c r="Q303" s="13">
        <f t="shared" si="12"/>
        <v>41312.737673611111</v>
      </c>
      <c r="S303">
        <f t="shared" si="14"/>
        <v>2013</v>
      </c>
    </row>
    <row r="304" spans="1:19" ht="64" x14ac:dyDescent="0.2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8278</v>
      </c>
      <c r="O304" t="s">
        <v>8283</v>
      </c>
      <c r="P304">
        <f t="shared" si="13"/>
        <v>93.02</v>
      </c>
      <c r="Q304" s="13">
        <f t="shared" si="12"/>
        <v>40933.856921296298</v>
      </c>
      <c r="S304">
        <f t="shared" si="14"/>
        <v>2012</v>
      </c>
    </row>
    <row r="305" spans="1:19" ht="48" x14ac:dyDescent="0.2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8278</v>
      </c>
      <c r="O305" t="s">
        <v>8283</v>
      </c>
      <c r="P305">
        <f t="shared" si="13"/>
        <v>50.29</v>
      </c>
      <c r="Q305" s="13">
        <f t="shared" si="12"/>
        <v>41032.071134259262</v>
      </c>
      <c r="S305">
        <f t="shared" si="14"/>
        <v>2012</v>
      </c>
    </row>
    <row r="306" spans="1:19" ht="32" x14ac:dyDescent="0.2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8278</v>
      </c>
      <c r="O306" t="s">
        <v>8283</v>
      </c>
      <c r="P306">
        <f t="shared" si="13"/>
        <v>106.43</v>
      </c>
      <c r="Q306" s="13">
        <f t="shared" si="12"/>
        <v>41114.094872685186</v>
      </c>
      <c r="S306">
        <f t="shared" si="14"/>
        <v>2012</v>
      </c>
    </row>
    <row r="307" spans="1:19" ht="32" x14ac:dyDescent="0.2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8278</v>
      </c>
      <c r="O307" t="s">
        <v>8283</v>
      </c>
      <c r="P307">
        <f t="shared" si="13"/>
        <v>51.72</v>
      </c>
      <c r="Q307" s="13">
        <f t="shared" si="12"/>
        <v>40948.630196759259</v>
      </c>
      <c r="S307">
        <f t="shared" si="14"/>
        <v>2012</v>
      </c>
    </row>
    <row r="308" spans="1:19" ht="32" x14ac:dyDescent="0.2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8278</v>
      </c>
      <c r="O308" t="s">
        <v>8283</v>
      </c>
      <c r="P308">
        <f t="shared" si="13"/>
        <v>36.61</v>
      </c>
      <c r="Q308" s="13">
        <f t="shared" si="12"/>
        <v>41333.837187500001</v>
      </c>
      <c r="S308">
        <f t="shared" si="14"/>
        <v>2013</v>
      </c>
    </row>
    <row r="309" spans="1:19" ht="16" x14ac:dyDescent="0.2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8278</v>
      </c>
      <c r="O309" t="s">
        <v>8283</v>
      </c>
      <c r="P309">
        <f t="shared" si="13"/>
        <v>42.52</v>
      </c>
      <c r="Q309" s="13">
        <f t="shared" si="12"/>
        <v>41282.944456018515</v>
      </c>
      <c r="S309">
        <f t="shared" si="14"/>
        <v>2013</v>
      </c>
    </row>
    <row r="310" spans="1:19" ht="48" x14ac:dyDescent="0.2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8278</v>
      </c>
      <c r="O310" t="s">
        <v>8283</v>
      </c>
      <c r="P310">
        <f t="shared" si="13"/>
        <v>62.71</v>
      </c>
      <c r="Q310" s="13">
        <f t="shared" si="12"/>
        <v>40567.694560185184</v>
      </c>
      <c r="S310">
        <f t="shared" si="14"/>
        <v>2011</v>
      </c>
    </row>
    <row r="311" spans="1:19" ht="48" x14ac:dyDescent="0.2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8278</v>
      </c>
      <c r="O311" t="s">
        <v>8283</v>
      </c>
      <c r="P311">
        <f t="shared" si="13"/>
        <v>89.96</v>
      </c>
      <c r="Q311" s="13">
        <f t="shared" si="12"/>
        <v>41134.751550925925</v>
      </c>
      <c r="S311">
        <f t="shared" si="14"/>
        <v>2012</v>
      </c>
    </row>
    <row r="312" spans="1:19" ht="48" x14ac:dyDescent="0.2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8278</v>
      </c>
      <c r="O312" t="s">
        <v>8283</v>
      </c>
      <c r="P312">
        <f t="shared" si="13"/>
        <v>28.92</v>
      </c>
      <c r="Q312" s="13">
        <f t="shared" si="12"/>
        <v>40821.183136574073</v>
      </c>
      <c r="S312">
        <f t="shared" si="14"/>
        <v>2011</v>
      </c>
    </row>
    <row r="313" spans="1:19" ht="48" x14ac:dyDescent="0.2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8278</v>
      </c>
      <c r="O313" t="s">
        <v>8283</v>
      </c>
      <c r="P313">
        <f t="shared" si="13"/>
        <v>138.80000000000001</v>
      </c>
      <c r="Q313" s="13">
        <f t="shared" si="12"/>
        <v>40868.219814814816</v>
      </c>
      <c r="S313">
        <f t="shared" si="14"/>
        <v>2011</v>
      </c>
    </row>
    <row r="314" spans="1:19" ht="48" x14ac:dyDescent="0.2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8278</v>
      </c>
      <c r="O314" t="s">
        <v>8283</v>
      </c>
      <c r="P314">
        <f t="shared" si="13"/>
        <v>61.3</v>
      </c>
      <c r="Q314" s="13">
        <f t="shared" si="12"/>
        <v>41348.877685185187</v>
      </c>
      <c r="S314">
        <f t="shared" si="14"/>
        <v>2013</v>
      </c>
    </row>
    <row r="315" spans="1:19" ht="48" x14ac:dyDescent="0.2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8278</v>
      </c>
      <c r="O315" t="s">
        <v>8283</v>
      </c>
      <c r="P315">
        <f t="shared" si="13"/>
        <v>80.2</v>
      </c>
      <c r="Q315" s="13">
        <f t="shared" si="12"/>
        <v>40357.227939814817</v>
      </c>
      <c r="S315">
        <f t="shared" si="14"/>
        <v>2010</v>
      </c>
    </row>
    <row r="316" spans="1:19" ht="48" x14ac:dyDescent="0.2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8278</v>
      </c>
      <c r="O316" t="s">
        <v>8283</v>
      </c>
      <c r="P316">
        <f t="shared" si="13"/>
        <v>32.1</v>
      </c>
      <c r="Q316" s="13">
        <f t="shared" si="12"/>
        <v>41304.833194444444</v>
      </c>
      <c r="S316">
        <f t="shared" si="14"/>
        <v>2013</v>
      </c>
    </row>
    <row r="317" spans="1:19" ht="48" x14ac:dyDescent="0.2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8278</v>
      </c>
      <c r="O317" t="s">
        <v>8283</v>
      </c>
      <c r="P317">
        <f t="shared" si="13"/>
        <v>200.89</v>
      </c>
      <c r="Q317" s="13">
        <f t="shared" si="12"/>
        <v>41113.77238425926</v>
      </c>
      <c r="S317">
        <f t="shared" si="14"/>
        <v>2012</v>
      </c>
    </row>
    <row r="318" spans="1:19" ht="32" x14ac:dyDescent="0.2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8278</v>
      </c>
      <c r="O318" t="s">
        <v>8283</v>
      </c>
      <c r="P318">
        <f t="shared" si="13"/>
        <v>108.01</v>
      </c>
      <c r="Q318" s="13">
        <f t="shared" si="12"/>
        <v>41950.923576388886</v>
      </c>
      <c r="S318">
        <f t="shared" si="14"/>
        <v>2014</v>
      </c>
    </row>
    <row r="319" spans="1:19" ht="32" x14ac:dyDescent="0.2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8278</v>
      </c>
      <c r="O319" t="s">
        <v>8283</v>
      </c>
      <c r="P319">
        <f t="shared" si="13"/>
        <v>95.7</v>
      </c>
      <c r="Q319" s="13">
        <f t="shared" si="12"/>
        <v>41589.676886574074</v>
      </c>
      <c r="S319">
        <f t="shared" si="14"/>
        <v>2013</v>
      </c>
    </row>
    <row r="320" spans="1:19" ht="48" x14ac:dyDescent="0.2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8278</v>
      </c>
      <c r="O320" t="s">
        <v>8283</v>
      </c>
      <c r="P320">
        <f t="shared" si="13"/>
        <v>49.88</v>
      </c>
      <c r="Q320" s="13">
        <f t="shared" si="12"/>
        <v>41330.038784722223</v>
      </c>
      <c r="S320">
        <f t="shared" si="14"/>
        <v>2013</v>
      </c>
    </row>
    <row r="321" spans="1:19" ht="64" x14ac:dyDescent="0.2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8278</v>
      </c>
      <c r="O321" t="s">
        <v>8283</v>
      </c>
      <c r="P321">
        <f t="shared" si="13"/>
        <v>110.47</v>
      </c>
      <c r="Q321" s="13">
        <f t="shared" si="12"/>
        <v>40123.83829861111</v>
      </c>
      <c r="S321">
        <f t="shared" si="14"/>
        <v>2009</v>
      </c>
    </row>
    <row r="322" spans="1:19" ht="48" x14ac:dyDescent="0.2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8278</v>
      </c>
      <c r="O322" t="s">
        <v>8283</v>
      </c>
      <c r="P322">
        <f t="shared" si="13"/>
        <v>134.91</v>
      </c>
      <c r="Q322" s="13">
        <f t="shared" si="12"/>
        <v>42331.551307870366</v>
      </c>
      <c r="S322">
        <f t="shared" si="14"/>
        <v>2015</v>
      </c>
    </row>
    <row r="323" spans="1:19" ht="48" x14ac:dyDescent="0.2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8278</v>
      </c>
      <c r="O323" t="s">
        <v>8283</v>
      </c>
      <c r="P323">
        <f t="shared" si="13"/>
        <v>106.62</v>
      </c>
      <c r="Q323" s="13">
        <f t="shared" ref="Q323:Q386" si="15">(((J323/60)/60)/24)+DATE(1970,1,1)</f>
        <v>42647.446597222224</v>
      </c>
      <c r="S323">
        <f t="shared" si="14"/>
        <v>2016</v>
      </c>
    </row>
    <row r="324" spans="1:19" ht="48" x14ac:dyDescent="0.2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8278</v>
      </c>
      <c r="O324" t="s">
        <v>8283</v>
      </c>
      <c r="P324">
        <f t="shared" ref="P324:P387" si="16">ROUND(E324/L324,2)</f>
        <v>145.04</v>
      </c>
      <c r="Q324" s="13">
        <f t="shared" si="15"/>
        <v>42473.57</v>
      </c>
      <c r="S324">
        <f t="shared" ref="R324:S387" si="17">YEAR(Q324)</f>
        <v>2016</v>
      </c>
    </row>
    <row r="325" spans="1:19" ht="48" x14ac:dyDescent="0.2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8278</v>
      </c>
      <c r="O325" t="s">
        <v>8283</v>
      </c>
      <c r="P325">
        <f t="shared" si="16"/>
        <v>114.59</v>
      </c>
      <c r="Q325" s="13">
        <f t="shared" si="15"/>
        <v>42697.32136574074</v>
      </c>
      <c r="S325">
        <f t="shared" si="17"/>
        <v>2016</v>
      </c>
    </row>
    <row r="326" spans="1:19" ht="48" x14ac:dyDescent="0.2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8278</v>
      </c>
      <c r="O326" t="s">
        <v>8283</v>
      </c>
      <c r="P326">
        <f t="shared" si="16"/>
        <v>105.32</v>
      </c>
      <c r="Q326" s="13">
        <f t="shared" si="15"/>
        <v>42184.626250000001</v>
      </c>
      <c r="S326">
        <f t="shared" si="17"/>
        <v>2015</v>
      </c>
    </row>
    <row r="327" spans="1:19" ht="48" x14ac:dyDescent="0.2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8278</v>
      </c>
      <c r="O327" t="s">
        <v>8283</v>
      </c>
      <c r="P327">
        <f t="shared" si="16"/>
        <v>70.92</v>
      </c>
      <c r="Q327" s="13">
        <f t="shared" si="15"/>
        <v>42689.187881944439</v>
      </c>
      <c r="S327">
        <f t="shared" si="17"/>
        <v>2016</v>
      </c>
    </row>
    <row r="328" spans="1:19" ht="48" x14ac:dyDescent="0.2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8278</v>
      </c>
      <c r="O328" t="s">
        <v>8283</v>
      </c>
      <c r="P328">
        <f t="shared" si="16"/>
        <v>147.16999999999999</v>
      </c>
      <c r="Q328" s="13">
        <f t="shared" si="15"/>
        <v>42775.314884259264</v>
      </c>
      <c r="S328">
        <f t="shared" si="17"/>
        <v>2017</v>
      </c>
    </row>
    <row r="329" spans="1:19" ht="48" x14ac:dyDescent="0.2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8278</v>
      </c>
      <c r="O329" t="s">
        <v>8283</v>
      </c>
      <c r="P329">
        <f t="shared" si="16"/>
        <v>160.47</v>
      </c>
      <c r="Q329" s="13">
        <f t="shared" si="15"/>
        <v>42058.235289351855</v>
      </c>
      <c r="S329">
        <f t="shared" si="17"/>
        <v>2015</v>
      </c>
    </row>
    <row r="330" spans="1:19" ht="48" x14ac:dyDescent="0.2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8278</v>
      </c>
      <c r="O330" t="s">
        <v>8283</v>
      </c>
      <c r="P330">
        <f t="shared" si="16"/>
        <v>156.05000000000001</v>
      </c>
      <c r="Q330" s="13">
        <f t="shared" si="15"/>
        <v>42278.946620370371</v>
      </c>
      <c r="S330">
        <f t="shared" si="17"/>
        <v>2015</v>
      </c>
    </row>
    <row r="331" spans="1:19" ht="48" x14ac:dyDescent="0.2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8278</v>
      </c>
      <c r="O331" t="s">
        <v>8283</v>
      </c>
      <c r="P331">
        <f t="shared" si="16"/>
        <v>63.17</v>
      </c>
      <c r="Q331" s="13">
        <f t="shared" si="15"/>
        <v>42291.46674768519</v>
      </c>
      <c r="S331">
        <f t="shared" si="17"/>
        <v>2015</v>
      </c>
    </row>
    <row r="332" spans="1:19" ht="48" x14ac:dyDescent="0.2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8278</v>
      </c>
      <c r="O332" t="s">
        <v>8283</v>
      </c>
      <c r="P332">
        <f t="shared" si="16"/>
        <v>104.82</v>
      </c>
      <c r="Q332" s="13">
        <f t="shared" si="15"/>
        <v>41379.515775462962</v>
      </c>
      <c r="S332">
        <f t="shared" si="17"/>
        <v>2013</v>
      </c>
    </row>
    <row r="333" spans="1:19" ht="48" x14ac:dyDescent="0.2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8278</v>
      </c>
      <c r="O333" t="s">
        <v>8283</v>
      </c>
      <c r="P333">
        <f t="shared" si="16"/>
        <v>97.36</v>
      </c>
      <c r="Q333" s="13">
        <f t="shared" si="15"/>
        <v>42507.581412037034</v>
      </c>
      <c r="S333">
        <f t="shared" si="17"/>
        <v>2016</v>
      </c>
    </row>
    <row r="334" spans="1:19" ht="48" x14ac:dyDescent="0.2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8278</v>
      </c>
      <c r="O334" t="s">
        <v>8283</v>
      </c>
      <c r="P334">
        <f t="shared" si="16"/>
        <v>203.63</v>
      </c>
      <c r="Q334" s="13">
        <f t="shared" si="15"/>
        <v>42263.680289351847</v>
      </c>
      <c r="S334">
        <f t="shared" si="17"/>
        <v>2015</v>
      </c>
    </row>
    <row r="335" spans="1:19" ht="48" x14ac:dyDescent="0.2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8278</v>
      </c>
      <c r="O335" t="s">
        <v>8283</v>
      </c>
      <c r="P335">
        <f t="shared" si="16"/>
        <v>188.31</v>
      </c>
      <c r="Q335" s="13">
        <f t="shared" si="15"/>
        <v>42437.636469907404</v>
      </c>
      <c r="S335">
        <f t="shared" si="17"/>
        <v>2016</v>
      </c>
    </row>
    <row r="336" spans="1:19" ht="48" x14ac:dyDescent="0.2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8278</v>
      </c>
      <c r="O336" t="s">
        <v>8283</v>
      </c>
      <c r="P336">
        <f t="shared" si="16"/>
        <v>146.65</v>
      </c>
      <c r="Q336" s="13">
        <f t="shared" si="15"/>
        <v>42101.682372685187</v>
      </c>
      <c r="S336">
        <f t="shared" si="17"/>
        <v>2015</v>
      </c>
    </row>
    <row r="337" spans="1:19" ht="48" x14ac:dyDescent="0.2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8278</v>
      </c>
      <c r="O337" t="s">
        <v>8283</v>
      </c>
      <c r="P337">
        <f t="shared" si="16"/>
        <v>109.19</v>
      </c>
      <c r="Q337" s="13">
        <f t="shared" si="15"/>
        <v>42101.737442129626</v>
      </c>
      <c r="S337">
        <f t="shared" si="17"/>
        <v>2015</v>
      </c>
    </row>
    <row r="338" spans="1:19" ht="48" x14ac:dyDescent="0.2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8278</v>
      </c>
      <c r="O338" t="s">
        <v>8283</v>
      </c>
      <c r="P338">
        <f t="shared" si="16"/>
        <v>59.25</v>
      </c>
      <c r="Q338" s="13">
        <f t="shared" si="15"/>
        <v>42291.596273148149</v>
      </c>
      <c r="S338">
        <f t="shared" si="17"/>
        <v>2015</v>
      </c>
    </row>
    <row r="339" spans="1:19" ht="48" x14ac:dyDescent="0.2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8278</v>
      </c>
      <c r="O339" t="s">
        <v>8283</v>
      </c>
      <c r="P339">
        <f t="shared" si="16"/>
        <v>97.9</v>
      </c>
      <c r="Q339" s="13">
        <f t="shared" si="15"/>
        <v>42047.128564814819</v>
      </c>
      <c r="S339">
        <f t="shared" si="17"/>
        <v>2015</v>
      </c>
    </row>
    <row r="340" spans="1:19" ht="48" x14ac:dyDescent="0.2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8278</v>
      </c>
      <c r="O340" t="s">
        <v>8283</v>
      </c>
      <c r="P340">
        <f t="shared" si="16"/>
        <v>70</v>
      </c>
      <c r="Q340" s="13">
        <f t="shared" si="15"/>
        <v>42559.755671296298</v>
      </c>
      <c r="S340">
        <f t="shared" si="17"/>
        <v>2016</v>
      </c>
    </row>
    <row r="341" spans="1:19" ht="48" x14ac:dyDescent="0.2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8278</v>
      </c>
      <c r="O341" t="s">
        <v>8283</v>
      </c>
      <c r="P341">
        <f t="shared" si="16"/>
        <v>72.87</v>
      </c>
      <c r="Q341" s="13">
        <f t="shared" si="15"/>
        <v>42093.760046296295</v>
      </c>
      <c r="S341">
        <f t="shared" si="17"/>
        <v>2015</v>
      </c>
    </row>
    <row r="342" spans="1:19" ht="48" x14ac:dyDescent="0.2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8278</v>
      </c>
      <c r="O342" t="s">
        <v>8283</v>
      </c>
      <c r="P342">
        <f t="shared" si="16"/>
        <v>146.35</v>
      </c>
      <c r="Q342" s="13">
        <f t="shared" si="15"/>
        <v>42772.669062500005</v>
      </c>
      <c r="S342">
        <f t="shared" si="17"/>
        <v>2017</v>
      </c>
    </row>
    <row r="343" spans="1:19" ht="48" x14ac:dyDescent="0.2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8278</v>
      </c>
      <c r="O343" t="s">
        <v>8283</v>
      </c>
      <c r="P343">
        <f t="shared" si="16"/>
        <v>67.91</v>
      </c>
      <c r="Q343" s="13">
        <f t="shared" si="15"/>
        <v>41894.879606481481</v>
      </c>
      <c r="S343">
        <f t="shared" si="17"/>
        <v>2014</v>
      </c>
    </row>
    <row r="344" spans="1:19" ht="32" x14ac:dyDescent="0.2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8278</v>
      </c>
      <c r="O344" t="s">
        <v>8283</v>
      </c>
      <c r="P344">
        <f t="shared" si="16"/>
        <v>169.85</v>
      </c>
      <c r="Q344" s="13">
        <f t="shared" si="15"/>
        <v>42459.780844907407</v>
      </c>
      <c r="S344">
        <f t="shared" si="17"/>
        <v>2016</v>
      </c>
    </row>
    <row r="345" spans="1:19" ht="48" x14ac:dyDescent="0.2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8278</v>
      </c>
      <c r="O345" t="s">
        <v>8283</v>
      </c>
      <c r="P345">
        <f t="shared" si="16"/>
        <v>58.41</v>
      </c>
      <c r="Q345" s="13">
        <f t="shared" si="15"/>
        <v>41926.73778935185</v>
      </c>
      <c r="S345">
        <f t="shared" si="17"/>
        <v>2014</v>
      </c>
    </row>
    <row r="346" spans="1:19" ht="48" x14ac:dyDescent="0.2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8278</v>
      </c>
      <c r="O346" t="s">
        <v>8283</v>
      </c>
      <c r="P346">
        <f t="shared" si="16"/>
        <v>119.99</v>
      </c>
      <c r="Q346" s="13">
        <f t="shared" si="15"/>
        <v>42111.970995370371</v>
      </c>
      <c r="S346">
        <f t="shared" si="17"/>
        <v>2015</v>
      </c>
    </row>
    <row r="347" spans="1:19" ht="48" x14ac:dyDescent="0.2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8278</v>
      </c>
      <c r="O347" t="s">
        <v>8283</v>
      </c>
      <c r="P347">
        <f t="shared" si="16"/>
        <v>99.86</v>
      </c>
      <c r="Q347" s="13">
        <f t="shared" si="15"/>
        <v>42114.944328703699</v>
      </c>
      <c r="S347">
        <f t="shared" si="17"/>
        <v>2015</v>
      </c>
    </row>
    <row r="348" spans="1:19" ht="48" x14ac:dyDescent="0.2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8278</v>
      </c>
      <c r="O348" t="s">
        <v>8283</v>
      </c>
      <c r="P348">
        <f t="shared" si="16"/>
        <v>90.58</v>
      </c>
      <c r="Q348" s="13">
        <f t="shared" si="15"/>
        <v>42261.500243055561</v>
      </c>
      <c r="S348">
        <f t="shared" si="17"/>
        <v>2015</v>
      </c>
    </row>
    <row r="349" spans="1:19" ht="48" x14ac:dyDescent="0.2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8278</v>
      </c>
      <c r="O349" t="s">
        <v>8283</v>
      </c>
      <c r="P349">
        <f t="shared" si="16"/>
        <v>117.77</v>
      </c>
      <c r="Q349" s="13">
        <f t="shared" si="15"/>
        <v>42292.495474537034</v>
      </c>
      <c r="S349">
        <f t="shared" si="17"/>
        <v>2015</v>
      </c>
    </row>
    <row r="350" spans="1:19" ht="48" x14ac:dyDescent="0.2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8278</v>
      </c>
      <c r="O350" t="s">
        <v>8283</v>
      </c>
      <c r="P350">
        <f t="shared" si="16"/>
        <v>86.55</v>
      </c>
      <c r="Q350" s="13">
        <f t="shared" si="15"/>
        <v>42207.58699074074</v>
      </c>
      <c r="S350">
        <f t="shared" si="17"/>
        <v>2015</v>
      </c>
    </row>
    <row r="351" spans="1:19" ht="32" x14ac:dyDescent="0.2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8278</v>
      </c>
      <c r="O351" t="s">
        <v>8283</v>
      </c>
      <c r="P351">
        <f t="shared" si="16"/>
        <v>71.900000000000006</v>
      </c>
      <c r="Q351" s="13">
        <f t="shared" si="15"/>
        <v>42760.498935185184</v>
      </c>
      <c r="S351">
        <f t="shared" si="17"/>
        <v>2017</v>
      </c>
    </row>
    <row r="352" spans="1:19" ht="48" x14ac:dyDescent="0.2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8278</v>
      </c>
      <c r="O352" t="s">
        <v>8283</v>
      </c>
      <c r="P352">
        <f t="shared" si="16"/>
        <v>129.82</v>
      </c>
      <c r="Q352" s="13">
        <f t="shared" si="15"/>
        <v>42586.066076388888</v>
      </c>
      <c r="S352">
        <f t="shared" si="17"/>
        <v>2016</v>
      </c>
    </row>
    <row r="353" spans="1:19" ht="48" x14ac:dyDescent="0.2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8278</v>
      </c>
      <c r="O353" t="s">
        <v>8283</v>
      </c>
      <c r="P353">
        <f t="shared" si="16"/>
        <v>44.91</v>
      </c>
      <c r="Q353" s="13">
        <f t="shared" si="15"/>
        <v>42427.964745370366</v>
      </c>
      <c r="S353">
        <f t="shared" si="17"/>
        <v>2016</v>
      </c>
    </row>
    <row r="354" spans="1:19" ht="48" x14ac:dyDescent="0.2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8278</v>
      </c>
      <c r="O354" t="s">
        <v>8283</v>
      </c>
      <c r="P354">
        <f t="shared" si="16"/>
        <v>40.76</v>
      </c>
      <c r="Q354" s="13">
        <f t="shared" si="15"/>
        <v>41890.167453703703</v>
      </c>
      <c r="S354">
        <f t="shared" si="17"/>
        <v>2014</v>
      </c>
    </row>
    <row r="355" spans="1:19" ht="48" x14ac:dyDescent="0.2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8278</v>
      </c>
      <c r="O355" t="s">
        <v>8283</v>
      </c>
      <c r="P355">
        <f t="shared" si="16"/>
        <v>103.52</v>
      </c>
      <c r="Q355" s="13">
        <f t="shared" si="15"/>
        <v>42297.791886574079</v>
      </c>
      <c r="S355">
        <f t="shared" si="17"/>
        <v>2015</v>
      </c>
    </row>
    <row r="356" spans="1:19" ht="48" x14ac:dyDescent="0.2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8278</v>
      </c>
      <c r="O356" t="s">
        <v>8283</v>
      </c>
      <c r="P356">
        <f t="shared" si="16"/>
        <v>125.45</v>
      </c>
      <c r="Q356" s="13">
        <f t="shared" si="15"/>
        <v>42438.827789351853</v>
      </c>
      <c r="S356">
        <f t="shared" si="17"/>
        <v>2016</v>
      </c>
    </row>
    <row r="357" spans="1:19" ht="32" x14ac:dyDescent="0.2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8278</v>
      </c>
      <c r="O357" t="s">
        <v>8283</v>
      </c>
      <c r="P357">
        <f t="shared" si="16"/>
        <v>246.61</v>
      </c>
      <c r="Q357" s="13">
        <f t="shared" si="15"/>
        <v>41943.293912037036</v>
      </c>
      <c r="S357">
        <f t="shared" si="17"/>
        <v>2014</v>
      </c>
    </row>
    <row r="358" spans="1:19" ht="32" x14ac:dyDescent="0.2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8278</v>
      </c>
      <c r="O358" t="s">
        <v>8283</v>
      </c>
      <c r="P358">
        <f t="shared" si="16"/>
        <v>79.400000000000006</v>
      </c>
      <c r="Q358" s="13">
        <f t="shared" si="15"/>
        <v>42415.803159722222</v>
      </c>
      <c r="S358">
        <f t="shared" si="17"/>
        <v>2016</v>
      </c>
    </row>
    <row r="359" spans="1:19" ht="48" x14ac:dyDescent="0.2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8278</v>
      </c>
      <c r="O359" t="s">
        <v>8283</v>
      </c>
      <c r="P359">
        <f t="shared" si="16"/>
        <v>86.14</v>
      </c>
      <c r="Q359" s="13">
        <f t="shared" si="15"/>
        <v>42078.222187499996</v>
      </c>
      <c r="S359">
        <f t="shared" si="17"/>
        <v>2015</v>
      </c>
    </row>
    <row r="360" spans="1:19" ht="48" x14ac:dyDescent="0.2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8278</v>
      </c>
      <c r="O360" t="s">
        <v>8283</v>
      </c>
      <c r="P360">
        <f t="shared" si="16"/>
        <v>193.05</v>
      </c>
      <c r="Q360" s="13">
        <f t="shared" si="15"/>
        <v>42507.860196759255</v>
      </c>
      <c r="S360">
        <f t="shared" si="17"/>
        <v>2016</v>
      </c>
    </row>
    <row r="361" spans="1:19" ht="48" x14ac:dyDescent="0.2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8278</v>
      </c>
      <c r="O361" t="s">
        <v>8283</v>
      </c>
      <c r="P361">
        <f t="shared" si="16"/>
        <v>84.02</v>
      </c>
      <c r="Q361" s="13">
        <f t="shared" si="15"/>
        <v>41935.070486111108</v>
      </c>
      <c r="S361">
        <f t="shared" si="17"/>
        <v>2014</v>
      </c>
    </row>
    <row r="362" spans="1:19" ht="48" x14ac:dyDescent="0.2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8278</v>
      </c>
      <c r="O362" t="s">
        <v>8283</v>
      </c>
      <c r="P362">
        <f t="shared" si="16"/>
        <v>139.83000000000001</v>
      </c>
      <c r="Q362" s="13">
        <f t="shared" si="15"/>
        <v>42163.897916666669</v>
      </c>
      <c r="S362">
        <f t="shared" si="17"/>
        <v>2015</v>
      </c>
    </row>
    <row r="363" spans="1:19" ht="48" x14ac:dyDescent="0.2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8278</v>
      </c>
      <c r="O363" t="s">
        <v>8283</v>
      </c>
      <c r="P363">
        <f t="shared" si="16"/>
        <v>109.82</v>
      </c>
      <c r="Q363" s="13">
        <f t="shared" si="15"/>
        <v>41936.001226851848</v>
      </c>
      <c r="S363">
        <f t="shared" si="17"/>
        <v>2014</v>
      </c>
    </row>
    <row r="364" spans="1:19" ht="48" x14ac:dyDescent="0.2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8278</v>
      </c>
      <c r="O364" t="s">
        <v>8283</v>
      </c>
      <c r="P364">
        <f t="shared" si="16"/>
        <v>139.53</v>
      </c>
      <c r="Q364" s="13">
        <f t="shared" si="15"/>
        <v>41837.210543981484</v>
      </c>
      <c r="S364">
        <f t="shared" si="17"/>
        <v>2014</v>
      </c>
    </row>
    <row r="365" spans="1:19" ht="48" x14ac:dyDescent="0.2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8278</v>
      </c>
      <c r="O365" t="s">
        <v>8283</v>
      </c>
      <c r="P365">
        <f t="shared" si="16"/>
        <v>347.85</v>
      </c>
      <c r="Q365" s="13">
        <f t="shared" si="15"/>
        <v>40255.744629629626</v>
      </c>
      <c r="S365">
        <f t="shared" si="17"/>
        <v>2010</v>
      </c>
    </row>
    <row r="366" spans="1:19" ht="48" x14ac:dyDescent="0.2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8278</v>
      </c>
      <c r="O366" t="s">
        <v>8283</v>
      </c>
      <c r="P366">
        <f t="shared" si="16"/>
        <v>68.239999999999995</v>
      </c>
      <c r="Q366" s="13">
        <f t="shared" si="15"/>
        <v>41780.859629629631</v>
      </c>
      <c r="S366">
        <f t="shared" si="17"/>
        <v>2014</v>
      </c>
    </row>
    <row r="367" spans="1:19" ht="48" x14ac:dyDescent="0.2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8278</v>
      </c>
      <c r="O367" t="s">
        <v>8283</v>
      </c>
      <c r="P367">
        <f t="shared" si="16"/>
        <v>239.94</v>
      </c>
      <c r="Q367" s="13">
        <f t="shared" si="15"/>
        <v>41668.606469907405</v>
      </c>
      <c r="S367">
        <f t="shared" si="17"/>
        <v>2014</v>
      </c>
    </row>
    <row r="368" spans="1:19" ht="48" x14ac:dyDescent="0.2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8278</v>
      </c>
      <c r="O368" t="s">
        <v>8283</v>
      </c>
      <c r="P368">
        <f t="shared" si="16"/>
        <v>287.31</v>
      </c>
      <c r="Q368" s="13">
        <f t="shared" si="15"/>
        <v>41019.793032407404</v>
      </c>
      <c r="S368">
        <f t="shared" si="17"/>
        <v>2012</v>
      </c>
    </row>
    <row r="369" spans="1:19" ht="48" x14ac:dyDescent="0.2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8278</v>
      </c>
      <c r="O369" t="s">
        <v>8283</v>
      </c>
      <c r="P369">
        <f t="shared" si="16"/>
        <v>86.85</v>
      </c>
      <c r="Q369" s="13">
        <f t="shared" si="15"/>
        <v>41355.577291666668</v>
      </c>
      <c r="S369">
        <f t="shared" si="17"/>
        <v>2013</v>
      </c>
    </row>
    <row r="370" spans="1:19" ht="48" x14ac:dyDescent="0.2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8278</v>
      </c>
      <c r="O370" t="s">
        <v>8283</v>
      </c>
      <c r="P370">
        <f t="shared" si="16"/>
        <v>81.849999999999994</v>
      </c>
      <c r="Q370" s="13">
        <f t="shared" si="15"/>
        <v>42043.605578703704</v>
      </c>
      <c r="S370">
        <f t="shared" si="17"/>
        <v>2015</v>
      </c>
    </row>
    <row r="371" spans="1:19" ht="48" x14ac:dyDescent="0.2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8278</v>
      </c>
      <c r="O371" t="s">
        <v>8283</v>
      </c>
      <c r="P371">
        <f t="shared" si="16"/>
        <v>42.87</v>
      </c>
      <c r="Q371" s="13">
        <f t="shared" si="15"/>
        <v>40893.551724537036</v>
      </c>
      <c r="S371">
        <f t="shared" si="17"/>
        <v>2011</v>
      </c>
    </row>
    <row r="372" spans="1:19" ht="48" x14ac:dyDescent="0.2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8278</v>
      </c>
      <c r="O372" t="s">
        <v>8283</v>
      </c>
      <c r="P372">
        <f t="shared" si="16"/>
        <v>709.42</v>
      </c>
      <c r="Q372" s="13">
        <f t="shared" si="15"/>
        <v>42711.795138888891</v>
      </c>
      <c r="S372">
        <f t="shared" si="17"/>
        <v>2016</v>
      </c>
    </row>
    <row r="373" spans="1:19" ht="48" x14ac:dyDescent="0.2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8278</v>
      </c>
      <c r="O373" t="s">
        <v>8283</v>
      </c>
      <c r="P373">
        <f t="shared" si="16"/>
        <v>161.26</v>
      </c>
      <c r="Q373" s="13">
        <f t="shared" si="15"/>
        <v>41261.767812500002</v>
      </c>
      <c r="S373">
        <f t="shared" si="17"/>
        <v>2012</v>
      </c>
    </row>
    <row r="374" spans="1:19" ht="32" x14ac:dyDescent="0.2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8278</v>
      </c>
      <c r="O374" t="s">
        <v>8283</v>
      </c>
      <c r="P374">
        <f t="shared" si="16"/>
        <v>41.78</v>
      </c>
      <c r="Q374" s="13">
        <f t="shared" si="15"/>
        <v>42425.576898148152</v>
      </c>
      <c r="S374">
        <f t="shared" si="17"/>
        <v>2016</v>
      </c>
    </row>
    <row r="375" spans="1:19" ht="48" x14ac:dyDescent="0.2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8278</v>
      </c>
      <c r="O375" t="s">
        <v>8283</v>
      </c>
      <c r="P375">
        <f t="shared" si="16"/>
        <v>89.89</v>
      </c>
      <c r="Q375" s="13">
        <f t="shared" si="15"/>
        <v>41078.91201388889</v>
      </c>
      <c r="S375">
        <f t="shared" si="17"/>
        <v>2012</v>
      </c>
    </row>
    <row r="376" spans="1:19" ht="48" x14ac:dyDescent="0.2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8278</v>
      </c>
      <c r="O376" t="s">
        <v>8283</v>
      </c>
      <c r="P376">
        <f t="shared" si="16"/>
        <v>45.05</v>
      </c>
      <c r="Q376" s="13">
        <f t="shared" si="15"/>
        <v>40757.889247685183</v>
      </c>
      <c r="S376">
        <f t="shared" si="17"/>
        <v>2011</v>
      </c>
    </row>
    <row r="377" spans="1:19" ht="48" x14ac:dyDescent="0.2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8278</v>
      </c>
      <c r="O377" t="s">
        <v>8283</v>
      </c>
      <c r="P377">
        <f t="shared" si="16"/>
        <v>42.86</v>
      </c>
      <c r="Q377" s="13">
        <f t="shared" si="15"/>
        <v>41657.985081018516</v>
      </c>
      <c r="S377">
        <f t="shared" si="17"/>
        <v>2014</v>
      </c>
    </row>
    <row r="378" spans="1:19" ht="48" x14ac:dyDescent="0.2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8278</v>
      </c>
      <c r="O378" t="s">
        <v>8283</v>
      </c>
      <c r="P378">
        <f t="shared" si="16"/>
        <v>54.08</v>
      </c>
      <c r="Q378" s="13">
        <f t="shared" si="15"/>
        <v>42576.452731481477</v>
      </c>
      <c r="S378">
        <f t="shared" si="17"/>
        <v>2016</v>
      </c>
    </row>
    <row r="379" spans="1:19" ht="48" x14ac:dyDescent="0.2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8278</v>
      </c>
      <c r="O379" t="s">
        <v>8283</v>
      </c>
      <c r="P379">
        <f t="shared" si="16"/>
        <v>103.22</v>
      </c>
      <c r="Q379" s="13">
        <f t="shared" si="15"/>
        <v>42292.250787037032</v>
      </c>
      <c r="S379">
        <f t="shared" si="17"/>
        <v>2015</v>
      </c>
    </row>
    <row r="380" spans="1:19" ht="48" x14ac:dyDescent="0.2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8278</v>
      </c>
      <c r="O380" t="s">
        <v>8283</v>
      </c>
      <c r="P380">
        <f t="shared" si="16"/>
        <v>40.4</v>
      </c>
      <c r="Q380" s="13">
        <f t="shared" si="15"/>
        <v>42370.571851851855</v>
      </c>
      <c r="S380">
        <f t="shared" si="17"/>
        <v>2016</v>
      </c>
    </row>
    <row r="381" spans="1:19" ht="48" x14ac:dyDescent="0.2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8278</v>
      </c>
      <c r="O381" t="s">
        <v>8283</v>
      </c>
      <c r="P381">
        <f t="shared" si="16"/>
        <v>116.86</v>
      </c>
      <c r="Q381" s="13">
        <f t="shared" si="15"/>
        <v>40987.688333333332</v>
      </c>
      <c r="S381">
        <f t="shared" si="17"/>
        <v>2012</v>
      </c>
    </row>
    <row r="382" spans="1:19" ht="48" x14ac:dyDescent="0.2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8278</v>
      </c>
      <c r="O382" t="s">
        <v>8283</v>
      </c>
      <c r="P382">
        <f t="shared" si="16"/>
        <v>115.51</v>
      </c>
      <c r="Q382" s="13">
        <f t="shared" si="15"/>
        <v>42367.719814814816</v>
      </c>
      <c r="S382">
        <f t="shared" si="17"/>
        <v>2015</v>
      </c>
    </row>
    <row r="383" spans="1:19" ht="48" x14ac:dyDescent="0.2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8278</v>
      </c>
      <c r="O383" t="s">
        <v>8283</v>
      </c>
      <c r="P383">
        <f t="shared" si="16"/>
        <v>104.31</v>
      </c>
      <c r="Q383" s="13">
        <f t="shared" si="15"/>
        <v>41085.698113425926</v>
      </c>
      <c r="S383">
        <f t="shared" si="17"/>
        <v>2012</v>
      </c>
    </row>
    <row r="384" spans="1:19" ht="48" x14ac:dyDescent="0.2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8278</v>
      </c>
      <c r="O384" t="s">
        <v>8283</v>
      </c>
      <c r="P384">
        <f t="shared" si="16"/>
        <v>69.77</v>
      </c>
      <c r="Q384" s="13">
        <f t="shared" si="15"/>
        <v>41144.709490740745</v>
      </c>
      <c r="S384">
        <f t="shared" si="17"/>
        <v>2012</v>
      </c>
    </row>
    <row r="385" spans="1:19" ht="48" x14ac:dyDescent="0.2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8278</v>
      </c>
      <c r="O385" t="s">
        <v>8283</v>
      </c>
      <c r="P385">
        <f t="shared" si="16"/>
        <v>43.02</v>
      </c>
      <c r="Q385" s="13">
        <f t="shared" si="15"/>
        <v>41755.117581018516</v>
      </c>
      <c r="S385">
        <f t="shared" si="17"/>
        <v>2014</v>
      </c>
    </row>
    <row r="386" spans="1:19" ht="48" x14ac:dyDescent="0.2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8278</v>
      </c>
      <c r="O386" t="s">
        <v>8283</v>
      </c>
      <c r="P386">
        <f t="shared" si="16"/>
        <v>58.54</v>
      </c>
      <c r="Q386" s="13">
        <f t="shared" si="15"/>
        <v>41980.781793981485</v>
      </c>
      <c r="S386">
        <f t="shared" si="17"/>
        <v>2014</v>
      </c>
    </row>
    <row r="387" spans="1:19" ht="48" x14ac:dyDescent="0.2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8278</v>
      </c>
      <c r="O387" t="s">
        <v>8283</v>
      </c>
      <c r="P387">
        <f t="shared" si="16"/>
        <v>111.8</v>
      </c>
      <c r="Q387" s="13">
        <f t="shared" ref="Q387:Q450" si="18">(((J387/60)/60)/24)+DATE(1970,1,1)</f>
        <v>41934.584502314814</v>
      </c>
      <c r="S387">
        <f t="shared" si="17"/>
        <v>2014</v>
      </c>
    </row>
    <row r="388" spans="1:19" ht="48" x14ac:dyDescent="0.2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8278</v>
      </c>
      <c r="O388" t="s">
        <v>8283</v>
      </c>
      <c r="P388">
        <f t="shared" ref="P388:P451" si="19">ROUND(E388/L388,2)</f>
        <v>46.23</v>
      </c>
      <c r="Q388" s="13">
        <f t="shared" si="18"/>
        <v>42211.951284722221</v>
      </c>
      <c r="S388">
        <f t="shared" ref="R388:S451" si="20">YEAR(Q388)</f>
        <v>2015</v>
      </c>
    </row>
    <row r="389" spans="1:19" ht="48" x14ac:dyDescent="0.2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8278</v>
      </c>
      <c r="O389" t="s">
        <v>8283</v>
      </c>
      <c r="P389">
        <f t="shared" si="19"/>
        <v>144.69</v>
      </c>
      <c r="Q389" s="13">
        <f t="shared" si="18"/>
        <v>42200.67659722222</v>
      </c>
      <c r="S389">
        <f t="shared" si="20"/>
        <v>2015</v>
      </c>
    </row>
    <row r="390" spans="1:19" ht="48" x14ac:dyDescent="0.2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8278</v>
      </c>
      <c r="O390" t="s">
        <v>8283</v>
      </c>
      <c r="P390">
        <f t="shared" si="19"/>
        <v>88.85</v>
      </c>
      <c r="Q390" s="13">
        <f t="shared" si="18"/>
        <v>42549.076157407413</v>
      </c>
      <c r="S390">
        <f t="shared" si="20"/>
        <v>2016</v>
      </c>
    </row>
    <row r="391" spans="1:19" ht="48" x14ac:dyDescent="0.2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8278</v>
      </c>
      <c r="O391" t="s">
        <v>8283</v>
      </c>
      <c r="P391">
        <f t="shared" si="19"/>
        <v>81.75</v>
      </c>
      <c r="Q391" s="13">
        <f t="shared" si="18"/>
        <v>41674.063078703701</v>
      </c>
      <c r="S391">
        <f t="shared" si="20"/>
        <v>2014</v>
      </c>
    </row>
    <row r="392" spans="1:19" ht="48" x14ac:dyDescent="0.2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8278</v>
      </c>
      <c r="O392" t="s">
        <v>8283</v>
      </c>
      <c r="P392">
        <f t="shared" si="19"/>
        <v>71.430000000000007</v>
      </c>
      <c r="Q392" s="13">
        <f t="shared" si="18"/>
        <v>42112.036712962959</v>
      </c>
      <c r="S392">
        <f t="shared" si="20"/>
        <v>2015</v>
      </c>
    </row>
    <row r="393" spans="1:19" ht="48" x14ac:dyDescent="0.2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8278</v>
      </c>
      <c r="O393" t="s">
        <v>8283</v>
      </c>
      <c r="P393">
        <f t="shared" si="19"/>
        <v>104.26</v>
      </c>
      <c r="Q393" s="13">
        <f t="shared" si="18"/>
        <v>40865.042256944449</v>
      </c>
      <c r="S393">
        <f t="shared" si="20"/>
        <v>2011</v>
      </c>
    </row>
    <row r="394" spans="1:19" ht="48" x14ac:dyDescent="0.2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8278</v>
      </c>
      <c r="O394" t="s">
        <v>8283</v>
      </c>
      <c r="P394">
        <f t="shared" si="19"/>
        <v>90.62</v>
      </c>
      <c r="Q394" s="13">
        <f t="shared" si="18"/>
        <v>40763.717256944445</v>
      </c>
      <c r="S394">
        <f t="shared" si="20"/>
        <v>2011</v>
      </c>
    </row>
    <row r="395" spans="1:19" ht="32" x14ac:dyDescent="0.2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8278</v>
      </c>
      <c r="O395" t="s">
        <v>8283</v>
      </c>
      <c r="P395">
        <f t="shared" si="19"/>
        <v>157.33000000000001</v>
      </c>
      <c r="Q395" s="13">
        <f t="shared" si="18"/>
        <v>41526.708935185183</v>
      </c>
      <c r="S395">
        <f t="shared" si="20"/>
        <v>2013</v>
      </c>
    </row>
    <row r="396" spans="1:19" ht="48" x14ac:dyDescent="0.2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8278</v>
      </c>
      <c r="O396" t="s">
        <v>8283</v>
      </c>
      <c r="P396">
        <f t="shared" si="19"/>
        <v>105.18</v>
      </c>
      <c r="Q396" s="13">
        <f t="shared" si="18"/>
        <v>42417.818078703705</v>
      </c>
      <c r="S396">
        <f t="shared" si="20"/>
        <v>2016</v>
      </c>
    </row>
    <row r="397" spans="1:19" ht="48" x14ac:dyDescent="0.2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8278</v>
      </c>
      <c r="O397" t="s">
        <v>8283</v>
      </c>
      <c r="P397">
        <f t="shared" si="19"/>
        <v>58.72</v>
      </c>
      <c r="Q397" s="13">
        <f t="shared" si="18"/>
        <v>40990.909259259257</v>
      </c>
      <c r="S397">
        <f t="shared" si="20"/>
        <v>2012</v>
      </c>
    </row>
    <row r="398" spans="1:19" ht="48" x14ac:dyDescent="0.2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8278</v>
      </c>
      <c r="O398" t="s">
        <v>8283</v>
      </c>
      <c r="P398">
        <f t="shared" si="19"/>
        <v>81.63</v>
      </c>
      <c r="Q398" s="13">
        <f t="shared" si="18"/>
        <v>41082.564884259256</v>
      </c>
      <c r="S398">
        <f t="shared" si="20"/>
        <v>2012</v>
      </c>
    </row>
    <row r="399" spans="1:19" ht="64" x14ac:dyDescent="0.2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8278</v>
      </c>
      <c r="O399" t="s">
        <v>8283</v>
      </c>
      <c r="P399">
        <f t="shared" si="19"/>
        <v>56.46</v>
      </c>
      <c r="Q399" s="13">
        <f t="shared" si="18"/>
        <v>40379.776435185187</v>
      </c>
      <c r="S399">
        <f t="shared" si="20"/>
        <v>2010</v>
      </c>
    </row>
    <row r="400" spans="1:19" ht="48" x14ac:dyDescent="0.2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8278</v>
      </c>
      <c r="O400" t="s">
        <v>8283</v>
      </c>
      <c r="P400">
        <f t="shared" si="19"/>
        <v>140.1</v>
      </c>
      <c r="Q400" s="13">
        <f t="shared" si="18"/>
        <v>42078.793124999997</v>
      </c>
      <c r="S400">
        <f t="shared" si="20"/>
        <v>2015</v>
      </c>
    </row>
    <row r="401" spans="1:19" ht="48" x14ac:dyDescent="0.2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8278</v>
      </c>
      <c r="O401" t="s">
        <v>8283</v>
      </c>
      <c r="P401">
        <f t="shared" si="19"/>
        <v>224.85</v>
      </c>
      <c r="Q401" s="13">
        <f t="shared" si="18"/>
        <v>42687.875775462962</v>
      </c>
      <c r="S401">
        <f t="shared" si="20"/>
        <v>2016</v>
      </c>
    </row>
    <row r="402" spans="1:19" ht="48" x14ac:dyDescent="0.2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8278</v>
      </c>
      <c r="O402" t="s">
        <v>8283</v>
      </c>
      <c r="P402">
        <f t="shared" si="19"/>
        <v>181.13</v>
      </c>
      <c r="Q402" s="13">
        <f t="shared" si="18"/>
        <v>41745.635960648149</v>
      </c>
      <c r="S402">
        <f t="shared" si="20"/>
        <v>2014</v>
      </c>
    </row>
    <row r="403" spans="1:19" ht="48" x14ac:dyDescent="0.2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8278</v>
      </c>
      <c r="O403" t="s">
        <v>8283</v>
      </c>
      <c r="P403">
        <f t="shared" si="19"/>
        <v>711.04</v>
      </c>
      <c r="Q403" s="13">
        <f t="shared" si="18"/>
        <v>40732.842245370368</v>
      </c>
      <c r="S403">
        <f t="shared" si="20"/>
        <v>2011</v>
      </c>
    </row>
    <row r="404" spans="1:19" ht="48" x14ac:dyDescent="0.2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8278</v>
      </c>
      <c r="O404" t="s">
        <v>8283</v>
      </c>
      <c r="P404">
        <f t="shared" si="19"/>
        <v>65.88</v>
      </c>
      <c r="Q404" s="13">
        <f t="shared" si="18"/>
        <v>42292.539548611108</v>
      </c>
      <c r="S404">
        <f t="shared" si="20"/>
        <v>2015</v>
      </c>
    </row>
    <row r="405" spans="1:19" ht="48" x14ac:dyDescent="0.2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8278</v>
      </c>
      <c r="O405" t="s">
        <v>8283</v>
      </c>
      <c r="P405">
        <f t="shared" si="19"/>
        <v>75.19</v>
      </c>
      <c r="Q405" s="13">
        <f t="shared" si="18"/>
        <v>40718.310659722221</v>
      </c>
      <c r="S405">
        <f t="shared" si="20"/>
        <v>2011</v>
      </c>
    </row>
    <row r="406" spans="1:19" ht="48" x14ac:dyDescent="0.2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8278</v>
      </c>
      <c r="O406" t="s">
        <v>8283</v>
      </c>
      <c r="P406">
        <f t="shared" si="19"/>
        <v>133.13999999999999</v>
      </c>
      <c r="Q406" s="13">
        <f t="shared" si="18"/>
        <v>41646.628032407411</v>
      </c>
      <c r="S406">
        <f t="shared" si="20"/>
        <v>2014</v>
      </c>
    </row>
    <row r="407" spans="1:19" ht="32" x14ac:dyDescent="0.2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8278</v>
      </c>
      <c r="O407" t="s">
        <v>8283</v>
      </c>
      <c r="P407">
        <f t="shared" si="19"/>
        <v>55.2</v>
      </c>
      <c r="Q407" s="13">
        <f t="shared" si="18"/>
        <v>41674.08494212963</v>
      </c>
      <c r="S407">
        <f t="shared" si="20"/>
        <v>2014</v>
      </c>
    </row>
    <row r="408" spans="1:19" ht="48" x14ac:dyDescent="0.2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8278</v>
      </c>
      <c r="O408" t="s">
        <v>8283</v>
      </c>
      <c r="P408">
        <f t="shared" si="19"/>
        <v>86.16</v>
      </c>
      <c r="Q408" s="13">
        <f t="shared" si="18"/>
        <v>40638.162465277775</v>
      </c>
      <c r="S408">
        <f t="shared" si="20"/>
        <v>2011</v>
      </c>
    </row>
    <row r="409" spans="1:19" ht="48" x14ac:dyDescent="0.2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8278</v>
      </c>
      <c r="O409" t="s">
        <v>8283</v>
      </c>
      <c r="P409">
        <f t="shared" si="19"/>
        <v>92.32</v>
      </c>
      <c r="Q409" s="13">
        <f t="shared" si="18"/>
        <v>40806.870949074073</v>
      </c>
      <c r="S409">
        <f t="shared" si="20"/>
        <v>2011</v>
      </c>
    </row>
    <row r="410" spans="1:19" ht="48" x14ac:dyDescent="0.2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8278</v>
      </c>
      <c r="O410" t="s">
        <v>8283</v>
      </c>
      <c r="P410">
        <f t="shared" si="19"/>
        <v>160.16</v>
      </c>
      <c r="Q410" s="13">
        <f t="shared" si="18"/>
        <v>41543.735995370371</v>
      </c>
      <c r="S410">
        <f t="shared" si="20"/>
        <v>2013</v>
      </c>
    </row>
    <row r="411" spans="1:19" ht="48" x14ac:dyDescent="0.2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8278</v>
      </c>
      <c r="O411" t="s">
        <v>8283</v>
      </c>
      <c r="P411">
        <f t="shared" si="19"/>
        <v>45.6</v>
      </c>
      <c r="Q411" s="13">
        <f t="shared" si="18"/>
        <v>42543.862777777773</v>
      </c>
      <c r="S411">
        <f t="shared" si="20"/>
        <v>2016</v>
      </c>
    </row>
    <row r="412" spans="1:19" ht="48" x14ac:dyDescent="0.2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8278</v>
      </c>
      <c r="O412" t="s">
        <v>8283</v>
      </c>
      <c r="P412">
        <f t="shared" si="19"/>
        <v>183.29</v>
      </c>
      <c r="Q412" s="13">
        <f t="shared" si="18"/>
        <v>42113.981446759266</v>
      </c>
      <c r="S412">
        <f t="shared" si="20"/>
        <v>2015</v>
      </c>
    </row>
    <row r="413" spans="1:19" ht="48" x14ac:dyDescent="0.2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8278</v>
      </c>
      <c r="O413" t="s">
        <v>8283</v>
      </c>
      <c r="P413">
        <f t="shared" si="19"/>
        <v>125.79</v>
      </c>
      <c r="Q413" s="13">
        <f t="shared" si="18"/>
        <v>41598.17597222222</v>
      </c>
      <c r="S413">
        <f t="shared" si="20"/>
        <v>2013</v>
      </c>
    </row>
    <row r="414" spans="1:19" ht="48" x14ac:dyDescent="0.2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8278</v>
      </c>
      <c r="O414" t="s">
        <v>8283</v>
      </c>
      <c r="P414">
        <f t="shared" si="19"/>
        <v>57.65</v>
      </c>
      <c r="Q414" s="13">
        <f t="shared" si="18"/>
        <v>41099.742800925924</v>
      </c>
      <c r="S414">
        <f t="shared" si="20"/>
        <v>2012</v>
      </c>
    </row>
    <row r="415" spans="1:19" ht="48" x14ac:dyDescent="0.2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8278</v>
      </c>
      <c r="O415" t="s">
        <v>8283</v>
      </c>
      <c r="P415">
        <f t="shared" si="19"/>
        <v>78.66</v>
      </c>
      <c r="Q415" s="13">
        <f t="shared" si="18"/>
        <v>41079.877442129626</v>
      </c>
      <c r="S415">
        <f t="shared" si="20"/>
        <v>2012</v>
      </c>
    </row>
    <row r="416" spans="1:19" ht="48" x14ac:dyDescent="0.2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8278</v>
      </c>
      <c r="O416" t="s">
        <v>8283</v>
      </c>
      <c r="P416">
        <f t="shared" si="19"/>
        <v>91.48</v>
      </c>
      <c r="Q416" s="13">
        <f t="shared" si="18"/>
        <v>41529.063252314816</v>
      </c>
      <c r="S416">
        <f t="shared" si="20"/>
        <v>2013</v>
      </c>
    </row>
    <row r="417" spans="1:19" ht="64" x14ac:dyDescent="0.2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8278</v>
      </c>
      <c r="O417" t="s">
        <v>8283</v>
      </c>
      <c r="P417">
        <f t="shared" si="19"/>
        <v>68.099999999999994</v>
      </c>
      <c r="Q417" s="13">
        <f t="shared" si="18"/>
        <v>41904.851875</v>
      </c>
      <c r="S417">
        <f t="shared" si="20"/>
        <v>2014</v>
      </c>
    </row>
    <row r="418" spans="1:19" ht="32" x14ac:dyDescent="0.2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8278</v>
      </c>
      <c r="O418" t="s">
        <v>8283</v>
      </c>
      <c r="P418">
        <f t="shared" si="19"/>
        <v>48.09</v>
      </c>
      <c r="Q418" s="13">
        <f t="shared" si="18"/>
        <v>41648.396192129629</v>
      </c>
      <c r="S418">
        <f t="shared" si="20"/>
        <v>2014</v>
      </c>
    </row>
    <row r="419" spans="1:19" ht="48" x14ac:dyDescent="0.2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8278</v>
      </c>
      <c r="O419" t="s">
        <v>8283</v>
      </c>
      <c r="P419">
        <f t="shared" si="19"/>
        <v>202.42</v>
      </c>
      <c r="Q419" s="13">
        <f t="shared" si="18"/>
        <v>41360.970601851855</v>
      </c>
      <c r="S419">
        <f t="shared" si="20"/>
        <v>2013</v>
      </c>
    </row>
    <row r="420" spans="1:19" ht="48" x14ac:dyDescent="0.2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8278</v>
      </c>
      <c r="O420" t="s">
        <v>8283</v>
      </c>
      <c r="P420">
        <f t="shared" si="19"/>
        <v>216.75</v>
      </c>
      <c r="Q420" s="13">
        <f t="shared" si="18"/>
        <v>42178.282372685186</v>
      </c>
      <c r="S420">
        <f t="shared" si="20"/>
        <v>2015</v>
      </c>
    </row>
    <row r="421" spans="1:19" ht="48" x14ac:dyDescent="0.2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8278</v>
      </c>
      <c r="O421" t="s">
        <v>8283</v>
      </c>
      <c r="P421">
        <f t="shared" si="19"/>
        <v>110.07</v>
      </c>
      <c r="Q421" s="13">
        <f t="shared" si="18"/>
        <v>41394.842442129629</v>
      </c>
      <c r="S421">
        <f t="shared" si="20"/>
        <v>2013</v>
      </c>
    </row>
    <row r="422" spans="1:19" ht="48" x14ac:dyDescent="0.2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8278</v>
      </c>
      <c r="O422" t="s">
        <v>8284</v>
      </c>
      <c r="P422">
        <f t="shared" si="19"/>
        <v>4.83</v>
      </c>
      <c r="Q422" s="13">
        <f t="shared" si="18"/>
        <v>41682.23646990741</v>
      </c>
      <c r="S422">
        <f t="shared" si="20"/>
        <v>2014</v>
      </c>
    </row>
    <row r="423" spans="1:19" ht="48" x14ac:dyDescent="0.2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8278</v>
      </c>
      <c r="O423" t="s">
        <v>8284</v>
      </c>
      <c r="P423">
        <f t="shared" si="19"/>
        <v>50.17</v>
      </c>
      <c r="Q423" s="13">
        <f t="shared" si="18"/>
        <v>42177.491388888884</v>
      </c>
      <c r="S423">
        <f t="shared" si="20"/>
        <v>2015</v>
      </c>
    </row>
    <row r="424" spans="1:19" ht="48" x14ac:dyDescent="0.2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8278</v>
      </c>
      <c r="O424" t="s">
        <v>8284</v>
      </c>
      <c r="P424">
        <f t="shared" si="19"/>
        <v>35.83</v>
      </c>
      <c r="Q424" s="13">
        <f t="shared" si="18"/>
        <v>41863.260381944441</v>
      </c>
      <c r="S424">
        <f t="shared" si="20"/>
        <v>2014</v>
      </c>
    </row>
    <row r="425" spans="1:19" ht="48" x14ac:dyDescent="0.2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8278</v>
      </c>
      <c r="O425" t="s">
        <v>8284</v>
      </c>
      <c r="P425">
        <f t="shared" si="19"/>
        <v>11.77</v>
      </c>
      <c r="Q425" s="13">
        <f t="shared" si="18"/>
        <v>41400.92627314815</v>
      </c>
      <c r="S425">
        <f t="shared" si="20"/>
        <v>2013</v>
      </c>
    </row>
    <row r="426" spans="1:19" ht="48" x14ac:dyDescent="0.2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8278</v>
      </c>
      <c r="O426" t="s">
        <v>8284</v>
      </c>
      <c r="P426">
        <f t="shared" si="19"/>
        <v>40.78</v>
      </c>
      <c r="Q426" s="13">
        <f t="shared" si="18"/>
        <v>40934.376145833332</v>
      </c>
      <c r="S426">
        <f t="shared" si="20"/>
        <v>2012</v>
      </c>
    </row>
    <row r="427" spans="1:19" ht="48" x14ac:dyDescent="0.2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8278</v>
      </c>
      <c r="O427" t="s">
        <v>8284</v>
      </c>
      <c r="P427">
        <f t="shared" si="19"/>
        <v>3</v>
      </c>
      <c r="Q427" s="13">
        <f t="shared" si="18"/>
        <v>42275.861157407402</v>
      </c>
      <c r="S427">
        <f t="shared" si="20"/>
        <v>2015</v>
      </c>
    </row>
    <row r="428" spans="1:19" ht="48" x14ac:dyDescent="0.2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8278</v>
      </c>
      <c r="O428" t="s">
        <v>8284</v>
      </c>
      <c r="P428">
        <f t="shared" si="19"/>
        <v>16.63</v>
      </c>
      <c r="Q428" s="13">
        <f t="shared" si="18"/>
        <v>42400.711967592593</v>
      </c>
      <c r="S428">
        <f t="shared" si="20"/>
        <v>2016</v>
      </c>
    </row>
    <row r="429" spans="1:19" ht="48" x14ac:dyDescent="0.2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8278</v>
      </c>
      <c r="O429" t="s">
        <v>8284</v>
      </c>
      <c r="P429" t="e">
        <f t="shared" si="19"/>
        <v>#DIV/0!</v>
      </c>
      <c r="Q429" s="13">
        <f t="shared" si="18"/>
        <v>42285.909027777772</v>
      </c>
      <c r="S429">
        <f t="shared" si="20"/>
        <v>2015</v>
      </c>
    </row>
    <row r="430" spans="1:19" ht="32" x14ac:dyDescent="0.2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8278</v>
      </c>
      <c r="O430" t="s">
        <v>8284</v>
      </c>
      <c r="P430">
        <f t="shared" si="19"/>
        <v>52</v>
      </c>
      <c r="Q430" s="13">
        <f t="shared" si="18"/>
        <v>41778.766724537039</v>
      </c>
      <c r="S430">
        <f t="shared" si="20"/>
        <v>2014</v>
      </c>
    </row>
    <row r="431" spans="1:19" ht="64" x14ac:dyDescent="0.2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8278</v>
      </c>
      <c r="O431" t="s">
        <v>8284</v>
      </c>
      <c r="P431" t="e">
        <f t="shared" si="19"/>
        <v>#DIV/0!</v>
      </c>
      <c r="Q431" s="13">
        <f t="shared" si="18"/>
        <v>40070.901412037041</v>
      </c>
      <c r="S431">
        <f t="shared" si="20"/>
        <v>2009</v>
      </c>
    </row>
    <row r="432" spans="1:19" ht="32" x14ac:dyDescent="0.2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8278</v>
      </c>
      <c r="O432" t="s">
        <v>8284</v>
      </c>
      <c r="P432">
        <f t="shared" si="19"/>
        <v>4.8</v>
      </c>
      <c r="Q432" s="13">
        <f t="shared" si="18"/>
        <v>41513.107256944444</v>
      </c>
      <c r="S432">
        <f t="shared" si="20"/>
        <v>2013</v>
      </c>
    </row>
    <row r="433" spans="1:19" ht="48" x14ac:dyDescent="0.2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8278</v>
      </c>
      <c r="O433" t="s">
        <v>8284</v>
      </c>
      <c r="P433">
        <f t="shared" si="19"/>
        <v>51.88</v>
      </c>
      <c r="Q433" s="13">
        <f t="shared" si="18"/>
        <v>42526.871331018512</v>
      </c>
      <c r="S433">
        <f t="shared" si="20"/>
        <v>2016</v>
      </c>
    </row>
    <row r="434" spans="1:19" ht="48" x14ac:dyDescent="0.2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8278</v>
      </c>
      <c r="O434" t="s">
        <v>8284</v>
      </c>
      <c r="P434">
        <f t="shared" si="19"/>
        <v>71.25</v>
      </c>
      <c r="Q434" s="13">
        <f t="shared" si="18"/>
        <v>42238.726631944446</v>
      </c>
      <c r="S434">
        <f t="shared" si="20"/>
        <v>2015</v>
      </c>
    </row>
    <row r="435" spans="1:19" ht="64" x14ac:dyDescent="0.2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8278</v>
      </c>
      <c r="O435" t="s">
        <v>8284</v>
      </c>
      <c r="P435" t="e">
        <f t="shared" si="19"/>
        <v>#DIV/0!</v>
      </c>
      <c r="Q435" s="13">
        <f t="shared" si="18"/>
        <v>42228.629884259266</v>
      </c>
      <c r="S435">
        <f t="shared" si="20"/>
        <v>2015</v>
      </c>
    </row>
    <row r="436" spans="1:19" ht="48" x14ac:dyDescent="0.2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8278</v>
      </c>
      <c r="O436" t="s">
        <v>8284</v>
      </c>
      <c r="P436">
        <f t="shared" si="19"/>
        <v>62.5</v>
      </c>
      <c r="Q436" s="13">
        <f t="shared" si="18"/>
        <v>41576.834513888891</v>
      </c>
      <c r="S436">
        <f t="shared" si="20"/>
        <v>2013</v>
      </c>
    </row>
    <row r="437" spans="1:19" ht="48" x14ac:dyDescent="0.2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8278</v>
      </c>
      <c r="O437" t="s">
        <v>8284</v>
      </c>
      <c r="P437">
        <f t="shared" si="19"/>
        <v>1</v>
      </c>
      <c r="Q437" s="13">
        <f t="shared" si="18"/>
        <v>41500.747453703705</v>
      </c>
      <c r="S437">
        <f t="shared" si="20"/>
        <v>2013</v>
      </c>
    </row>
    <row r="438" spans="1:19" ht="48" x14ac:dyDescent="0.2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8278</v>
      </c>
      <c r="O438" t="s">
        <v>8284</v>
      </c>
      <c r="P438" t="e">
        <f t="shared" si="19"/>
        <v>#DIV/0!</v>
      </c>
      <c r="Q438" s="13">
        <f t="shared" si="18"/>
        <v>41456.36241898148</v>
      </c>
      <c r="S438">
        <f t="shared" si="20"/>
        <v>2013</v>
      </c>
    </row>
    <row r="439" spans="1:19" ht="48" x14ac:dyDescent="0.2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8278</v>
      </c>
      <c r="O439" t="s">
        <v>8284</v>
      </c>
      <c r="P439" t="e">
        <f t="shared" si="19"/>
        <v>#DIV/0!</v>
      </c>
      <c r="Q439" s="13">
        <f t="shared" si="18"/>
        <v>42591.31858796296</v>
      </c>
      <c r="S439">
        <f t="shared" si="20"/>
        <v>2016</v>
      </c>
    </row>
    <row r="440" spans="1:19" ht="48" x14ac:dyDescent="0.2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8278</v>
      </c>
      <c r="O440" t="s">
        <v>8284</v>
      </c>
      <c r="P440">
        <f t="shared" si="19"/>
        <v>170.55</v>
      </c>
      <c r="Q440" s="13">
        <f t="shared" si="18"/>
        <v>42296.261087962965</v>
      </c>
      <c r="S440">
        <f t="shared" si="20"/>
        <v>2015</v>
      </c>
    </row>
    <row r="441" spans="1:19" ht="48" x14ac:dyDescent="0.2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8278</v>
      </c>
      <c r="O441" t="s">
        <v>8284</v>
      </c>
      <c r="P441" t="e">
        <f t="shared" si="19"/>
        <v>#DIV/0!</v>
      </c>
      <c r="Q441" s="13">
        <f t="shared" si="18"/>
        <v>41919.761782407404</v>
      </c>
      <c r="S441">
        <f t="shared" si="20"/>
        <v>2014</v>
      </c>
    </row>
    <row r="442" spans="1:19" ht="48" x14ac:dyDescent="0.2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8278</v>
      </c>
      <c r="O442" t="s">
        <v>8284</v>
      </c>
      <c r="P442">
        <f t="shared" si="19"/>
        <v>5</v>
      </c>
      <c r="Q442" s="13">
        <f t="shared" si="18"/>
        <v>42423.985567129625</v>
      </c>
      <c r="S442">
        <f t="shared" si="20"/>
        <v>2016</v>
      </c>
    </row>
    <row r="443" spans="1:19" ht="48" x14ac:dyDescent="0.2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8278</v>
      </c>
      <c r="O443" t="s">
        <v>8284</v>
      </c>
      <c r="P443" t="e">
        <f t="shared" si="19"/>
        <v>#DIV/0!</v>
      </c>
      <c r="Q443" s="13">
        <f t="shared" si="18"/>
        <v>41550.793935185182</v>
      </c>
      <c r="S443">
        <f t="shared" si="20"/>
        <v>2013</v>
      </c>
    </row>
    <row r="444" spans="1:19" ht="16" x14ac:dyDescent="0.2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8278</v>
      </c>
      <c r="O444" t="s">
        <v>8284</v>
      </c>
      <c r="P444">
        <f t="shared" si="19"/>
        <v>393.59</v>
      </c>
      <c r="Q444" s="13">
        <f t="shared" si="18"/>
        <v>42024.888692129629</v>
      </c>
      <c r="S444">
        <f t="shared" si="20"/>
        <v>2015</v>
      </c>
    </row>
    <row r="445" spans="1:19" ht="48" x14ac:dyDescent="0.2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8278</v>
      </c>
      <c r="O445" t="s">
        <v>8284</v>
      </c>
      <c r="P445">
        <f t="shared" si="19"/>
        <v>5</v>
      </c>
      <c r="Q445" s="13">
        <f t="shared" si="18"/>
        <v>41650.015057870369</v>
      </c>
      <c r="S445">
        <f t="shared" si="20"/>
        <v>2014</v>
      </c>
    </row>
    <row r="446" spans="1:19" ht="32" x14ac:dyDescent="0.2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8278</v>
      </c>
      <c r="O446" t="s">
        <v>8284</v>
      </c>
      <c r="P446">
        <f t="shared" si="19"/>
        <v>50</v>
      </c>
      <c r="Q446" s="13">
        <f t="shared" si="18"/>
        <v>40894.906956018516</v>
      </c>
      <c r="S446">
        <f t="shared" si="20"/>
        <v>2011</v>
      </c>
    </row>
    <row r="447" spans="1:19" ht="48" x14ac:dyDescent="0.2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8278</v>
      </c>
      <c r="O447" t="s">
        <v>8284</v>
      </c>
      <c r="P447">
        <f t="shared" si="19"/>
        <v>1</v>
      </c>
      <c r="Q447" s="13">
        <f t="shared" si="18"/>
        <v>42130.335358796292</v>
      </c>
      <c r="S447">
        <f t="shared" si="20"/>
        <v>2015</v>
      </c>
    </row>
    <row r="448" spans="1:19" ht="48" x14ac:dyDescent="0.2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8278</v>
      </c>
      <c r="O448" t="s">
        <v>8284</v>
      </c>
      <c r="P448">
        <f t="shared" si="19"/>
        <v>47.88</v>
      </c>
      <c r="Q448" s="13">
        <f t="shared" si="18"/>
        <v>42037.083564814813</v>
      </c>
      <c r="S448">
        <f t="shared" si="20"/>
        <v>2015</v>
      </c>
    </row>
    <row r="449" spans="1:19" ht="48" x14ac:dyDescent="0.2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8278</v>
      </c>
      <c r="O449" t="s">
        <v>8284</v>
      </c>
      <c r="P449">
        <f t="shared" si="19"/>
        <v>5</v>
      </c>
      <c r="Q449" s="13">
        <f t="shared" si="18"/>
        <v>41331.555127314816</v>
      </c>
      <c r="S449">
        <f t="shared" si="20"/>
        <v>2013</v>
      </c>
    </row>
    <row r="450" spans="1:19" ht="48" x14ac:dyDescent="0.2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8278</v>
      </c>
      <c r="O450" t="s">
        <v>8284</v>
      </c>
      <c r="P450">
        <f t="shared" si="19"/>
        <v>20.5</v>
      </c>
      <c r="Q450" s="13">
        <f t="shared" si="18"/>
        <v>41753.758043981477</v>
      </c>
      <c r="S450">
        <f t="shared" si="20"/>
        <v>2014</v>
      </c>
    </row>
    <row r="451" spans="1:19" ht="48" x14ac:dyDescent="0.2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8278</v>
      </c>
      <c r="O451" t="s">
        <v>8284</v>
      </c>
      <c r="P451">
        <f t="shared" si="19"/>
        <v>9</v>
      </c>
      <c r="Q451" s="13">
        <f t="shared" ref="Q451:Q514" si="21">(((J451/60)/60)/24)+DATE(1970,1,1)</f>
        <v>41534.568113425928</v>
      </c>
      <c r="S451">
        <f t="shared" si="20"/>
        <v>2013</v>
      </c>
    </row>
    <row r="452" spans="1:19" ht="48" x14ac:dyDescent="0.2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8278</v>
      </c>
      <c r="O452" t="s">
        <v>8284</v>
      </c>
      <c r="P452">
        <f t="shared" ref="P452:P515" si="22">ROUND(E452/L452,2)</f>
        <v>56.57</v>
      </c>
      <c r="Q452" s="13">
        <f t="shared" si="21"/>
        <v>41654.946759259255</v>
      </c>
      <c r="S452">
        <f t="shared" ref="R452:S515" si="23">YEAR(Q452)</f>
        <v>2014</v>
      </c>
    </row>
    <row r="453" spans="1:19" ht="48" x14ac:dyDescent="0.2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8278</v>
      </c>
      <c r="O453" t="s">
        <v>8284</v>
      </c>
      <c r="P453" t="e">
        <f t="shared" si="22"/>
        <v>#DIV/0!</v>
      </c>
      <c r="Q453" s="13">
        <f t="shared" si="21"/>
        <v>41634.715173611112</v>
      </c>
      <c r="S453">
        <f t="shared" si="23"/>
        <v>2013</v>
      </c>
    </row>
    <row r="454" spans="1:19" ht="32" x14ac:dyDescent="0.2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8278</v>
      </c>
      <c r="O454" t="s">
        <v>8284</v>
      </c>
      <c r="P454">
        <f t="shared" si="22"/>
        <v>40</v>
      </c>
      <c r="Q454" s="13">
        <f t="shared" si="21"/>
        <v>42107.703877314809</v>
      </c>
      <c r="S454">
        <f t="shared" si="23"/>
        <v>2015</v>
      </c>
    </row>
    <row r="455" spans="1:19" ht="48" x14ac:dyDescent="0.2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8278</v>
      </c>
      <c r="O455" t="s">
        <v>8284</v>
      </c>
      <c r="P455">
        <f t="shared" si="22"/>
        <v>13</v>
      </c>
      <c r="Q455" s="13">
        <f t="shared" si="21"/>
        <v>42038.824988425928</v>
      </c>
      <c r="S455">
        <f t="shared" si="23"/>
        <v>2015</v>
      </c>
    </row>
    <row r="456" spans="1:19" ht="48" x14ac:dyDescent="0.2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8278</v>
      </c>
      <c r="O456" t="s">
        <v>8284</v>
      </c>
      <c r="P456">
        <f t="shared" si="22"/>
        <v>16.399999999999999</v>
      </c>
      <c r="Q456" s="13">
        <f t="shared" si="21"/>
        <v>41938.717256944445</v>
      </c>
      <c r="S456">
        <f t="shared" si="23"/>
        <v>2014</v>
      </c>
    </row>
    <row r="457" spans="1:19" ht="48" x14ac:dyDescent="0.2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8278</v>
      </c>
      <c r="O457" t="s">
        <v>8284</v>
      </c>
      <c r="P457">
        <f t="shared" si="22"/>
        <v>22.5</v>
      </c>
      <c r="Q457" s="13">
        <f t="shared" si="21"/>
        <v>40971.002569444441</v>
      </c>
      <c r="S457">
        <f t="shared" si="23"/>
        <v>2012</v>
      </c>
    </row>
    <row r="458" spans="1:19" ht="48" x14ac:dyDescent="0.2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8278</v>
      </c>
      <c r="O458" t="s">
        <v>8284</v>
      </c>
      <c r="P458">
        <f t="shared" si="22"/>
        <v>20.329999999999998</v>
      </c>
      <c r="Q458" s="13">
        <f t="shared" si="21"/>
        <v>41547.694456018515</v>
      </c>
      <c r="S458">
        <f t="shared" si="23"/>
        <v>2013</v>
      </c>
    </row>
    <row r="459" spans="1:19" ht="48" x14ac:dyDescent="0.2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8278</v>
      </c>
      <c r="O459" t="s">
        <v>8284</v>
      </c>
      <c r="P459" t="e">
        <f t="shared" si="22"/>
        <v>#DIV/0!</v>
      </c>
      <c r="Q459" s="13">
        <f t="shared" si="21"/>
        <v>41837.767500000002</v>
      </c>
      <c r="S459">
        <f t="shared" si="23"/>
        <v>2014</v>
      </c>
    </row>
    <row r="460" spans="1:19" ht="48" x14ac:dyDescent="0.2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8278</v>
      </c>
      <c r="O460" t="s">
        <v>8284</v>
      </c>
      <c r="P460">
        <f t="shared" si="22"/>
        <v>16.760000000000002</v>
      </c>
      <c r="Q460" s="13">
        <f t="shared" si="21"/>
        <v>41378.69976851852</v>
      </c>
      <c r="S460">
        <f t="shared" si="23"/>
        <v>2013</v>
      </c>
    </row>
    <row r="461" spans="1:19" ht="48" x14ac:dyDescent="0.2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8278</v>
      </c>
      <c r="O461" t="s">
        <v>8284</v>
      </c>
      <c r="P461">
        <f t="shared" si="22"/>
        <v>25</v>
      </c>
      <c r="Q461" s="13">
        <f t="shared" si="21"/>
        <v>40800.6403587963</v>
      </c>
      <c r="S461">
        <f t="shared" si="23"/>
        <v>2011</v>
      </c>
    </row>
    <row r="462" spans="1:19" ht="32" x14ac:dyDescent="0.2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8278</v>
      </c>
      <c r="O462" t="s">
        <v>8284</v>
      </c>
      <c r="P462">
        <f t="shared" si="22"/>
        <v>12.5</v>
      </c>
      <c r="Q462" s="13">
        <f t="shared" si="21"/>
        <v>41759.542534722219</v>
      </c>
      <c r="S462">
        <f t="shared" si="23"/>
        <v>2014</v>
      </c>
    </row>
    <row r="463" spans="1:19" ht="48" x14ac:dyDescent="0.2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8278</v>
      </c>
      <c r="O463" t="s">
        <v>8284</v>
      </c>
      <c r="P463" t="e">
        <f t="shared" si="22"/>
        <v>#DIV/0!</v>
      </c>
      <c r="Q463" s="13">
        <f t="shared" si="21"/>
        <v>41407.84684027778</v>
      </c>
      <c r="S463">
        <f t="shared" si="23"/>
        <v>2013</v>
      </c>
    </row>
    <row r="464" spans="1:19" ht="48" x14ac:dyDescent="0.2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8278</v>
      </c>
      <c r="O464" t="s">
        <v>8284</v>
      </c>
      <c r="P464" t="e">
        <f t="shared" si="22"/>
        <v>#DIV/0!</v>
      </c>
      <c r="Q464" s="13">
        <f t="shared" si="21"/>
        <v>40705.126631944448</v>
      </c>
      <c r="S464">
        <f t="shared" si="23"/>
        <v>2011</v>
      </c>
    </row>
    <row r="465" spans="1:19" ht="48" x14ac:dyDescent="0.2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8278</v>
      </c>
      <c r="O465" t="s">
        <v>8284</v>
      </c>
      <c r="P465">
        <f t="shared" si="22"/>
        <v>113.64</v>
      </c>
      <c r="Q465" s="13">
        <f t="shared" si="21"/>
        <v>40750.710104166668</v>
      </c>
      <c r="S465">
        <f t="shared" si="23"/>
        <v>2011</v>
      </c>
    </row>
    <row r="466" spans="1:19" ht="32" x14ac:dyDescent="0.2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8278</v>
      </c>
      <c r="O466" t="s">
        <v>8284</v>
      </c>
      <c r="P466">
        <f t="shared" si="22"/>
        <v>1</v>
      </c>
      <c r="Q466" s="13">
        <f t="shared" si="21"/>
        <v>42488.848784722228</v>
      </c>
      <c r="S466">
        <f t="shared" si="23"/>
        <v>2016</v>
      </c>
    </row>
    <row r="467" spans="1:19" ht="16" x14ac:dyDescent="0.2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8278</v>
      </c>
      <c r="O467" t="s">
        <v>8284</v>
      </c>
      <c r="P467">
        <f t="shared" si="22"/>
        <v>17.25</v>
      </c>
      <c r="Q467" s="13">
        <f t="shared" si="21"/>
        <v>41801.120069444441</v>
      </c>
      <c r="S467">
        <f t="shared" si="23"/>
        <v>2014</v>
      </c>
    </row>
    <row r="468" spans="1:19" ht="48" x14ac:dyDescent="0.2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8278</v>
      </c>
      <c r="O468" t="s">
        <v>8284</v>
      </c>
      <c r="P468">
        <f t="shared" si="22"/>
        <v>15.2</v>
      </c>
      <c r="Q468" s="13">
        <f t="shared" si="21"/>
        <v>41129.942870370374</v>
      </c>
      <c r="S468">
        <f t="shared" si="23"/>
        <v>2012</v>
      </c>
    </row>
    <row r="469" spans="1:19" ht="48" x14ac:dyDescent="0.2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8278</v>
      </c>
      <c r="O469" t="s">
        <v>8284</v>
      </c>
      <c r="P469">
        <f t="shared" si="22"/>
        <v>110.64</v>
      </c>
      <c r="Q469" s="13">
        <f t="shared" si="21"/>
        <v>41135.679791666669</v>
      </c>
      <c r="S469">
        <f t="shared" si="23"/>
        <v>2012</v>
      </c>
    </row>
    <row r="470" spans="1:19" ht="48" x14ac:dyDescent="0.2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8278</v>
      </c>
      <c r="O470" t="s">
        <v>8284</v>
      </c>
      <c r="P470" t="e">
        <f t="shared" si="22"/>
        <v>#DIV/0!</v>
      </c>
      <c r="Q470" s="13">
        <f t="shared" si="21"/>
        <v>41041.167627314811</v>
      </c>
      <c r="S470">
        <f t="shared" si="23"/>
        <v>2012</v>
      </c>
    </row>
    <row r="471" spans="1:19" ht="32" x14ac:dyDescent="0.2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8278</v>
      </c>
      <c r="O471" t="s">
        <v>8284</v>
      </c>
      <c r="P471" t="e">
        <f t="shared" si="22"/>
        <v>#DIV/0!</v>
      </c>
      <c r="Q471" s="13">
        <f t="shared" si="21"/>
        <v>41827.989861111113</v>
      </c>
      <c r="S471">
        <f t="shared" si="23"/>
        <v>2014</v>
      </c>
    </row>
    <row r="472" spans="1:19" ht="48" x14ac:dyDescent="0.2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8278</v>
      </c>
      <c r="O472" t="s">
        <v>8284</v>
      </c>
      <c r="P472">
        <f t="shared" si="22"/>
        <v>25.5</v>
      </c>
      <c r="Q472" s="13">
        <f t="shared" si="21"/>
        <v>41605.167696759258</v>
      </c>
      <c r="S472">
        <f t="shared" si="23"/>
        <v>2013</v>
      </c>
    </row>
    <row r="473" spans="1:19" ht="64" x14ac:dyDescent="0.2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8278</v>
      </c>
      <c r="O473" t="s">
        <v>8284</v>
      </c>
      <c r="P473">
        <f t="shared" si="22"/>
        <v>38.479999999999997</v>
      </c>
      <c r="Q473" s="13">
        <f t="shared" si="21"/>
        <v>41703.721979166665</v>
      </c>
      <c r="S473">
        <f t="shared" si="23"/>
        <v>2014</v>
      </c>
    </row>
    <row r="474" spans="1:19" ht="48" x14ac:dyDescent="0.2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8278</v>
      </c>
      <c r="O474" t="s">
        <v>8284</v>
      </c>
      <c r="P474">
        <f t="shared" si="22"/>
        <v>28.2</v>
      </c>
      <c r="Q474" s="13">
        <f t="shared" si="21"/>
        <v>41844.922662037039</v>
      </c>
      <c r="S474">
        <f t="shared" si="23"/>
        <v>2014</v>
      </c>
    </row>
    <row r="475" spans="1:19" ht="48" x14ac:dyDescent="0.2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8278</v>
      </c>
      <c r="O475" t="s">
        <v>8284</v>
      </c>
      <c r="P475">
        <f t="shared" si="22"/>
        <v>61.5</v>
      </c>
      <c r="Q475" s="13">
        <f t="shared" si="21"/>
        <v>41869.698136574072</v>
      </c>
      <c r="S475">
        <f t="shared" si="23"/>
        <v>2014</v>
      </c>
    </row>
    <row r="476" spans="1:19" ht="48" x14ac:dyDescent="0.2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8278</v>
      </c>
      <c r="O476" t="s">
        <v>8284</v>
      </c>
      <c r="P476">
        <f t="shared" si="22"/>
        <v>1</v>
      </c>
      <c r="Q476" s="13">
        <f t="shared" si="21"/>
        <v>42753.329039351855</v>
      </c>
      <c r="S476">
        <f t="shared" si="23"/>
        <v>2017</v>
      </c>
    </row>
    <row r="477" spans="1:19" ht="48" x14ac:dyDescent="0.2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8278</v>
      </c>
      <c r="O477" t="s">
        <v>8284</v>
      </c>
      <c r="P477" t="e">
        <f t="shared" si="22"/>
        <v>#DIV/0!</v>
      </c>
      <c r="Q477" s="13">
        <f t="shared" si="21"/>
        <v>42100.086145833338</v>
      </c>
      <c r="S477">
        <f t="shared" si="23"/>
        <v>2015</v>
      </c>
    </row>
    <row r="478" spans="1:19" ht="32" x14ac:dyDescent="0.2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8278</v>
      </c>
      <c r="O478" t="s">
        <v>8284</v>
      </c>
      <c r="P478">
        <f t="shared" si="22"/>
        <v>39.57</v>
      </c>
      <c r="Q478" s="13">
        <f t="shared" si="21"/>
        <v>41757.975011574075</v>
      </c>
      <c r="S478">
        <f t="shared" si="23"/>
        <v>2014</v>
      </c>
    </row>
    <row r="479" spans="1:19" ht="48" x14ac:dyDescent="0.2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8278</v>
      </c>
      <c r="O479" t="s">
        <v>8284</v>
      </c>
      <c r="P479" t="e">
        <f t="shared" si="22"/>
        <v>#DIV/0!</v>
      </c>
      <c r="Q479" s="13">
        <f t="shared" si="21"/>
        <v>40987.83488425926</v>
      </c>
      <c r="S479">
        <f t="shared" si="23"/>
        <v>2012</v>
      </c>
    </row>
    <row r="480" spans="1:19" ht="48" x14ac:dyDescent="0.2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8278</v>
      </c>
      <c r="O480" t="s">
        <v>8284</v>
      </c>
      <c r="P480" t="e">
        <f t="shared" si="22"/>
        <v>#DIV/0!</v>
      </c>
      <c r="Q480" s="13">
        <f t="shared" si="21"/>
        <v>42065.910983796297</v>
      </c>
      <c r="S480">
        <f t="shared" si="23"/>
        <v>2015</v>
      </c>
    </row>
    <row r="481" spans="1:19" ht="48" x14ac:dyDescent="0.2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8278</v>
      </c>
      <c r="O481" t="s">
        <v>8284</v>
      </c>
      <c r="P481">
        <f t="shared" si="22"/>
        <v>88.8</v>
      </c>
      <c r="Q481" s="13">
        <f t="shared" si="21"/>
        <v>41904.407812500001</v>
      </c>
      <c r="S481">
        <f t="shared" si="23"/>
        <v>2014</v>
      </c>
    </row>
    <row r="482" spans="1:19" ht="48" x14ac:dyDescent="0.2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8278</v>
      </c>
      <c r="O482" t="s">
        <v>8284</v>
      </c>
      <c r="P482">
        <f t="shared" si="22"/>
        <v>55.46</v>
      </c>
      <c r="Q482" s="13">
        <f t="shared" si="21"/>
        <v>41465.500173611108</v>
      </c>
      <c r="S482">
        <f t="shared" si="23"/>
        <v>2013</v>
      </c>
    </row>
    <row r="483" spans="1:19" ht="48" x14ac:dyDescent="0.2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8278</v>
      </c>
      <c r="O483" t="s">
        <v>8284</v>
      </c>
      <c r="P483">
        <f t="shared" si="22"/>
        <v>87.14</v>
      </c>
      <c r="Q483" s="13">
        <f t="shared" si="21"/>
        <v>41162.672326388885</v>
      </c>
      <c r="S483">
        <f t="shared" si="23"/>
        <v>2012</v>
      </c>
    </row>
    <row r="484" spans="1:19" ht="48" x14ac:dyDescent="0.2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8278</v>
      </c>
      <c r="O484" t="s">
        <v>8284</v>
      </c>
      <c r="P484">
        <f t="shared" si="22"/>
        <v>10</v>
      </c>
      <c r="Q484" s="13">
        <f t="shared" si="21"/>
        <v>42447.896875000006</v>
      </c>
      <c r="S484">
        <f t="shared" si="23"/>
        <v>2016</v>
      </c>
    </row>
    <row r="485" spans="1:19" ht="48" x14ac:dyDescent="0.2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8278</v>
      </c>
      <c r="O485" t="s">
        <v>8284</v>
      </c>
      <c r="P485">
        <f t="shared" si="22"/>
        <v>51.22</v>
      </c>
      <c r="Q485" s="13">
        <f t="shared" si="21"/>
        <v>41243.197592592594</v>
      </c>
      <c r="S485">
        <f t="shared" si="23"/>
        <v>2012</v>
      </c>
    </row>
    <row r="486" spans="1:19" ht="64" x14ac:dyDescent="0.2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8278</v>
      </c>
      <c r="O486" t="s">
        <v>8284</v>
      </c>
      <c r="P486">
        <f t="shared" si="22"/>
        <v>13.55</v>
      </c>
      <c r="Q486" s="13">
        <f t="shared" si="21"/>
        <v>42272.93949074074</v>
      </c>
      <c r="S486">
        <f t="shared" si="23"/>
        <v>2015</v>
      </c>
    </row>
    <row r="487" spans="1:19" ht="32" x14ac:dyDescent="0.2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8278</v>
      </c>
      <c r="O487" t="s">
        <v>8284</v>
      </c>
      <c r="P487">
        <f t="shared" si="22"/>
        <v>66.52</v>
      </c>
      <c r="Q487" s="13">
        <f t="shared" si="21"/>
        <v>41381.50577546296</v>
      </c>
      <c r="S487">
        <f t="shared" si="23"/>
        <v>2013</v>
      </c>
    </row>
    <row r="488" spans="1:19" ht="48" x14ac:dyDescent="0.2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8278</v>
      </c>
      <c r="O488" t="s">
        <v>8284</v>
      </c>
      <c r="P488">
        <f t="shared" si="22"/>
        <v>50</v>
      </c>
      <c r="Q488" s="13">
        <f t="shared" si="21"/>
        <v>41761.94258101852</v>
      </c>
      <c r="S488">
        <f t="shared" si="23"/>
        <v>2014</v>
      </c>
    </row>
    <row r="489" spans="1:19" ht="48" x14ac:dyDescent="0.2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8278</v>
      </c>
      <c r="O489" t="s">
        <v>8284</v>
      </c>
      <c r="P489" t="e">
        <f t="shared" si="22"/>
        <v>#DIV/0!</v>
      </c>
      <c r="Q489" s="13">
        <f t="shared" si="21"/>
        <v>42669.594837962963</v>
      </c>
      <c r="S489">
        <f t="shared" si="23"/>
        <v>2016</v>
      </c>
    </row>
    <row r="490" spans="1:19" ht="32" x14ac:dyDescent="0.2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8278</v>
      </c>
      <c r="O490" t="s">
        <v>8284</v>
      </c>
      <c r="P490" t="e">
        <f t="shared" si="22"/>
        <v>#DIV/0!</v>
      </c>
      <c r="Q490" s="13">
        <f t="shared" si="21"/>
        <v>42714.054398148146</v>
      </c>
      <c r="S490">
        <f t="shared" si="23"/>
        <v>2016</v>
      </c>
    </row>
    <row r="491" spans="1:19" ht="48" x14ac:dyDescent="0.2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8278</v>
      </c>
      <c r="O491" t="s">
        <v>8284</v>
      </c>
      <c r="P491">
        <f t="shared" si="22"/>
        <v>71.67</v>
      </c>
      <c r="Q491" s="13">
        <f t="shared" si="21"/>
        <v>40882.481666666667</v>
      </c>
      <c r="S491">
        <f t="shared" si="23"/>
        <v>2011</v>
      </c>
    </row>
    <row r="492" spans="1:19" ht="16" x14ac:dyDescent="0.2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8278</v>
      </c>
      <c r="O492" t="s">
        <v>8284</v>
      </c>
      <c r="P492" t="e">
        <f t="shared" si="22"/>
        <v>#DIV/0!</v>
      </c>
      <c r="Q492" s="13">
        <f t="shared" si="21"/>
        <v>41113.968576388892</v>
      </c>
      <c r="S492">
        <f t="shared" si="23"/>
        <v>2012</v>
      </c>
    </row>
    <row r="493" spans="1:19" ht="48" x14ac:dyDescent="0.2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8278</v>
      </c>
      <c r="O493" t="s">
        <v>8284</v>
      </c>
      <c r="P493" t="e">
        <f t="shared" si="22"/>
        <v>#DIV/0!</v>
      </c>
      <c r="Q493" s="13">
        <f t="shared" si="21"/>
        <v>42366.982627314821</v>
      </c>
      <c r="S493">
        <f t="shared" si="23"/>
        <v>2015</v>
      </c>
    </row>
    <row r="494" spans="1:19" ht="48" x14ac:dyDescent="0.2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8278</v>
      </c>
      <c r="O494" t="s">
        <v>8284</v>
      </c>
      <c r="P494" t="e">
        <f t="shared" si="22"/>
        <v>#DIV/0!</v>
      </c>
      <c r="Q494" s="13">
        <f t="shared" si="21"/>
        <v>42596.03506944445</v>
      </c>
      <c r="S494">
        <f t="shared" si="23"/>
        <v>2016</v>
      </c>
    </row>
    <row r="495" spans="1:19" ht="48" x14ac:dyDescent="0.2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8278</v>
      </c>
      <c r="O495" t="s">
        <v>8284</v>
      </c>
      <c r="P495" t="e">
        <f t="shared" si="22"/>
        <v>#DIV/0!</v>
      </c>
      <c r="Q495" s="13">
        <f t="shared" si="21"/>
        <v>42114.726134259254</v>
      </c>
      <c r="S495">
        <f t="shared" si="23"/>
        <v>2015</v>
      </c>
    </row>
    <row r="496" spans="1:19" ht="48" x14ac:dyDescent="0.2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8278</v>
      </c>
      <c r="O496" t="s">
        <v>8284</v>
      </c>
      <c r="P496">
        <f t="shared" si="22"/>
        <v>10.33</v>
      </c>
      <c r="Q496" s="13">
        <f t="shared" si="21"/>
        <v>41799.830613425926</v>
      </c>
      <c r="S496">
        <f t="shared" si="23"/>
        <v>2014</v>
      </c>
    </row>
    <row r="497" spans="1:19" ht="48" x14ac:dyDescent="0.2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8278</v>
      </c>
      <c r="O497" t="s">
        <v>8284</v>
      </c>
      <c r="P497" t="e">
        <f t="shared" si="22"/>
        <v>#DIV/0!</v>
      </c>
      <c r="Q497" s="13">
        <f t="shared" si="21"/>
        <v>42171.827604166669</v>
      </c>
      <c r="S497">
        <f t="shared" si="23"/>
        <v>2015</v>
      </c>
    </row>
    <row r="498" spans="1:19" ht="32" x14ac:dyDescent="0.2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8278</v>
      </c>
      <c r="O498" t="s">
        <v>8284</v>
      </c>
      <c r="P498">
        <f t="shared" si="22"/>
        <v>1</v>
      </c>
      <c r="Q498" s="13">
        <f t="shared" si="21"/>
        <v>41620.93141203704</v>
      </c>
      <c r="S498">
        <f t="shared" si="23"/>
        <v>2013</v>
      </c>
    </row>
    <row r="499" spans="1:19" ht="16" x14ac:dyDescent="0.2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8278</v>
      </c>
      <c r="O499" t="s">
        <v>8284</v>
      </c>
      <c r="P499">
        <f t="shared" si="22"/>
        <v>10</v>
      </c>
      <c r="Q499" s="13">
        <f t="shared" si="21"/>
        <v>41945.037789351853</v>
      </c>
      <c r="S499">
        <f t="shared" si="23"/>
        <v>2014</v>
      </c>
    </row>
    <row r="500" spans="1:19" ht="48" x14ac:dyDescent="0.2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8278</v>
      </c>
      <c r="O500" t="s">
        <v>8284</v>
      </c>
      <c r="P500">
        <f t="shared" si="22"/>
        <v>136.09</v>
      </c>
      <c r="Q500" s="13">
        <f t="shared" si="21"/>
        <v>40858.762141203704</v>
      </c>
      <c r="S500">
        <f t="shared" si="23"/>
        <v>2011</v>
      </c>
    </row>
    <row r="501" spans="1:19" ht="64" x14ac:dyDescent="0.2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8278</v>
      </c>
      <c r="O501" t="s">
        <v>8284</v>
      </c>
      <c r="P501">
        <f t="shared" si="22"/>
        <v>73.459999999999994</v>
      </c>
      <c r="Q501" s="13">
        <f t="shared" si="21"/>
        <v>40043.895462962959</v>
      </c>
      <c r="S501">
        <f t="shared" si="23"/>
        <v>2009</v>
      </c>
    </row>
    <row r="502" spans="1:19" ht="64" x14ac:dyDescent="0.2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8278</v>
      </c>
      <c r="O502" t="s">
        <v>8284</v>
      </c>
      <c r="P502">
        <f t="shared" si="22"/>
        <v>53.75</v>
      </c>
      <c r="Q502" s="13">
        <f t="shared" si="21"/>
        <v>40247.886006944449</v>
      </c>
      <c r="S502">
        <f t="shared" si="23"/>
        <v>2010</v>
      </c>
    </row>
    <row r="503" spans="1:19" ht="48" x14ac:dyDescent="0.2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8278</v>
      </c>
      <c r="O503" t="s">
        <v>8284</v>
      </c>
      <c r="P503" t="e">
        <f t="shared" si="22"/>
        <v>#DIV/0!</v>
      </c>
      <c r="Q503" s="13">
        <f t="shared" si="21"/>
        <v>40703.234386574077</v>
      </c>
      <c r="S503">
        <f t="shared" si="23"/>
        <v>2011</v>
      </c>
    </row>
    <row r="504" spans="1:19" ht="48" x14ac:dyDescent="0.2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8278</v>
      </c>
      <c r="O504" t="s">
        <v>8284</v>
      </c>
      <c r="P504">
        <f t="shared" si="22"/>
        <v>57.5</v>
      </c>
      <c r="Q504" s="13">
        <f t="shared" si="21"/>
        <v>40956.553530092591</v>
      </c>
      <c r="S504">
        <f t="shared" si="23"/>
        <v>2012</v>
      </c>
    </row>
    <row r="505" spans="1:19" ht="48" x14ac:dyDescent="0.2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8278</v>
      </c>
      <c r="O505" t="s">
        <v>8284</v>
      </c>
      <c r="P505">
        <f t="shared" si="22"/>
        <v>12.67</v>
      </c>
      <c r="Q505" s="13">
        <f t="shared" si="21"/>
        <v>41991.526655092588</v>
      </c>
      <c r="S505">
        <f t="shared" si="23"/>
        <v>2014</v>
      </c>
    </row>
    <row r="506" spans="1:19" ht="48" x14ac:dyDescent="0.2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8278</v>
      </c>
      <c r="O506" t="s">
        <v>8284</v>
      </c>
      <c r="P506">
        <f t="shared" si="22"/>
        <v>67</v>
      </c>
      <c r="Q506" s="13">
        <f t="shared" si="21"/>
        <v>40949.98364583333</v>
      </c>
      <c r="S506">
        <f t="shared" si="23"/>
        <v>2012</v>
      </c>
    </row>
    <row r="507" spans="1:19" ht="48" x14ac:dyDescent="0.2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8278</v>
      </c>
      <c r="O507" t="s">
        <v>8284</v>
      </c>
      <c r="P507">
        <f t="shared" si="22"/>
        <v>3.71</v>
      </c>
      <c r="Q507" s="13">
        <f t="shared" si="21"/>
        <v>42318.098217592589</v>
      </c>
      <c r="S507">
        <f t="shared" si="23"/>
        <v>2015</v>
      </c>
    </row>
    <row r="508" spans="1:19" ht="48" x14ac:dyDescent="0.2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8278</v>
      </c>
      <c r="O508" t="s">
        <v>8284</v>
      </c>
      <c r="P508">
        <f t="shared" si="22"/>
        <v>250</v>
      </c>
      <c r="Q508" s="13">
        <f t="shared" si="21"/>
        <v>41466.552314814813</v>
      </c>
      <c r="S508">
        <f t="shared" si="23"/>
        <v>2013</v>
      </c>
    </row>
    <row r="509" spans="1:19" ht="48" x14ac:dyDescent="0.2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8278</v>
      </c>
      <c r="O509" t="s">
        <v>8284</v>
      </c>
      <c r="P509">
        <f t="shared" si="22"/>
        <v>64</v>
      </c>
      <c r="Q509" s="13">
        <f t="shared" si="21"/>
        <v>41156.958993055552</v>
      </c>
      <c r="S509">
        <f t="shared" si="23"/>
        <v>2012</v>
      </c>
    </row>
    <row r="510" spans="1:19" ht="48" x14ac:dyDescent="0.2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8278</v>
      </c>
      <c r="O510" t="s">
        <v>8284</v>
      </c>
      <c r="P510">
        <f t="shared" si="22"/>
        <v>133.33000000000001</v>
      </c>
      <c r="Q510" s="13">
        <f t="shared" si="21"/>
        <v>40995.024317129632</v>
      </c>
      <c r="S510">
        <f t="shared" si="23"/>
        <v>2012</v>
      </c>
    </row>
    <row r="511" spans="1:19" ht="48" x14ac:dyDescent="0.2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8278</v>
      </c>
      <c r="O511" t="s">
        <v>8284</v>
      </c>
      <c r="P511">
        <f t="shared" si="22"/>
        <v>10</v>
      </c>
      <c r="Q511" s="13">
        <f t="shared" si="21"/>
        <v>42153.631597222222</v>
      </c>
      <c r="S511">
        <f t="shared" si="23"/>
        <v>2015</v>
      </c>
    </row>
    <row r="512" spans="1:19" ht="48" x14ac:dyDescent="0.2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8278</v>
      </c>
      <c r="O512" t="s">
        <v>8284</v>
      </c>
      <c r="P512" t="e">
        <f t="shared" si="22"/>
        <v>#DIV/0!</v>
      </c>
      <c r="Q512" s="13">
        <f t="shared" si="21"/>
        <v>42400.176377314812</v>
      </c>
      <c r="S512">
        <f t="shared" si="23"/>
        <v>2016</v>
      </c>
    </row>
    <row r="513" spans="1:19" ht="48" x14ac:dyDescent="0.2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8278</v>
      </c>
      <c r="O513" t="s">
        <v>8284</v>
      </c>
      <c r="P513">
        <f t="shared" si="22"/>
        <v>30</v>
      </c>
      <c r="Q513" s="13">
        <f t="shared" si="21"/>
        <v>41340.303032407406</v>
      </c>
      <c r="S513">
        <f t="shared" si="23"/>
        <v>2013</v>
      </c>
    </row>
    <row r="514" spans="1:19" ht="48" x14ac:dyDescent="0.2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8278</v>
      </c>
      <c r="O514" t="s">
        <v>8284</v>
      </c>
      <c r="P514">
        <f t="shared" si="22"/>
        <v>5.5</v>
      </c>
      <c r="Q514" s="13">
        <f t="shared" si="21"/>
        <v>42649.742210648154</v>
      </c>
      <c r="S514">
        <f t="shared" si="23"/>
        <v>2016</v>
      </c>
    </row>
    <row r="515" spans="1:19" ht="32" x14ac:dyDescent="0.2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8278</v>
      </c>
      <c r="O515" t="s">
        <v>8284</v>
      </c>
      <c r="P515">
        <f t="shared" si="22"/>
        <v>102.38</v>
      </c>
      <c r="Q515" s="13">
        <f t="shared" ref="Q515:Q578" si="24">(((J515/60)/60)/24)+DATE(1970,1,1)</f>
        <v>42552.653993055559</v>
      </c>
      <c r="S515">
        <f t="shared" si="23"/>
        <v>2016</v>
      </c>
    </row>
    <row r="516" spans="1:19" ht="48" x14ac:dyDescent="0.2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8278</v>
      </c>
      <c r="O516" t="s">
        <v>8284</v>
      </c>
      <c r="P516">
        <f t="shared" ref="P516:P579" si="25">ROUND(E516/L516,2)</f>
        <v>16.670000000000002</v>
      </c>
      <c r="Q516" s="13">
        <f t="shared" si="24"/>
        <v>41830.613969907405</v>
      </c>
      <c r="S516">
        <f t="shared" ref="R516:S579" si="26">YEAR(Q516)</f>
        <v>2014</v>
      </c>
    </row>
    <row r="517" spans="1:19" ht="48" x14ac:dyDescent="0.2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8278</v>
      </c>
      <c r="O517" t="s">
        <v>8284</v>
      </c>
      <c r="P517">
        <f t="shared" si="25"/>
        <v>725.03</v>
      </c>
      <c r="Q517" s="13">
        <f t="shared" si="24"/>
        <v>42327.490752314814</v>
      </c>
      <c r="S517">
        <f t="shared" si="26"/>
        <v>2015</v>
      </c>
    </row>
    <row r="518" spans="1:19" ht="32" x14ac:dyDescent="0.2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8278</v>
      </c>
      <c r="O518" t="s">
        <v>8284</v>
      </c>
      <c r="P518" t="e">
        <f t="shared" si="25"/>
        <v>#DIV/0!</v>
      </c>
      <c r="Q518" s="13">
        <f t="shared" si="24"/>
        <v>42091.778703703705</v>
      </c>
      <c r="S518">
        <f t="shared" si="26"/>
        <v>2015</v>
      </c>
    </row>
    <row r="519" spans="1:19" ht="48" x14ac:dyDescent="0.2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8278</v>
      </c>
      <c r="O519" t="s">
        <v>8284</v>
      </c>
      <c r="P519">
        <f t="shared" si="25"/>
        <v>68.33</v>
      </c>
      <c r="Q519" s="13">
        <f t="shared" si="24"/>
        <v>42738.615289351852</v>
      </c>
      <c r="S519">
        <f t="shared" si="26"/>
        <v>2017</v>
      </c>
    </row>
    <row r="520" spans="1:19" ht="48" x14ac:dyDescent="0.2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8278</v>
      </c>
      <c r="O520" t="s">
        <v>8284</v>
      </c>
      <c r="P520" t="e">
        <f t="shared" si="25"/>
        <v>#DIV/0!</v>
      </c>
      <c r="Q520" s="13">
        <f t="shared" si="24"/>
        <v>42223.616018518514</v>
      </c>
      <c r="S520">
        <f t="shared" si="26"/>
        <v>2015</v>
      </c>
    </row>
    <row r="521" spans="1:19" ht="48" x14ac:dyDescent="0.2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8278</v>
      </c>
      <c r="O521" t="s">
        <v>8284</v>
      </c>
      <c r="P521">
        <f t="shared" si="25"/>
        <v>39.229999999999997</v>
      </c>
      <c r="Q521" s="13">
        <f t="shared" si="24"/>
        <v>41218.391446759262</v>
      </c>
      <c r="S521">
        <f t="shared" si="26"/>
        <v>2012</v>
      </c>
    </row>
    <row r="522" spans="1:19" ht="48" x14ac:dyDescent="0.2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8285</v>
      </c>
      <c r="O522" t="s">
        <v>8286</v>
      </c>
      <c r="P522">
        <f t="shared" si="25"/>
        <v>150.15</v>
      </c>
      <c r="Q522" s="13">
        <f t="shared" si="24"/>
        <v>42318.702094907407</v>
      </c>
      <c r="S522">
        <f t="shared" si="26"/>
        <v>2015</v>
      </c>
    </row>
    <row r="523" spans="1:19" ht="48" x14ac:dyDescent="0.2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8285</v>
      </c>
      <c r="O523" t="s">
        <v>8286</v>
      </c>
      <c r="P523">
        <f t="shared" si="25"/>
        <v>93.43</v>
      </c>
      <c r="Q523" s="13">
        <f t="shared" si="24"/>
        <v>42646.092812499999</v>
      </c>
      <c r="S523">
        <f t="shared" si="26"/>
        <v>2016</v>
      </c>
    </row>
    <row r="524" spans="1:19" ht="48" x14ac:dyDescent="0.2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8285</v>
      </c>
      <c r="O524" t="s">
        <v>8286</v>
      </c>
      <c r="P524">
        <f t="shared" si="25"/>
        <v>110.97</v>
      </c>
      <c r="Q524" s="13">
        <f t="shared" si="24"/>
        <v>42430.040798611109</v>
      </c>
      <c r="S524">
        <f t="shared" si="26"/>
        <v>2016</v>
      </c>
    </row>
    <row r="525" spans="1:19" ht="48" x14ac:dyDescent="0.2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8285</v>
      </c>
      <c r="O525" t="s">
        <v>8286</v>
      </c>
      <c r="P525">
        <f t="shared" si="25"/>
        <v>71.790000000000006</v>
      </c>
      <c r="Q525" s="13">
        <f t="shared" si="24"/>
        <v>42238.13282407407</v>
      </c>
      <c r="S525">
        <f t="shared" si="26"/>
        <v>2015</v>
      </c>
    </row>
    <row r="526" spans="1:19" ht="48" x14ac:dyDescent="0.2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8285</v>
      </c>
      <c r="O526" t="s">
        <v>8286</v>
      </c>
      <c r="P526">
        <f t="shared" si="25"/>
        <v>29.26</v>
      </c>
      <c r="Q526" s="13">
        <f t="shared" si="24"/>
        <v>42492.717233796298</v>
      </c>
      <c r="S526">
        <f t="shared" si="26"/>
        <v>2016</v>
      </c>
    </row>
    <row r="527" spans="1:19" ht="48" x14ac:dyDescent="0.2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8285</v>
      </c>
      <c r="O527" t="s">
        <v>8286</v>
      </c>
      <c r="P527">
        <f t="shared" si="25"/>
        <v>1000</v>
      </c>
      <c r="Q527" s="13">
        <f t="shared" si="24"/>
        <v>41850.400937500002</v>
      </c>
      <c r="S527">
        <f t="shared" si="26"/>
        <v>2014</v>
      </c>
    </row>
    <row r="528" spans="1:19" ht="48" x14ac:dyDescent="0.2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8285</v>
      </c>
      <c r="O528" t="s">
        <v>8286</v>
      </c>
      <c r="P528">
        <f t="shared" si="25"/>
        <v>74.349999999999994</v>
      </c>
      <c r="Q528" s="13">
        <f t="shared" si="24"/>
        <v>42192.591944444444</v>
      </c>
      <c r="S528">
        <f t="shared" si="26"/>
        <v>2015</v>
      </c>
    </row>
    <row r="529" spans="1:19" ht="48" x14ac:dyDescent="0.2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8285</v>
      </c>
      <c r="O529" t="s">
        <v>8286</v>
      </c>
      <c r="P529">
        <f t="shared" si="25"/>
        <v>63.83</v>
      </c>
      <c r="Q529" s="13">
        <f t="shared" si="24"/>
        <v>42753.205625000002</v>
      </c>
      <c r="S529">
        <f t="shared" si="26"/>
        <v>2017</v>
      </c>
    </row>
    <row r="530" spans="1:19" ht="16" x14ac:dyDescent="0.2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8285</v>
      </c>
      <c r="O530" t="s">
        <v>8286</v>
      </c>
      <c r="P530">
        <f t="shared" si="25"/>
        <v>44.33</v>
      </c>
      <c r="Q530" s="13">
        <f t="shared" si="24"/>
        <v>42155.920219907406</v>
      </c>
      <c r="S530">
        <f t="shared" si="26"/>
        <v>2015</v>
      </c>
    </row>
    <row r="531" spans="1:19" ht="48" x14ac:dyDescent="0.2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8285</v>
      </c>
      <c r="O531" t="s">
        <v>8286</v>
      </c>
      <c r="P531">
        <f t="shared" si="25"/>
        <v>86.94</v>
      </c>
      <c r="Q531" s="13">
        <f t="shared" si="24"/>
        <v>42725.031180555554</v>
      </c>
      <c r="S531">
        <f t="shared" si="26"/>
        <v>2016</v>
      </c>
    </row>
    <row r="532" spans="1:19" ht="48" x14ac:dyDescent="0.2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8285</v>
      </c>
      <c r="O532" t="s">
        <v>8286</v>
      </c>
      <c r="P532">
        <f t="shared" si="25"/>
        <v>126.55</v>
      </c>
      <c r="Q532" s="13">
        <f t="shared" si="24"/>
        <v>42157.591064814813</v>
      </c>
      <c r="S532">
        <f t="shared" si="26"/>
        <v>2015</v>
      </c>
    </row>
    <row r="533" spans="1:19" ht="48" x14ac:dyDescent="0.2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8285</v>
      </c>
      <c r="O533" t="s">
        <v>8286</v>
      </c>
      <c r="P533">
        <f t="shared" si="25"/>
        <v>129.03</v>
      </c>
      <c r="Q533" s="13">
        <f t="shared" si="24"/>
        <v>42676.065150462964</v>
      </c>
      <c r="S533">
        <f t="shared" si="26"/>
        <v>2016</v>
      </c>
    </row>
    <row r="534" spans="1:19" ht="48" x14ac:dyDescent="0.2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8285</v>
      </c>
      <c r="O534" t="s">
        <v>8286</v>
      </c>
      <c r="P534">
        <f t="shared" si="25"/>
        <v>71.239999999999995</v>
      </c>
      <c r="Q534" s="13">
        <f t="shared" si="24"/>
        <v>42473.007037037038</v>
      </c>
      <c r="S534">
        <f t="shared" si="26"/>
        <v>2016</v>
      </c>
    </row>
    <row r="535" spans="1:19" ht="48" x14ac:dyDescent="0.2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8285</v>
      </c>
      <c r="O535" t="s">
        <v>8286</v>
      </c>
      <c r="P535">
        <f t="shared" si="25"/>
        <v>117.88</v>
      </c>
      <c r="Q535" s="13">
        <f t="shared" si="24"/>
        <v>42482.43478009259</v>
      </c>
      <c r="S535">
        <f t="shared" si="26"/>
        <v>2016</v>
      </c>
    </row>
    <row r="536" spans="1:19" ht="48" x14ac:dyDescent="0.2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8285</v>
      </c>
      <c r="O536" t="s">
        <v>8286</v>
      </c>
      <c r="P536">
        <f t="shared" si="25"/>
        <v>327.08</v>
      </c>
      <c r="Q536" s="13">
        <f t="shared" si="24"/>
        <v>42270.810995370368</v>
      </c>
      <c r="S536">
        <f t="shared" si="26"/>
        <v>2015</v>
      </c>
    </row>
    <row r="537" spans="1:19" ht="32" x14ac:dyDescent="0.2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8285</v>
      </c>
      <c r="O537" t="s">
        <v>8286</v>
      </c>
      <c r="P537">
        <f t="shared" si="25"/>
        <v>34.75</v>
      </c>
      <c r="Q537" s="13">
        <f t="shared" si="24"/>
        <v>42711.545196759253</v>
      </c>
      <c r="S537">
        <f t="shared" si="26"/>
        <v>2016</v>
      </c>
    </row>
    <row r="538" spans="1:19" ht="48" x14ac:dyDescent="0.2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8285</v>
      </c>
      <c r="O538" t="s">
        <v>8286</v>
      </c>
      <c r="P538">
        <f t="shared" si="25"/>
        <v>100.06</v>
      </c>
      <c r="Q538" s="13">
        <f t="shared" si="24"/>
        <v>42179.344988425932</v>
      </c>
      <c r="S538">
        <f t="shared" si="26"/>
        <v>2015</v>
      </c>
    </row>
    <row r="539" spans="1:19" ht="48" x14ac:dyDescent="0.2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8285</v>
      </c>
      <c r="O539" t="s">
        <v>8286</v>
      </c>
      <c r="P539">
        <f t="shared" si="25"/>
        <v>40.85</v>
      </c>
      <c r="Q539" s="13">
        <f t="shared" si="24"/>
        <v>42282.768414351856</v>
      </c>
      <c r="S539">
        <f t="shared" si="26"/>
        <v>2015</v>
      </c>
    </row>
    <row r="540" spans="1:19" ht="48" x14ac:dyDescent="0.2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8285</v>
      </c>
      <c r="O540" t="s">
        <v>8286</v>
      </c>
      <c r="P540">
        <f t="shared" si="25"/>
        <v>252.02</v>
      </c>
      <c r="Q540" s="13">
        <f t="shared" si="24"/>
        <v>42473.794710648144</v>
      </c>
      <c r="S540">
        <f t="shared" si="26"/>
        <v>2016</v>
      </c>
    </row>
    <row r="541" spans="1:19" ht="48" x14ac:dyDescent="0.2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8285</v>
      </c>
      <c r="O541" t="s">
        <v>8286</v>
      </c>
      <c r="P541">
        <f t="shared" si="25"/>
        <v>25.16</v>
      </c>
      <c r="Q541" s="13">
        <f t="shared" si="24"/>
        <v>42535.049849537041</v>
      </c>
      <c r="S541">
        <f t="shared" si="26"/>
        <v>2016</v>
      </c>
    </row>
    <row r="542" spans="1:19" ht="64" x14ac:dyDescent="0.2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8287</v>
      </c>
      <c r="O542" t="s">
        <v>8288</v>
      </c>
      <c r="P542">
        <f t="shared" si="25"/>
        <v>1</v>
      </c>
      <c r="Q542" s="13">
        <f t="shared" si="24"/>
        <v>42009.817199074074</v>
      </c>
      <c r="S542">
        <f t="shared" si="26"/>
        <v>2015</v>
      </c>
    </row>
    <row r="543" spans="1:19" ht="48" x14ac:dyDescent="0.2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8287</v>
      </c>
      <c r="O543" t="s">
        <v>8288</v>
      </c>
      <c r="P543">
        <f t="shared" si="25"/>
        <v>25</v>
      </c>
      <c r="Q543" s="13">
        <f t="shared" si="24"/>
        <v>42276.046689814815</v>
      </c>
      <c r="S543">
        <f t="shared" si="26"/>
        <v>2015</v>
      </c>
    </row>
    <row r="544" spans="1:19" ht="48" x14ac:dyDescent="0.2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8287</v>
      </c>
      <c r="O544" t="s">
        <v>8288</v>
      </c>
      <c r="P544">
        <f t="shared" si="25"/>
        <v>1</v>
      </c>
      <c r="Q544" s="13">
        <f t="shared" si="24"/>
        <v>42433.737453703703</v>
      </c>
      <c r="S544">
        <f t="shared" si="26"/>
        <v>2016</v>
      </c>
    </row>
    <row r="545" spans="1:19" ht="48" x14ac:dyDescent="0.2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8287</v>
      </c>
      <c r="O545" t="s">
        <v>8288</v>
      </c>
      <c r="P545">
        <f t="shared" si="25"/>
        <v>35</v>
      </c>
      <c r="Q545" s="13">
        <f t="shared" si="24"/>
        <v>41914.092152777775</v>
      </c>
      <c r="S545">
        <f t="shared" si="26"/>
        <v>2014</v>
      </c>
    </row>
    <row r="546" spans="1:19" ht="48" x14ac:dyDescent="0.2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8287</v>
      </c>
      <c r="O546" t="s">
        <v>8288</v>
      </c>
      <c r="P546">
        <f t="shared" si="25"/>
        <v>3</v>
      </c>
      <c r="Q546" s="13">
        <f t="shared" si="24"/>
        <v>42525.656944444447</v>
      </c>
      <c r="S546">
        <f t="shared" si="26"/>
        <v>2016</v>
      </c>
    </row>
    <row r="547" spans="1:19" ht="48" x14ac:dyDescent="0.2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8287</v>
      </c>
      <c r="O547" t="s">
        <v>8288</v>
      </c>
      <c r="P547">
        <f t="shared" si="25"/>
        <v>402.71</v>
      </c>
      <c r="Q547" s="13">
        <f t="shared" si="24"/>
        <v>42283.592465277776</v>
      </c>
      <c r="S547">
        <f t="shared" si="26"/>
        <v>2015</v>
      </c>
    </row>
    <row r="548" spans="1:19" ht="48" x14ac:dyDescent="0.2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8287</v>
      </c>
      <c r="O548" t="s">
        <v>8288</v>
      </c>
      <c r="P548">
        <f t="shared" si="25"/>
        <v>26</v>
      </c>
      <c r="Q548" s="13">
        <f t="shared" si="24"/>
        <v>42249.667997685188</v>
      </c>
      <c r="S548">
        <f t="shared" si="26"/>
        <v>2015</v>
      </c>
    </row>
    <row r="549" spans="1:19" ht="48" x14ac:dyDescent="0.2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8287</v>
      </c>
      <c r="O549" t="s">
        <v>8288</v>
      </c>
      <c r="P549" t="e">
        <f t="shared" si="25"/>
        <v>#DIV/0!</v>
      </c>
      <c r="Q549" s="13">
        <f t="shared" si="24"/>
        <v>42380.696342592593</v>
      </c>
      <c r="S549">
        <f t="shared" si="26"/>
        <v>2016</v>
      </c>
    </row>
    <row r="550" spans="1:19" ht="48" x14ac:dyDescent="0.2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8287</v>
      </c>
      <c r="O550" t="s">
        <v>8288</v>
      </c>
      <c r="P550">
        <f t="shared" si="25"/>
        <v>9</v>
      </c>
      <c r="Q550" s="13">
        <f t="shared" si="24"/>
        <v>42276.903333333335</v>
      </c>
      <c r="S550">
        <f t="shared" si="26"/>
        <v>2015</v>
      </c>
    </row>
    <row r="551" spans="1:19" ht="48" x14ac:dyDescent="0.2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8287</v>
      </c>
      <c r="O551" t="s">
        <v>8288</v>
      </c>
      <c r="P551">
        <f t="shared" si="25"/>
        <v>8.5</v>
      </c>
      <c r="Q551" s="13">
        <f t="shared" si="24"/>
        <v>42163.636828703704</v>
      </c>
      <c r="S551">
        <f t="shared" si="26"/>
        <v>2015</v>
      </c>
    </row>
    <row r="552" spans="1:19" ht="48" x14ac:dyDescent="0.2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8287</v>
      </c>
      <c r="O552" t="s">
        <v>8288</v>
      </c>
      <c r="P552">
        <f t="shared" si="25"/>
        <v>8.75</v>
      </c>
      <c r="Q552" s="13">
        <f t="shared" si="24"/>
        <v>42753.678761574076</v>
      </c>
      <c r="S552">
        <f t="shared" si="26"/>
        <v>2017</v>
      </c>
    </row>
    <row r="553" spans="1:19" ht="48" x14ac:dyDescent="0.2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8287</v>
      </c>
      <c r="O553" t="s">
        <v>8288</v>
      </c>
      <c r="P553">
        <f t="shared" si="25"/>
        <v>135.04</v>
      </c>
      <c r="Q553" s="13">
        <f t="shared" si="24"/>
        <v>42173.275740740741</v>
      </c>
      <c r="S553">
        <f t="shared" si="26"/>
        <v>2015</v>
      </c>
    </row>
    <row r="554" spans="1:19" ht="48" x14ac:dyDescent="0.2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8287</v>
      </c>
      <c r="O554" t="s">
        <v>8288</v>
      </c>
      <c r="P554" t="e">
        <f t="shared" si="25"/>
        <v>#DIV/0!</v>
      </c>
      <c r="Q554" s="13">
        <f t="shared" si="24"/>
        <v>42318.616851851853</v>
      </c>
      <c r="S554">
        <f t="shared" si="26"/>
        <v>2015</v>
      </c>
    </row>
    <row r="555" spans="1:19" ht="48" x14ac:dyDescent="0.2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8287</v>
      </c>
      <c r="O555" t="s">
        <v>8288</v>
      </c>
      <c r="P555">
        <f t="shared" si="25"/>
        <v>20.5</v>
      </c>
      <c r="Q555" s="13">
        <f t="shared" si="24"/>
        <v>41927.71980324074</v>
      </c>
      <c r="S555">
        <f t="shared" si="26"/>
        <v>2014</v>
      </c>
    </row>
    <row r="556" spans="1:19" ht="48" x14ac:dyDescent="0.2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8287</v>
      </c>
      <c r="O556" t="s">
        <v>8288</v>
      </c>
      <c r="P556">
        <f t="shared" si="25"/>
        <v>64.36</v>
      </c>
      <c r="Q556" s="13">
        <f t="shared" si="24"/>
        <v>41901.684861111113</v>
      </c>
      <c r="S556">
        <f t="shared" si="26"/>
        <v>2014</v>
      </c>
    </row>
    <row r="557" spans="1:19" ht="48" x14ac:dyDescent="0.2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8287</v>
      </c>
      <c r="O557" t="s">
        <v>8288</v>
      </c>
      <c r="P557" t="e">
        <f t="shared" si="25"/>
        <v>#DIV/0!</v>
      </c>
      <c r="Q557" s="13">
        <f t="shared" si="24"/>
        <v>42503.353506944448</v>
      </c>
      <c r="S557">
        <f t="shared" si="26"/>
        <v>2016</v>
      </c>
    </row>
    <row r="558" spans="1:19" ht="32" x14ac:dyDescent="0.2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8287</v>
      </c>
      <c r="O558" t="s">
        <v>8288</v>
      </c>
      <c r="P558">
        <f t="shared" si="25"/>
        <v>200</v>
      </c>
      <c r="Q558" s="13">
        <f t="shared" si="24"/>
        <v>42345.860150462962</v>
      </c>
      <c r="S558">
        <f t="shared" si="26"/>
        <v>2015</v>
      </c>
    </row>
    <row r="559" spans="1:19" ht="48" x14ac:dyDescent="0.2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8287</v>
      </c>
      <c r="O559" t="s">
        <v>8288</v>
      </c>
      <c r="P559">
        <f t="shared" si="25"/>
        <v>68.3</v>
      </c>
      <c r="Q559" s="13">
        <f t="shared" si="24"/>
        <v>42676.942164351851</v>
      </c>
      <c r="S559">
        <f t="shared" si="26"/>
        <v>2016</v>
      </c>
    </row>
    <row r="560" spans="1:19" ht="48" x14ac:dyDescent="0.2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8287</v>
      </c>
      <c r="O560" t="s">
        <v>8288</v>
      </c>
      <c r="P560" t="e">
        <f t="shared" si="25"/>
        <v>#DIV/0!</v>
      </c>
      <c r="Q560" s="13">
        <f t="shared" si="24"/>
        <v>42057.883159722223</v>
      </c>
      <c r="S560">
        <f t="shared" si="26"/>
        <v>2015</v>
      </c>
    </row>
    <row r="561" spans="1:19" ht="48" x14ac:dyDescent="0.2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8287</v>
      </c>
      <c r="O561" t="s">
        <v>8288</v>
      </c>
      <c r="P561">
        <f t="shared" si="25"/>
        <v>50</v>
      </c>
      <c r="Q561" s="13">
        <f t="shared" si="24"/>
        <v>42321.283101851848</v>
      </c>
      <c r="S561">
        <f t="shared" si="26"/>
        <v>2015</v>
      </c>
    </row>
    <row r="562" spans="1:19" ht="48" x14ac:dyDescent="0.2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8287</v>
      </c>
      <c r="O562" t="s">
        <v>8288</v>
      </c>
      <c r="P562">
        <f t="shared" si="25"/>
        <v>4</v>
      </c>
      <c r="Q562" s="13">
        <f t="shared" si="24"/>
        <v>41960.771354166667</v>
      </c>
      <c r="S562">
        <f t="shared" si="26"/>
        <v>2014</v>
      </c>
    </row>
    <row r="563" spans="1:19" ht="48" x14ac:dyDescent="0.2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8287</v>
      </c>
      <c r="O563" t="s">
        <v>8288</v>
      </c>
      <c r="P563">
        <f t="shared" si="25"/>
        <v>27.5</v>
      </c>
      <c r="Q563" s="13">
        <f t="shared" si="24"/>
        <v>42268.658715277779</v>
      </c>
      <c r="S563">
        <f t="shared" si="26"/>
        <v>2015</v>
      </c>
    </row>
    <row r="564" spans="1:19" ht="48" x14ac:dyDescent="0.2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8287</v>
      </c>
      <c r="O564" t="s">
        <v>8288</v>
      </c>
      <c r="P564" t="e">
        <f t="shared" si="25"/>
        <v>#DIV/0!</v>
      </c>
      <c r="Q564" s="13">
        <f t="shared" si="24"/>
        <v>42692.389062500006</v>
      </c>
      <c r="S564">
        <f t="shared" si="26"/>
        <v>2016</v>
      </c>
    </row>
    <row r="565" spans="1:19" ht="48" x14ac:dyDescent="0.2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8287</v>
      </c>
      <c r="O565" t="s">
        <v>8288</v>
      </c>
      <c r="P565">
        <f t="shared" si="25"/>
        <v>34</v>
      </c>
      <c r="Q565" s="13">
        <f t="shared" si="24"/>
        <v>42022.069988425923</v>
      </c>
      <c r="S565">
        <f t="shared" si="26"/>
        <v>2015</v>
      </c>
    </row>
    <row r="566" spans="1:19" ht="48" x14ac:dyDescent="0.2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8287</v>
      </c>
      <c r="O566" t="s">
        <v>8288</v>
      </c>
      <c r="P566">
        <f t="shared" si="25"/>
        <v>1</v>
      </c>
      <c r="Q566" s="13">
        <f t="shared" si="24"/>
        <v>42411.942997685182</v>
      </c>
      <c r="S566">
        <f t="shared" si="26"/>
        <v>2016</v>
      </c>
    </row>
    <row r="567" spans="1:19" ht="48" x14ac:dyDescent="0.2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8287</v>
      </c>
      <c r="O567" t="s">
        <v>8288</v>
      </c>
      <c r="P567" t="e">
        <f t="shared" si="25"/>
        <v>#DIV/0!</v>
      </c>
      <c r="Q567" s="13">
        <f t="shared" si="24"/>
        <v>42165.785289351858</v>
      </c>
      <c r="S567">
        <f t="shared" si="26"/>
        <v>2015</v>
      </c>
    </row>
    <row r="568" spans="1:19" ht="48" x14ac:dyDescent="0.2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8287</v>
      </c>
      <c r="O568" t="s">
        <v>8288</v>
      </c>
      <c r="P568">
        <f t="shared" si="25"/>
        <v>1</v>
      </c>
      <c r="Q568" s="13">
        <f t="shared" si="24"/>
        <v>42535.68440972222</v>
      </c>
      <c r="S568">
        <f t="shared" si="26"/>
        <v>2016</v>
      </c>
    </row>
    <row r="569" spans="1:19" ht="48" x14ac:dyDescent="0.2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8287</v>
      </c>
      <c r="O569" t="s">
        <v>8288</v>
      </c>
      <c r="P569" t="e">
        <f t="shared" si="25"/>
        <v>#DIV/0!</v>
      </c>
      <c r="Q569" s="13">
        <f t="shared" si="24"/>
        <v>41975.842523148152</v>
      </c>
      <c r="S569">
        <f t="shared" si="26"/>
        <v>2014</v>
      </c>
    </row>
    <row r="570" spans="1:19" ht="64" x14ac:dyDescent="0.2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8287</v>
      </c>
      <c r="O570" t="s">
        <v>8288</v>
      </c>
      <c r="P570">
        <f t="shared" si="25"/>
        <v>49</v>
      </c>
      <c r="Q570" s="13">
        <f t="shared" si="24"/>
        <v>42348.9215625</v>
      </c>
      <c r="S570">
        <f t="shared" si="26"/>
        <v>2015</v>
      </c>
    </row>
    <row r="571" spans="1:19" ht="48" x14ac:dyDescent="0.2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8287</v>
      </c>
      <c r="O571" t="s">
        <v>8288</v>
      </c>
      <c r="P571">
        <f t="shared" si="25"/>
        <v>20</v>
      </c>
      <c r="Q571" s="13">
        <f t="shared" si="24"/>
        <v>42340.847361111111</v>
      </c>
      <c r="S571">
        <f t="shared" si="26"/>
        <v>2015</v>
      </c>
    </row>
    <row r="572" spans="1:19" ht="32" x14ac:dyDescent="0.2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8287</v>
      </c>
      <c r="O572" t="s">
        <v>8288</v>
      </c>
      <c r="P572">
        <f t="shared" si="25"/>
        <v>142</v>
      </c>
      <c r="Q572" s="13">
        <f t="shared" si="24"/>
        <v>42388.798252314817</v>
      </c>
      <c r="S572">
        <f t="shared" si="26"/>
        <v>2016</v>
      </c>
    </row>
    <row r="573" spans="1:19" ht="48" x14ac:dyDescent="0.2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8287</v>
      </c>
      <c r="O573" t="s">
        <v>8288</v>
      </c>
      <c r="P573">
        <f t="shared" si="25"/>
        <v>53</v>
      </c>
      <c r="Q573" s="13">
        <f t="shared" si="24"/>
        <v>42192.816238425927</v>
      </c>
      <c r="S573">
        <f t="shared" si="26"/>
        <v>2015</v>
      </c>
    </row>
    <row r="574" spans="1:19" ht="48" x14ac:dyDescent="0.2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8287</v>
      </c>
      <c r="O574" t="s">
        <v>8288</v>
      </c>
      <c r="P574" t="e">
        <f t="shared" si="25"/>
        <v>#DIV/0!</v>
      </c>
      <c r="Q574" s="13">
        <f t="shared" si="24"/>
        <v>42282.71629629629</v>
      </c>
      <c r="S574">
        <f t="shared" si="26"/>
        <v>2015</v>
      </c>
    </row>
    <row r="575" spans="1:19" ht="48" x14ac:dyDescent="0.2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8287</v>
      </c>
      <c r="O575" t="s">
        <v>8288</v>
      </c>
      <c r="P575">
        <f t="shared" si="25"/>
        <v>38.44</v>
      </c>
      <c r="Q575" s="13">
        <f t="shared" si="24"/>
        <v>41963.050127314811</v>
      </c>
      <c r="S575">
        <f t="shared" si="26"/>
        <v>2014</v>
      </c>
    </row>
    <row r="576" spans="1:19" ht="48" x14ac:dyDescent="0.2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8287</v>
      </c>
      <c r="O576" t="s">
        <v>8288</v>
      </c>
      <c r="P576">
        <f t="shared" si="25"/>
        <v>20</v>
      </c>
      <c r="Q576" s="13">
        <f t="shared" si="24"/>
        <v>42632.443368055552</v>
      </c>
      <c r="S576">
        <f t="shared" si="26"/>
        <v>2016</v>
      </c>
    </row>
    <row r="577" spans="1:19" ht="48" x14ac:dyDescent="0.2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8287</v>
      </c>
      <c r="O577" t="s">
        <v>8288</v>
      </c>
      <c r="P577">
        <f t="shared" si="25"/>
        <v>64.75</v>
      </c>
      <c r="Q577" s="13">
        <f t="shared" si="24"/>
        <v>42138.692627314813</v>
      </c>
      <c r="S577">
        <f t="shared" si="26"/>
        <v>2015</v>
      </c>
    </row>
    <row r="578" spans="1:19" ht="48" x14ac:dyDescent="0.2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8287</v>
      </c>
      <c r="O578" t="s">
        <v>8288</v>
      </c>
      <c r="P578">
        <f t="shared" si="25"/>
        <v>1</v>
      </c>
      <c r="Q578" s="13">
        <f t="shared" si="24"/>
        <v>42031.471666666665</v>
      </c>
      <c r="S578">
        <f t="shared" si="26"/>
        <v>2015</v>
      </c>
    </row>
    <row r="579" spans="1:19" ht="48" x14ac:dyDescent="0.2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8287</v>
      </c>
      <c r="O579" t="s">
        <v>8288</v>
      </c>
      <c r="P579">
        <f t="shared" si="25"/>
        <v>10</v>
      </c>
      <c r="Q579" s="13">
        <f t="shared" ref="Q579:Q642" si="27">(((J579/60)/60)/24)+DATE(1970,1,1)</f>
        <v>42450.589143518519</v>
      </c>
      <c r="S579">
        <f t="shared" si="26"/>
        <v>2016</v>
      </c>
    </row>
    <row r="580" spans="1:19" ht="32" x14ac:dyDescent="0.2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8287</v>
      </c>
      <c r="O580" t="s">
        <v>8288</v>
      </c>
      <c r="P580">
        <f t="shared" ref="P580:P643" si="28">ROUND(E580/L580,2)</f>
        <v>2</v>
      </c>
      <c r="Q580" s="13">
        <f t="shared" si="27"/>
        <v>42230.578622685185</v>
      </c>
      <c r="S580">
        <f t="shared" ref="R580:S643" si="29">YEAR(Q580)</f>
        <v>2015</v>
      </c>
    </row>
    <row r="581" spans="1:19" ht="32" x14ac:dyDescent="0.2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8287</v>
      </c>
      <c r="O581" t="s">
        <v>8288</v>
      </c>
      <c r="P581">
        <f t="shared" si="28"/>
        <v>35</v>
      </c>
      <c r="Q581" s="13">
        <f t="shared" si="27"/>
        <v>41968.852118055554</v>
      </c>
      <c r="S581">
        <f t="shared" si="29"/>
        <v>2014</v>
      </c>
    </row>
    <row r="582" spans="1:19" ht="48" x14ac:dyDescent="0.2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8287</v>
      </c>
      <c r="O582" t="s">
        <v>8288</v>
      </c>
      <c r="P582">
        <f t="shared" si="28"/>
        <v>1</v>
      </c>
      <c r="Q582" s="13">
        <f t="shared" si="27"/>
        <v>42605.908182870371</v>
      </c>
      <c r="S582">
        <f t="shared" si="29"/>
        <v>2016</v>
      </c>
    </row>
    <row r="583" spans="1:19" ht="48" x14ac:dyDescent="0.2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8287</v>
      </c>
      <c r="O583" t="s">
        <v>8288</v>
      </c>
      <c r="P583" t="e">
        <f t="shared" si="28"/>
        <v>#DIV/0!</v>
      </c>
      <c r="Q583" s="13">
        <f t="shared" si="27"/>
        <v>42188.012777777782</v>
      </c>
      <c r="S583">
        <f t="shared" si="29"/>
        <v>2015</v>
      </c>
    </row>
    <row r="584" spans="1:19" ht="48" x14ac:dyDescent="0.2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8287</v>
      </c>
      <c r="O584" t="s">
        <v>8288</v>
      </c>
      <c r="P584" t="e">
        <f t="shared" si="28"/>
        <v>#DIV/0!</v>
      </c>
      <c r="Q584" s="13">
        <f t="shared" si="27"/>
        <v>42055.739803240736</v>
      </c>
      <c r="S584">
        <f t="shared" si="29"/>
        <v>2015</v>
      </c>
    </row>
    <row r="585" spans="1:19" ht="32" x14ac:dyDescent="0.2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8287</v>
      </c>
      <c r="O585" t="s">
        <v>8288</v>
      </c>
      <c r="P585">
        <f t="shared" si="28"/>
        <v>1</v>
      </c>
      <c r="Q585" s="13">
        <f t="shared" si="27"/>
        <v>42052.93850694444</v>
      </c>
      <c r="S585">
        <f t="shared" si="29"/>
        <v>2015</v>
      </c>
    </row>
    <row r="586" spans="1:19" ht="32" x14ac:dyDescent="0.2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8287</v>
      </c>
      <c r="O586" t="s">
        <v>8288</v>
      </c>
      <c r="P586">
        <f t="shared" si="28"/>
        <v>5</v>
      </c>
      <c r="Q586" s="13">
        <f t="shared" si="27"/>
        <v>42049.716620370367</v>
      </c>
      <c r="S586">
        <f t="shared" si="29"/>
        <v>2015</v>
      </c>
    </row>
    <row r="587" spans="1:19" ht="48" x14ac:dyDescent="0.2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8287</v>
      </c>
      <c r="O587" t="s">
        <v>8288</v>
      </c>
      <c r="P587" t="e">
        <f t="shared" si="28"/>
        <v>#DIV/0!</v>
      </c>
      <c r="Q587" s="13">
        <f t="shared" si="27"/>
        <v>42283.3909375</v>
      </c>
      <c r="S587">
        <f t="shared" si="29"/>
        <v>2015</v>
      </c>
    </row>
    <row r="588" spans="1:19" ht="48" x14ac:dyDescent="0.2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8287</v>
      </c>
      <c r="O588" t="s">
        <v>8288</v>
      </c>
      <c r="P588">
        <f t="shared" si="28"/>
        <v>14</v>
      </c>
      <c r="Q588" s="13">
        <f t="shared" si="27"/>
        <v>42020.854247685187</v>
      </c>
      <c r="S588">
        <f t="shared" si="29"/>
        <v>2015</v>
      </c>
    </row>
    <row r="589" spans="1:19" ht="80" x14ac:dyDescent="0.2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8287</v>
      </c>
      <c r="O589" t="s">
        <v>8288</v>
      </c>
      <c r="P589">
        <f t="shared" si="28"/>
        <v>389.29</v>
      </c>
      <c r="Q589" s="13">
        <f t="shared" si="27"/>
        <v>42080.757326388892</v>
      </c>
      <c r="S589">
        <f t="shared" si="29"/>
        <v>2015</v>
      </c>
    </row>
    <row r="590" spans="1:19" ht="48" x14ac:dyDescent="0.2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8287</v>
      </c>
      <c r="O590" t="s">
        <v>8288</v>
      </c>
      <c r="P590">
        <f t="shared" si="28"/>
        <v>150.5</v>
      </c>
      <c r="Q590" s="13">
        <f t="shared" si="27"/>
        <v>42631.769513888896</v>
      </c>
      <c r="S590">
        <f t="shared" si="29"/>
        <v>2016</v>
      </c>
    </row>
    <row r="591" spans="1:19" ht="16" x14ac:dyDescent="0.2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8287</v>
      </c>
      <c r="O591" t="s">
        <v>8288</v>
      </c>
      <c r="P591">
        <f t="shared" si="28"/>
        <v>1</v>
      </c>
      <c r="Q591" s="13">
        <f t="shared" si="27"/>
        <v>42178.614571759259</v>
      </c>
      <c r="S591">
        <f t="shared" si="29"/>
        <v>2015</v>
      </c>
    </row>
    <row r="592" spans="1:19" ht="48" x14ac:dyDescent="0.2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8287</v>
      </c>
      <c r="O592" t="s">
        <v>8288</v>
      </c>
      <c r="P592">
        <f t="shared" si="28"/>
        <v>24.78</v>
      </c>
      <c r="Q592" s="13">
        <f t="shared" si="27"/>
        <v>42377.554756944446</v>
      </c>
      <c r="S592">
        <f t="shared" si="29"/>
        <v>2016</v>
      </c>
    </row>
    <row r="593" spans="1:19" ht="48" x14ac:dyDescent="0.2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8287</v>
      </c>
      <c r="O593" t="s">
        <v>8288</v>
      </c>
      <c r="P593">
        <f t="shared" si="28"/>
        <v>30.5</v>
      </c>
      <c r="Q593" s="13">
        <f t="shared" si="27"/>
        <v>42177.543171296296</v>
      </c>
      <c r="S593">
        <f t="shared" si="29"/>
        <v>2015</v>
      </c>
    </row>
    <row r="594" spans="1:19" ht="48" x14ac:dyDescent="0.2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8287</v>
      </c>
      <c r="O594" t="s">
        <v>8288</v>
      </c>
      <c r="P594">
        <f t="shared" si="28"/>
        <v>250</v>
      </c>
      <c r="Q594" s="13">
        <f t="shared" si="27"/>
        <v>41946.232175925928</v>
      </c>
      <c r="S594">
        <f t="shared" si="29"/>
        <v>2014</v>
      </c>
    </row>
    <row r="595" spans="1:19" ht="48" x14ac:dyDescent="0.2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8287</v>
      </c>
      <c r="O595" t="s">
        <v>8288</v>
      </c>
      <c r="P595">
        <f t="shared" si="28"/>
        <v>16.43</v>
      </c>
      <c r="Q595" s="13">
        <f t="shared" si="27"/>
        <v>42070.677604166667</v>
      </c>
      <c r="S595">
        <f t="shared" si="29"/>
        <v>2015</v>
      </c>
    </row>
    <row r="596" spans="1:19" ht="32" x14ac:dyDescent="0.2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8287</v>
      </c>
      <c r="O596" t="s">
        <v>8288</v>
      </c>
      <c r="P596">
        <f t="shared" si="28"/>
        <v>13</v>
      </c>
      <c r="Q596" s="13">
        <f t="shared" si="27"/>
        <v>42446.780162037037</v>
      </c>
      <c r="S596">
        <f t="shared" si="29"/>
        <v>2016</v>
      </c>
    </row>
    <row r="597" spans="1:19" ht="48" x14ac:dyDescent="0.2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8287</v>
      </c>
      <c r="O597" t="s">
        <v>8288</v>
      </c>
      <c r="P597">
        <f t="shared" si="28"/>
        <v>53.25</v>
      </c>
      <c r="Q597" s="13">
        <f t="shared" si="27"/>
        <v>42083.069884259254</v>
      </c>
      <c r="S597">
        <f t="shared" si="29"/>
        <v>2015</v>
      </c>
    </row>
    <row r="598" spans="1:19" ht="32" x14ac:dyDescent="0.2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8287</v>
      </c>
      <c r="O598" t="s">
        <v>8288</v>
      </c>
      <c r="P598">
        <f t="shared" si="28"/>
        <v>3</v>
      </c>
      <c r="Q598" s="13">
        <f t="shared" si="27"/>
        <v>42646.896898148145</v>
      </c>
      <c r="S598">
        <f t="shared" si="29"/>
        <v>2016</v>
      </c>
    </row>
    <row r="599" spans="1:19" ht="48" x14ac:dyDescent="0.2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8287</v>
      </c>
      <c r="O599" t="s">
        <v>8288</v>
      </c>
      <c r="P599">
        <f t="shared" si="28"/>
        <v>10</v>
      </c>
      <c r="Q599" s="13">
        <f t="shared" si="27"/>
        <v>42545.705266203702</v>
      </c>
      <c r="S599">
        <f t="shared" si="29"/>
        <v>2016</v>
      </c>
    </row>
    <row r="600" spans="1:19" ht="32" x14ac:dyDescent="0.2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8287</v>
      </c>
      <c r="O600" t="s">
        <v>8288</v>
      </c>
      <c r="P600">
        <f t="shared" si="28"/>
        <v>121.43</v>
      </c>
      <c r="Q600" s="13">
        <f t="shared" si="27"/>
        <v>41948.00209490741</v>
      </c>
      <c r="S600">
        <f t="shared" si="29"/>
        <v>2014</v>
      </c>
    </row>
    <row r="601" spans="1:19" ht="48" x14ac:dyDescent="0.2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8287</v>
      </c>
      <c r="O601" t="s">
        <v>8288</v>
      </c>
      <c r="P601">
        <f t="shared" si="28"/>
        <v>15.5</v>
      </c>
      <c r="Q601" s="13">
        <f t="shared" si="27"/>
        <v>42047.812523148154</v>
      </c>
      <c r="S601">
        <f t="shared" si="29"/>
        <v>2015</v>
      </c>
    </row>
    <row r="602" spans="1:19" ht="32" x14ac:dyDescent="0.2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8287</v>
      </c>
      <c r="O602" t="s">
        <v>8288</v>
      </c>
      <c r="P602">
        <f t="shared" si="28"/>
        <v>100</v>
      </c>
      <c r="Q602" s="13">
        <f t="shared" si="27"/>
        <v>42073.798171296294</v>
      </c>
      <c r="S602">
        <f t="shared" si="29"/>
        <v>2015</v>
      </c>
    </row>
    <row r="603" spans="1:19" ht="48" x14ac:dyDescent="0.2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8287</v>
      </c>
      <c r="O603" t="s">
        <v>8288</v>
      </c>
      <c r="P603">
        <f t="shared" si="28"/>
        <v>23.33</v>
      </c>
      <c r="Q603" s="13">
        <f t="shared" si="27"/>
        <v>41969.858090277776</v>
      </c>
      <c r="S603">
        <f t="shared" si="29"/>
        <v>2014</v>
      </c>
    </row>
    <row r="604" spans="1:19" ht="48" x14ac:dyDescent="0.2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8287</v>
      </c>
      <c r="O604" t="s">
        <v>8288</v>
      </c>
      <c r="P604" t="e">
        <f t="shared" si="28"/>
        <v>#DIV/0!</v>
      </c>
      <c r="Q604" s="13">
        <f t="shared" si="27"/>
        <v>42143.79415509259</v>
      </c>
      <c r="S604">
        <f t="shared" si="29"/>
        <v>2015</v>
      </c>
    </row>
    <row r="605" spans="1:19" ht="48" x14ac:dyDescent="0.2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8287</v>
      </c>
      <c r="O605" t="s">
        <v>8288</v>
      </c>
      <c r="P605">
        <f t="shared" si="28"/>
        <v>45.39</v>
      </c>
      <c r="Q605" s="13">
        <f t="shared" si="27"/>
        <v>41835.639155092591</v>
      </c>
      <c r="S605">
        <f t="shared" si="29"/>
        <v>2014</v>
      </c>
    </row>
    <row r="606" spans="1:19" ht="48" x14ac:dyDescent="0.2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8287</v>
      </c>
      <c r="O606" t="s">
        <v>8288</v>
      </c>
      <c r="P606" t="e">
        <f t="shared" si="28"/>
        <v>#DIV/0!</v>
      </c>
      <c r="Q606" s="13">
        <f t="shared" si="27"/>
        <v>41849.035370370373</v>
      </c>
      <c r="S606">
        <f t="shared" si="29"/>
        <v>2014</v>
      </c>
    </row>
    <row r="607" spans="1:19" ht="32" x14ac:dyDescent="0.2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8287</v>
      </c>
      <c r="O607" t="s">
        <v>8288</v>
      </c>
      <c r="P607">
        <f t="shared" si="28"/>
        <v>16.38</v>
      </c>
      <c r="Q607" s="13">
        <f t="shared" si="27"/>
        <v>42194.357731481476</v>
      </c>
      <c r="S607">
        <f t="shared" si="29"/>
        <v>2015</v>
      </c>
    </row>
    <row r="608" spans="1:19" ht="48" x14ac:dyDescent="0.2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8287</v>
      </c>
      <c r="O608" t="s">
        <v>8288</v>
      </c>
      <c r="P608">
        <f t="shared" si="28"/>
        <v>10</v>
      </c>
      <c r="Q608" s="13">
        <f t="shared" si="27"/>
        <v>42102.650567129633</v>
      </c>
      <c r="S608">
        <f t="shared" si="29"/>
        <v>2015</v>
      </c>
    </row>
    <row r="609" spans="1:19" ht="48" x14ac:dyDescent="0.2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8287</v>
      </c>
      <c r="O609" t="s">
        <v>8288</v>
      </c>
      <c r="P609" t="e">
        <f t="shared" si="28"/>
        <v>#DIV/0!</v>
      </c>
      <c r="Q609" s="13">
        <f t="shared" si="27"/>
        <v>42300.825648148151</v>
      </c>
      <c r="S609">
        <f t="shared" si="29"/>
        <v>2015</v>
      </c>
    </row>
    <row r="610" spans="1:19" ht="48" x14ac:dyDescent="0.2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8287</v>
      </c>
      <c r="O610" t="s">
        <v>8288</v>
      </c>
      <c r="P610">
        <f t="shared" si="28"/>
        <v>292.2</v>
      </c>
      <c r="Q610" s="13">
        <f t="shared" si="27"/>
        <v>42140.921064814815</v>
      </c>
      <c r="S610">
        <f t="shared" si="29"/>
        <v>2015</v>
      </c>
    </row>
    <row r="611" spans="1:19" ht="48" x14ac:dyDescent="0.2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8287</v>
      </c>
      <c r="O611" t="s">
        <v>8288</v>
      </c>
      <c r="P611">
        <f t="shared" si="28"/>
        <v>5</v>
      </c>
      <c r="Q611" s="13">
        <f t="shared" si="27"/>
        <v>42307.034074074079</v>
      </c>
      <c r="S611">
        <f t="shared" si="29"/>
        <v>2015</v>
      </c>
    </row>
    <row r="612" spans="1:19" ht="48" x14ac:dyDescent="0.2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8287</v>
      </c>
      <c r="O612" t="s">
        <v>8288</v>
      </c>
      <c r="P612" t="e">
        <f t="shared" si="28"/>
        <v>#DIV/0!</v>
      </c>
      <c r="Q612" s="13">
        <f t="shared" si="27"/>
        <v>42086.83085648148</v>
      </c>
      <c r="S612">
        <f t="shared" si="29"/>
        <v>2015</v>
      </c>
    </row>
    <row r="613" spans="1:19" ht="48" x14ac:dyDescent="0.2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8287</v>
      </c>
      <c r="O613" t="s">
        <v>8288</v>
      </c>
      <c r="P613" t="e">
        <f t="shared" si="28"/>
        <v>#DIV/0!</v>
      </c>
      <c r="Q613" s="13">
        <f t="shared" si="27"/>
        <v>42328.560613425929</v>
      </c>
      <c r="S613">
        <f t="shared" si="29"/>
        <v>2015</v>
      </c>
    </row>
    <row r="614" spans="1:19" ht="32" x14ac:dyDescent="0.2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8287</v>
      </c>
      <c r="O614" t="s">
        <v>8288</v>
      </c>
      <c r="P614" t="e">
        <f t="shared" si="28"/>
        <v>#DIV/0!</v>
      </c>
      <c r="Q614" s="13">
        <f t="shared" si="27"/>
        <v>42585.031782407401</v>
      </c>
      <c r="S614">
        <f t="shared" si="29"/>
        <v>2016</v>
      </c>
    </row>
    <row r="615" spans="1:19" ht="48" x14ac:dyDescent="0.2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8287</v>
      </c>
      <c r="O615" t="s">
        <v>8288</v>
      </c>
      <c r="P615">
        <f t="shared" si="28"/>
        <v>105.93</v>
      </c>
      <c r="Q615" s="13">
        <f t="shared" si="27"/>
        <v>42247.496759259258</v>
      </c>
      <c r="S615">
        <f t="shared" si="29"/>
        <v>2015</v>
      </c>
    </row>
    <row r="616" spans="1:19" ht="48" x14ac:dyDescent="0.2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8287</v>
      </c>
      <c r="O616" t="s">
        <v>8288</v>
      </c>
      <c r="P616" t="e">
        <f t="shared" si="28"/>
        <v>#DIV/0!</v>
      </c>
      <c r="Q616" s="13">
        <f t="shared" si="27"/>
        <v>42515.061805555553</v>
      </c>
      <c r="S616">
        <f t="shared" si="29"/>
        <v>2016</v>
      </c>
    </row>
    <row r="617" spans="1:19" ht="48" x14ac:dyDescent="0.2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8287</v>
      </c>
      <c r="O617" t="s">
        <v>8288</v>
      </c>
      <c r="P617" t="e">
        <f t="shared" si="28"/>
        <v>#DIV/0!</v>
      </c>
      <c r="Q617" s="13">
        <f t="shared" si="27"/>
        <v>42242.122210648144</v>
      </c>
      <c r="S617">
        <f t="shared" si="29"/>
        <v>2015</v>
      </c>
    </row>
    <row r="618" spans="1:19" ht="48" x14ac:dyDescent="0.2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8287</v>
      </c>
      <c r="O618" t="s">
        <v>8288</v>
      </c>
      <c r="P618" t="e">
        <f t="shared" si="28"/>
        <v>#DIV/0!</v>
      </c>
      <c r="Q618" s="13">
        <f t="shared" si="27"/>
        <v>42761.376238425932</v>
      </c>
      <c r="S618">
        <f t="shared" si="29"/>
        <v>2017</v>
      </c>
    </row>
    <row r="619" spans="1:19" ht="48" x14ac:dyDescent="0.2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8287</v>
      </c>
      <c r="O619" t="s">
        <v>8288</v>
      </c>
      <c r="P619">
        <f t="shared" si="28"/>
        <v>20</v>
      </c>
      <c r="Q619" s="13">
        <f t="shared" si="27"/>
        <v>42087.343090277776</v>
      </c>
      <c r="S619">
        <f t="shared" si="29"/>
        <v>2015</v>
      </c>
    </row>
    <row r="620" spans="1:19" ht="48" x14ac:dyDescent="0.2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8287</v>
      </c>
      <c r="O620" t="s">
        <v>8288</v>
      </c>
      <c r="P620" t="e">
        <f t="shared" si="28"/>
        <v>#DIV/0!</v>
      </c>
      <c r="Q620" s="13">
        <f t="shared" si="27"/>
        <v>42317.810219907406</v>
      </c>
      <c r="S620">
        <f t="shared" si="29"/>
        <v>2015</v>
      </c>
    </row>
    <row r="621" spans="1:19" ht="32" x14ac:dyDescent="0.2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8287</v>
      </c>
      <c r="O621" t="s">
        <v>8288</v>
      </c>
      <c r="P621">
        <f t="shared" si="28"/>
        <v>1</v>
      </c>
      <c r="Q621" s="13">
        <f t="shared" si="27"/>
        <v>41908.650347222225</v>
      </c>
      <c r="S621">
        <f t="shared" si="29"/>
        <v>2014</v>
      </c>
    </row>
    <row r="622" spans="1:19" ht="48" x14ac:dyDescent="0.2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8287</v>
      </c>
      <c r="O622" t="s">
        <v>8288</v>
      </c>
      <c r="P622">
        <f t="shared" si="28"/>
        <v>300</v>
      </c>
      <c r="Q622" s="13">
        <f t="shared" si="27"/>
        <v>41831.716874999998</v>
      </c>
      <c r="S622">
        <f t="shared" si="29"/>
        <v>2014</v>
      </c>
    </row>
    <row r="623" spans="1:19" ht="48" x14ac:dyDescent="0.2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8287</v>
      </c>
      <c r="O623" t="s">
        <v>8288</v>
      </c>
      <c r="P623">
        <f t="shared" si="28"/>
        <v>87</v>
      </c>
      <c r="Q623" s="13">
        <f t="shared" si="27"/>
        <v>42528.987696759257</v>
      </c>
      <c r="S623">
        <f t="shared" si="29"/>
        <v>2016</v>
      </c>
    </row>
    <row r="624" spans="1:19" ht="48" x14ac:dyDescent="0.2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8287</v>
      </c>
      <c r="O624" t="s">
        <v>8288</v>
      </c>
      <c r="P624">
        <f t="shared" si="28"/>
        <v>37.89</v>
      </c>
      <c r="Q624" s="13">
        <f t="shared" si="27"/>
        <v>42532.774745370371</v>
      </c>
      <c r="S624">
        <f t="shared" si="29"/>
        <v>2016</v>
      </c>
    </row>
    <row r="625" spans="1:19" ht="48" x14ac:dyDescent="0.2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8287</v>
      </c>
      <c r="O625" t="s">
        <v>8288</v>
      </c>
      <c r="P625" t="e">
        <f t="shared" si="28"/>
        <v>#DIV/0!</v>
      </c>
      <c r="Q625" s="13">
        <f t="shared" si="27"/>
        <v>42122.009224537032</v>
      </c>
      <c r="S625">
        <f t="shared" si="29"/>
        <v>2015</v>
      </c>
    </row>
    <row r="626" spans="1:19" ht="48" x14ac:dyDescent="0.2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8287</v>
      </c>
      <c r="O626" t="s">
        <v>8288</v>
      </c>
      <c r="P626" t="e">
        <f t="shared" si="28"/>
        <v>#DIV/0!</v>
      </c>
      <c r="Q626" s="13">
        <f t="shared" si="27"/>
        <v>42108.988900462966</v>
      </c>
      <c r="S626">
        <f t="shared" si="29"/>
        <v>2015</v>
      </c>
    </row>
    <row r="627" spans="1:19" ht="48" x14ac:dyDescent="0.2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8287</v>
      </c>
      <c r="O627" t="s">
        <v>8288</v>
      </c>
      <c r="P627" t="e">
        <f t="shared" si="28"/>
        <v>#DIV/0!</v>
      </c>
      <c r="Q627" s="13">
        <f t="shared" si="27"/>
        <v>42790.895567129628</v>
      </c>
      <c r="S627">
        <f t="shared" si="29"/>
        <v>2017</v>
      </c>
    </row>
    <row r="628" spans="1:19" ht="48" x14ac:dyDescent="0.2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8287</v>
      </c>
      <c r="O628" t="s">
        <v>8288</v>
      </c>
      <c r="P628">
        <f t="shared" si="28"/>
        <v>111.41</v>
      </c>
      <c r="Q628" s="13">
        <f t="shared" si="27"/>
        <v>42198.559479166666</v>
      </c>
      <c r="S628">
        <f t="shared" si="29"/>
        <v>2015</v>
      </c>
    </row>
    <row r="629" spans="1:19" ht="48" x14ac:dyDescent="0.2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8287</v>
      </c>
      <c r="O629" t="s">
        <v>8288</v>
      </c>
      <c r="P629">
        <f t="shared" si="28"/>
        <v>90</v>
      </c>
      <c r="Q629" s="13">
        <f t="shared" si="27"/>
        <v>42384.306840277779</v>
      </c>
      <c r="S629">
        <f t="shared" si="29"/>
        <v>2016</v>
      </c>
    </row>
    <row r="630" spans="1:19" ht="48" x14ac:dyDescent="0.2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8287</v>
      </c>
      <c r="O630" t="s">
        <v>8288</v>
      </c>
      <c r="P630" t="e">
        <f t="shared" si="28"/>
        <v>#DIV/0!</v>
      </c>
      <c r="Q630" s="13">
        <f t="shared" si="27"/>
        <v>41803.692789351851</v>
      </c>
      <c r="S630">
        <f t="shared" si="29"/>
        <v>2014</v>
      </c>
    </row>
    <row r="631" spans="1:19" ht="48" x14ac:dyDescent="0.2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8287</v>
      </c>
      <c r="O631" t="s">
        <v>8288</v>
      </c>
      <c r="P631">
        <f t="shared" si="28"/>
        <v>116.67</v>
      </c>
      <c r="Q631" s="13">
        <f t="shared" si="27"/>
        <v>42474.637824074074</v>
      </c>
      <c r="S631">
        <f t="shared" si="29"/>
        <v>2016</v>
      </c>
    </row>
    <row r="632" spans="1:19" ht="48" x14ac:dyDescent="0.2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8287</v>
      </c>
      <c r="O632" t="s">
        <v>8288</v>
      </c>
      <c r="P632">
        <f t="shared" si="28"/>
        <v>10</v>
      </c>
      <c r="Q632" s="13">
        <f t="shared" si="27"/>
        <v>42223.619456018518</v>
      </c>
      <c r="S632">
        <f t="shared" si="29"/>
        <v>2015</v>
      </c>
    </row>
    <row r="633" spans="1:19" ht="32" x14ac:dyDescent="0.2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8287</v>
      </c>
      <c r="O633" t="s">
        <v>8288</v>
      </c>
      <c r="P633">
        <f t="shared" si="28"/>
        <v>76.67</v>
      </c>
      <c r="Q633" s="13">
        <f t="shared" si="27"/>
        <v>42489.772326388891</v>
      </c>
      <c r="S633">
        <f t="shared" si="29"/>
        <v>2016</v>
      </c>
    </row>
    <row r="634" spans="1:19" ht="32" x14ac:dyDescent="0.2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8287</v>
      </c>
      <c r="O634" t="s">
        <v>8288</v>
      </c>
      <c r="P634" t="e">
        <f t="shared" si="28"/>
        <v>#DIV/0!</v>
      </c>
      <c r="Q634" s="13">
        <f t="shared" si="27"/>
        <v>42303.659317129626</v>
      </c>
      <c r="S634">
        <f t="shared" si="29"/>
        <v>2015</v>
      </c>
    </row>
    <row r="635" spans="1:19" ht="48" x14ac:dyDescent="0.2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8287</v>
      </c>
      <c r="O635" t="s">
        <v>8288</v>
      </c>
      <c r="P635">
        <f t="shared" si="28"/>
        <v>49.8</v>
      </c>
      <c r="Q635" s="13">
        <f t="shared" si="27"/>
        <v>42507.29932870371</v>
      </c>
      <c r="S635">
        <f t="shared" si="29"/>
        <v>2016</v>
      </c>
    </row>
    <row r="636" spans="1:19" ht="32" x14ac:dyDescent="0.2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8287</v>
      </c>
      <c r="O636" t="s">
        <v>8288</v>
      </c>
      <c r="P636">
        <f t="shared" si="28"/>
        <v>1</v>
      </c>
      <c r="Q636" s="13">
        <f t="shared" si="27"/>
        <v>42031.928576388891</v>
      </c>
      <c r="S636">
        <f t="shared" si="29"/>
        <v>2015</v>
      </c>
    </row>
    <row r="637" spans="1:19" ht="32" x14ac:dyDescent="0.2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8287</v>
      </c>
      <c r="O637" t="s">
        <v>8288</v>
      </c>
      <c r="P637">
        <f t="shared" si="28"/>
        <v>2</v>
      </c>
      <c r="Q637" s="13">
        <f t="shared" si="27"/>
        <v>42076.092152777783</v>
      </c>
      <c r="S637">
        <f t="shared" si="29"/>
        <v>2015</v>
      </c>
    </row>
    <row r="638" spans="1:19" ht="32" x14ac:dyDescent="0.2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8287</v>
      </c>
      <c r="O638" t="s">
        <v>8288</v>
      </c>
      <c r="P638">
        <f t="shared" si="28"/>
        <v>4</v>
      </c>
      <c r="Q638" s="13">
        <f t="shared" si="27"/>
        <v>42131.455439814818</v>
      </c>
      <c r="S638">
        <f t="shared" si="29"/>
        <v>2015</v>
      </c>
    </row>
    <row r="639" spans="1:19" ht="48" x14ac:dyDescent="0.2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8287</v>
      </c>
      <c r="O639" t="s">
        <v>8288</v>
      </c>
      <c r="P639" t="e">
        <f t="shared" si="28"/>
        <v>#DIV/0!</v>
      </c>
      <c r="Q639" s="13">
        <f t="shared" si="27"/>
        <v>42762.962013888886</v>
      </c>
      <c r="S639">
        <f t="shared" si="29"/>
        <v>2017</v>
      </c>
    </row>
    <row r="640" spans="1:19" ht="16" x14ac:dyDescent="0.2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8287</v>
      </c>
      <c r="O640" t="s">
        <v>8288</v>
      </c>
      <c r="P640">
        <f t="shared" si="28"/>
        <v>3</v>
      </c>
      <c r="Q640" s="13">
        <f t="shared" si="27"/>
        <v>42759.593310185184</v>
      </c>
      <c r="S640">
        <f t="shared" si="29"/>
        <v>2017</v>
      </c>
    </row>
    <row r="641" spans="1:19" ht="32" x14ac:dyDescent="0.2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8287</v>
      </c>
      <c r="O641" t="s">
        <v>8288</v>
      </c>
      <c r="P641">
        <f t="shared" si="28"/>
        <v>1</v>
      </c>
      <c r="Q641" s="13">
        <f t="shared" si="27"/>
        <v>41865.583275462966</v>
      </c>
      <c r="S641">
        <f t="shared" si="29"/>
        <v>2014</v>
      </c>
    </row>
    <row r="642" spans="1:19" ht="48" x14ac:dyDescent="0.2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8287</v>
      </c>
      <c r="O642" t="s">
        <v>8289</v>
      </c>
      <c r="P642">
        <f t="shared" si="28"/>
        <v>50.5</v>
      </c>
      <c r="Q642" s="13">
        <f t="shared" si="27"/>
        <v>42683.420312500006</v>
      </c>
      <c r="S642">
        <f t="shared" si="29"/>
        <v>2016</v>
      </c>
    </row>
    <row r="643" spans="1:19" ht="48" x14ac:dyDescent="0.2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8287</v>
      </c>
      <c r="O643" t="s">
        <v>8289</v>
      </c>
      <c r="P643">
        <f t="shared" si="28"/>
        <v>151.32</v>
      </c>
      <c r="Q643" s="13">
        <f t="shared" ref="Q643:Q706" si="30">(((J643/60)/60)/24)+DATE(1970,1,1)</f>
        <v>42199.57</v>
      </c>
      <c r="S643">
        <f t="shared" si="29"/>
        <v>2015</v>
      </c>
    </row>
    <row r="644" spans="1:19" ht="48" x14ac:dyDescent="0.2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8287</v>
      </c>
      <c r="O644" t="s">
        <v>8289</v>
      </c>
      <c r="P644">
        <f t="shared" ref="P644:P707" si="31">ROUND(E644/L644,2)</f>
        <v>134.36000000000001</v>
      </c>
      <c r="Q644" s="13">
        <f t="shared" si="30"/>
        <v>42199.651319444441</v>
      </c>
      <c r="S644">
        <f t="shared" ref="R644:S707" si="32">YEAR(Q644)</f>
        <v>2015</v>
      </c>
    </row>
    <row r="645" spans="1:19" ht="32" x14ac:dyDescent="0.2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8287</v>
      </c>
      <c r="O645" t="s">
        <v>8289</v>
      </c>
      <c r="P645">
        <f t="shared" si="31"/>
        <v>174.03</v>
      </c>
      <c r="Q645" s="13">
        <f t="shared" si="30"/>
        <v>42100.642071759255</v>
      </c>
      <c r="S645">
        <f t="shared" si="32"/>
        <v>2015</v>
      </c>
    </row>
    <row r="646" spans="1:19" ht="48" x14ac:dyDescent="0.2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8287</v>
      </c>
      <c r="O646" t="s">
        <v>8289</v>
      </c>
      <c r="P646">
        <f t="shared" si="31"/>
        <v>73.489999999999995</v>
      </c>
      <c r="Q646" s="13">
        <f t="shared" si="30"/>
        <v>41898.665960648148</v>
      </c>
      <c r="S646">
        <f t="shared" si="32"/>
        <v>2014</v>
      </c>
    </row>
    <row r="647" spans="1:19" ht="32" x14ac:dyDescent="0.2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8287</v>
      </c>
      <c r="O647" t="s">
        <v>8289</v>
      </c>
      <c r="P647">
        <f t="shared" si="31"/>
        <v>23.52</v>
      </c>
      <c r="Q647" s="13">
        <f t="shared" si="30"/>
        <v>42564.026319444441</v>
      </c>
      <c r="S647">
        <f t="shared" si="32"/>
        <v>2016</v>
      </c>
    </row>
    <row r="648" spans="1:19" ht="48" x14ac:dyDescent="0.2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8287</v>
      </c>
      <c r="O648" t="s">
        <v>8289</v>
      </c>
      <c r="P648">
        <f t="shared" si="31"/>
        <v>39.07</v>
      </c>
      <c r="Q648" s="13">
        <f t="shared" si="30"/>
        <v>41832.852627314816</v>
      </c>
      <c r="S648">
        <f t="shared" si="32"/>
        <v>2014</v>
      </c>
    </row>
    <row r="649" spans="1:19" ht="48" x14ac:dyDescent="0.2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8287</v>
      </c>
      <c r="O649" t="s">
        <v>8289</v>
      </c>
      <c r="P649">
        <f t="shared" si="31"/>
        <v>125.94</v>
      </c>
      <c r="Q649" s="13">
        <f t="shared" si="30"/>
        <v>42416.767928240741</v>
      </c>
      <c r="S649">
        <f t="shared" si="32"/>
        <v>2016</v>
      </c>
    </row>
    <row r="650" spans="1:19" ht="32" x14ac:dyDescent="0.2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8287</v>
      </c>
      <c r="O650" t="s">
        <v>8289</v>
      </c>
      <c r="P650">
        <f t="shared" si="31"/>
        <v>1644</v>
      </c>
      <c r="Q650" s="13">
        <f t="shared" si="30"/>
        <v>41891.693379629629</v>
      </c>
      <c r="S650">
        <f t="shared" si="32"/>
        <v>2014</v>
      </c>
    </row>
    <row r="651" spans="1:19" ht="48" x14ac:dyDescent="0.2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8287</v>
      </c>
      <c r="O651" t="s">
        <v>8289</v>
      </c>
      <c r="P651">
        <f t="shared" si="31"/>
        <v>42.67</v>
      </c>
      <c r="Q651" s="13">
        <f t="shared" si="30"/>
        <v>41877.912187499998</v>
      </c>
      <c r="S651">
        <f t="shared" si="32"/>
        <v>2014</v>
      </c>
    </row>
    <row r="652" spans="1:19" ht="48" x14ac:dyDescent="0.2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8287</v>
      </c>
      <c r="O652" t="s">
        <v>8289</v>
      </c>
      <c r="P652">
        <f t="shared" si="31"/>
        <v>35.130000000000003</v>
      </c>
      <c r="Q652" s="13">
        <f t="shared" si="30"/>
        <v>41932.036851851852</v>
      </c>
      <c r="S652">
        <f t="shared" si="32"/>
        <v>2014</v>
      </c>
    </row>
    <row r="653" spans="1:19" ht="48" x14ac:dyDescent="0.2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8287</v>
      </c>
      <c r="O653" t="s">
        <v>8289</v>
      </c>
      <c r="P653">
        <f t="shared" si="31"/>
        <v>239.35</v>
      </c>
      <c r="Q653" s="13">
        <f t="shared" si="30"/>
        <v>41956.017488425925</v>
      </c>
      <c r="S653">
        <f t="shared" si="32"/>
        <v>2014</v>
      </c>
    </row>
    <row r="654" spans="1:19" ht="48" x14ac:dyDescent="0.2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8287</v>
      </c>
      <c r="O654" t="s">
        <v>8289</v>
      </c>
      <c r="P654">
        <f t="shared" si="31"/>
        <v>107.64</v>
      </c>
      <c r="Q654" s="13">
        <f t="shared" si="30"/>
        <v>42675.690393518518</v>
      </c>
      <c r="S654">
        <f t="shared" si="32"/>
        <v>2016</v>
      </c>
    </row>
    <row r="655" spans="1:19" ht="48" x14ac:dyDescent="0.2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8287</v>
      </c>
      <c r="O655" t="s">
        <v>8289</v>
      </c>
      <c r="P655">
        <f t="shared" si="31"/>
        <v>95.83</v>
      </c>
      <c r="Q655" s="13">
        <f t="shared" si="30"/>
        <v>42199.618518518517</v>
      </c>
      <c r="S655">
        <f t="shared" si="32"/>
        <v>2015</v>
      </c>
    </row>
    <row r="656" spans="1:19" ht="48" x14ac:dyDescent="0.2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8287</v>
      </c>
      <c r="O656" t="s">
        <v>8289</v>
      </c>
      <c r="P656">
        <f t="shared" si="31"/>
        <v>31.66</v>
      </c>
      <c r="Q656" s="13">
        <f t="shared" si="30"/>
        <v>42163.957326388889</v>
      </c>
      <c r="S656">
        <f t="shared" si="32"/>
        <v>2015</v>
      </c>
    </row>
    <row r="657" spans="1:19" ht="48" x14ac:dyDescent="0.2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8287</v>
      </c>
      <c r="O657" t="s">
        <v>8289</v>
      </c>
      <c r="P657">
        <f t="shared" si="31"/>
        <v>42.89</v>
      </c>
      <c r="Q657" s="13">
        <f t="shared" si="30"/>
        <v>42045.957314814819</v>
      </c>
      <c r="S657">
        <f t="shared" si="32"/>
        <v>2015</v>
      </c>
    </row>
    <row r="658" spans="1:19" ht="48" x14ac:dyDescent="0.2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8287</v>
      </c>
      <c r="O658" t="s">
        <v>8289</v>
      </c>
      <c r="P658">
        <f t="shared" si="31"/>
        <v>122.74</v>
      </c>
      <c r="Q658" s="13">
        <f t="shared" si="30"/>
        <v>42417.804618055554</v>
      </c>
      <c r="S658">
        <f t="shared" si="32"/>
        <v>2016</v>
      </c>
    </row>
    <row r="659" spans="1:19" ht="48" x14ac:dyDescent="0.2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8287</v>
      </c>
      <c r="O659" t="s">
        <v>8289</v>
      </c>
      <c r="P659">
        <f t="shared" si="31"/>
        <v>190.45</v>
      </c>
      <c r="Q659" s="13">
        <f t="shared" si="30"/>
        <v>42331.84574074074</v>
      </c>
      <c r="S659">
        <f t="shared" si="32"/>
        <v>2015</v>
      </c>
    </row>
    <row r="660" spans="1:19" ht="48" x14ac:dyDescent="0.2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8287</v>
      </c>
      <c r="O660" t="s">
        <v>8289</v>
      </c>
      <c r="P660">
        <f t="shared" si="31"/>
        <v>109.34</v>
      </c>
      <c r="Q660" s="13">
        <f t="shared" si="30"/>
        <v>42179.160752314812</v>
      </c>
      <c r="S660">
        <f t="shared" si="32"/>
        <v>2015</v>
      </c>
    </row>
    <row r="661" spans="1:19" ht="16" x14ac:dyDescent="0.2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8287</v>
      </c>
      <c r="O661" t="s">
        <v>8289</v>
      </c>
      <c r="P661">
        <f t="shared" si="31"/>
        <v>143.66999999999999</v>
      </c>
      <c r="Q661" s="13">
        <f t="shared" si="30"/>
        <v>42209.593692129631</v>
      </c>
      <c r="S661">
        <f t="shared" si="32"/>
        <v>2015</v>
      </c>
    </row>
    <row r="662" spans="1:19" ht="48" x14ac:dyDescent="0.2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8287</v>
      </c>
      <c r="O662" t="s">
        <v>8289</v>
      </c>
      <c r="P662">
        <f t="shared" si="31"/>
        <v>84.94</v>
      </c>
      <c r="Q662" s="13">
        <f t="shared" si="30"/>
        <v>41922.741655092592</v>
      </c>
      <c r="S662">
        <f t="shared" si="32"/>
        <v>2014</v>
      </c>
    </row>
    <row r="663" spans="1:19" ht="48" x14ac:dyDescent="0.2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8287</v>
      </c>
      <c r="O663" t="s">
        <v>8289</v>
      </c>
      <c r="P663">
        <f t="shared" si="31"/>
        <v>10.56</v>
      </c>
      <c r="Q663" s="13">
        <f t="shared" si="30"/>
        <v>42636.645358796297</v>
      </c>
      <c r="S663">
        <f t="shared" si="32"/>
        <v>2016</v>
      </c>
    </row>
    <row r="664" spans="1:19" ht="32" x14ac:dyDescent="0.2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8287</v>
      </c>
      <c r="O664" t="s">
        <v>8289</v>
      </c>
      <c r="P664">
        <f t="shared" si="31"/>
        <v>39</v>
      </c>
      <c r="Q664" s="13">
        <f t="shared" si="30"/>
        <v>41990.438043981485</v>
      </c>
      <c r="S664">
        <f t="shared" si="32"/>
        <v>2014</v>
      </c>
    </row>
    <row r="665" spans="1:19" ht="48" x14ac:dyDescent="0.2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8287</v>
      </c>
      <c r="O665" t="s">
        <v>8289</v>
      </c>
      <c r="P665">
        <f t="shared" si="31"/>
        <v>100</v>
      </c>
      <c r="Q665" s="13">
        <f t="shared" si="30"/>
        <v>42173.843240740738</v>
      </c>
      <c r="S665">
        <f t="shared" si="32"/>
        <v>2015</v>
      </c>
    </row>
    <row r="666" spans="1:19" ht="48" x14ac:dyDescent="0.2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8287</v>
      </c>
      <c r="O666" t="s">
        <v>8289</v>
      </c>
      <c r="P666">
        <f t="shared" si="31"/>
        <v>31.17</v>
      </c>
      <c r="Q666" s="13">
        <f t="shared" si="30"/>
        <v>42077.666377314818</v>
      </c>
      <c r="S666">
        <f t="shared" si="32"/>
        <v>2015</v>
      </c>
    </row>
    <row r="667" spans="1:19" ht="48" x14ac:dyDescent="0.2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8287</v>
      </c>
      <c r="O667" t="s">
        <v>8289</v>
      </c>
      <c r="P667">
        <f t="shared" si="31"/>
        <v>155.33000000000001</v>
      </c>
      <c r="Q667" s="13">
        <f t="shared" si="30"/>
        <v>42688.711354166662</v>
      </c>
      <c r="S667">
        <f t="shared" si="32"/>
        <v>2016</v>
      </c>
    </row>
    <row r="668" spans="1:19" ht="48" x14ac:dyDescent="0.2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8287</v>
      </c>
      <c r="O668" t="s">
        <v>8289</v>
      </c>
      <c r="P668">
        <f t="shared" si="31"/>
        <v>2</v>
      </c>
      <c r="Q668" s="13">
        <f t="shared" si="30"/>
        <v>41838.832152777781</v>
      </c>
      <c r="S668">
        <f t="shared" si="32"/>
        <v>2014</v>
      </c>
    </row>
    <row r="669" spans="1:19" ht="48" x14ac:dyDescent="0.2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8287</v>
      </c>
      <c r="O669" t="s">
        <v>8289</v>
      </c>
      <c r="P669">
        <f t="shared" si="31"/>
        <v>178.93</v>
      </c>
      <c r="Q669" s="13">
        <f t="shared" si="30"/>
        <v>42632.373414351852</v>
      </c>
      <c r="S669">
        <f t="shared" si="32"/>
        <v>2016</v>
      </c>
    </row>
    <row r="670" spans="1:19" ht="48" x14ac:dyDescent="0.2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8287</v>
      </c>
      <c r="O670" t="s">
        <v>8289</v>
      </c>
      <c r="P670">
        <f t="shared" si="31"/>
        <v>27.36</v>
      </c>
      <c r="Q670" s="13">
        <f t="shared" si="30"/>
        <v>42090.831273148149</v>
      </c>
      <c r="S670">
        <f t="shared" si="32"/>
        <v>2015</v>
      </c>
    </row>
    <row r="671" spans="1:19" ht="64" x14ac:dyDescent="0.2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8287</v>
      </c>
      <c r="O671" t="s">
        <v>8289</v>
      </c>
      <c r="P671">
        <f t="shared" si="31"/>
        <v>1536.25</v>
      </c>
      <c r="Q671" s="13">
        <f t="shared" si="30"/>
        <v>42527.625671296293</v>
      </c>
      <c r="S671">
        <f t="shared" si="32"/>
        <v>2016</v>
      </c>
    </row>
    <row r="672" spans="1:19" ht="48" x14ac:dyDescent="0.2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8287</v>
      </c>
      <c r="O672" t="s">
        <v>8289</v>
      </c>
      <c r="P672">
        <f t="shared" si="31"/>
        <v>85</v>
      </c>
      <c r="Q672" s="13">
        <f t="shared" si="30"/>
        <v>42506.709722222222</v>
      </c>
      <c r="S672">
        <f t="shared" si="32"/>
        <v>2016</v>
      </c>
    </row>
    <row r="673" spans="1:19" ht="48" x14ac:dyDescent="0.2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8287</v>
      </c>
      <c r="O673" t="s">
        <v>8289</v>
      </c>
      <c r="P673">
        <f t="shared" si="31"/>
        <v>788.53</v>
      </c>
      <c r="Q673" s="13">
        <f t="shared" si="30"/>
        <v>41984.692731481482</v>
      </c>
      <c r="S673">
        <f t="shared" si="32"/>
        <v>2014</v>
      </c>
    </row>
    <row r="674" spans="1:19" ht="48" x14ac:dyDescent="0.2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8287</v>
      </c>
      <c r="O674" t="s">
        <v>8289</v>
      </c>
      <c r="P674">
        <f t="shared" si="31"/>
        <v>50.3</v>
      </c>
      <c r="Q674" s="13">
        <f t="shared" si="30"/>
        <v>41974.219490740739</v>
      </c>
      <c r="S674">
        <f t="shared" si="32"/>
        <v>2014</v>
      </c>
    </row>
    <row r="675" spans="1:19" ht="48" x14ac:dyDescent="0.2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8287</v>
      </c>
      <c r="O675" t="s">
        <v>8289</v>
      </c>
      <c r="P675">
        <f t="shared" si="31"/>
        <v>68.33</v>
      </c>
      <c r="Q675" s="13">
        <f t="shared" si="30"/>
        <v>41838.840474537035</v>
      </c>
      <c r="S675">
        <f t="shared" si="32"/>
        <v>2014</v>
      </c>
    </row>
    <row r="676" spans="1:19" ht="32" x14ac:dyDescent="0.2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8287</v>
      </c>
      <c r="O676" t="s">
        <v>8289</v>
      </c>
      <c r="P676">
        <f t="shared" si="31"/>
        <v>7.5</v>
      </c>
      <c r="Q676" s="13">
        <f t="shared" si="30"/>
        <v>41803.116053240738</v>
      </c>
      <c r="S676">
        <f t="shared" si="32"/>
        <v>2014</v>
      </c>
    </row>
    <row r="677" spans="1:19" ht="48" x14ac:dyDescent="0.2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8287</v>
      </c>
      <c r="O677" t="s">
        <v>8289</v>
      </c>
      <c r="P677">
        <f t="shared" si="31"/>
        <v>34.270000000000003</v>
      </c>
      <c r="Q677" s="13">
        <f t="shared" si="30"/>
        <v>41975.930601851855</v>
      </c>
      <c r="S677">
        <f t="shared" si="32"/>
        <v>2014</v>
      </c>
    </row>
    <row r="678" spans="1:19" ht="64" x14ac:dyDescent="0.2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8287</v>
      </c>
      <c r="O678" t="s">
        <v>8289</v>
      </c>
      <c r="P678">
        <f t="shared" si="31"/>
        <v>61.29</v>
      </c>
      <c r="Q678" s="13">
        <f t="shared" si="30"/>
        <v>42012.768298611118</v>
      </c>
      <c r="S678">
        <f t="shared" si="32"/>
        <v>2015</v>
      </c>
    </row>
    <row r="679" spans="1:19" ht="48" x14ac:dyDescent="0.2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8287</v>
      </c>
      <c r="O679" t="s">
        <v>8289</v>
      </c>
      <c r="P679">
        <f t="shared" si="31"/>
        <v>133.25</v>
      </c>
      <c r="Q679" s="13">
        <f t="shared" si="30"/>
        <v>42504.403877314813</v>
      </c>
      <c r="S679">
        <f t="shared" si="32"/>
        <v>2016</v>
      </c>
    </row>
    <row r="680" spans="1:19" ht="48" x14ac:dyDescent="0.2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8287</v>
      </c>
      <c r="O680" t="s">
        <v>8289</v>
      </c>
      <c r="P680">
        <f t="shared" si="31"/>
        <v>65.180000000000007</v>
      </c>
      <c r="Q680" s="13">
        <f t="shared" si="30"/>
        <v>42481.376597222217</v>
      </c>
      <c r="S680">
        <f t="shared" si="32"/>
        <v>2016</v>
      </c>
    </row>
    <row r="681" spans="1:19" ht="48" x14ac:dyDescent="0.2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8287</v>
      </c>
      <c r="O681" t="s">
        <v>8289</v>
      </c>
      <c r="P681">
        <f t="shared" si="31"/>
        <v>93.9</v>
      </c>
      <c r="Q681" s="13">
        <f t="shared" si="30"/>
        <v>42556.695706018523</v>
      </c>
      <c r="S681">
        <f t="shared" si="32"/>
        <v>2016</v>
      </c>
    </row>
    <row r="682" spans="1:19" ht="48" x14ac:dyDescent="0.2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8287</v>
      </c>
      <c r="O682" t="s">
        <v>8289</v>
      </c>
      <c r="P682">
        <f t="shared" si="31"/>
        <v>150.65</v>
      </c>
      <c r="Q682" s="13">
        <f t="shared" si="30"/>
        <v>41864.501516203702</v>
      </c>
      <c r="S682">
        <f t="shared" si="32"/>
        <v>2014</v>
      </c>
    </row>
    <row r="683" spans="1:19" ht="48" x14ac:dyDescent="0.2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8287</v>
      </c>
      <c r="O683" t="s">
        <v>8289</v>
      </c>
      <c r="P683">
        <f t="shared" si="31"/>
        <v>1</v>
      </c>
      <c r="Q683" s="13">
        <f t="shared" si="30"/>
        <v>42639.805601851855</v>
      </c>
      <c r="S683">
        <f t="shared" si="32"/>
        <v>2016</v>
      </c>
    </row>
    <row r="684" spans="1:19" ht="48" x14ac:dyDescent="0.2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8287</v>
      </c>
      <c r="O684" t="s">
        <v>8289</v>
      </c>
      <c r="P684">
        <f t="shared" si="31"/>
        <v>13.25</v>
      </c>
      <c r="Q684" s="13">
        <f t="shared" si="30"/>
        <v>42778.765300925923</v>
      </c>
      <c r="S684">
        <f t="shared" si="32"/>
        <v>2017</v>
      </c>
    </row>
    <row r="685" spans="1:19" ht="48" x14ac:dyDescent="0.2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8287</v>
      </c>
      <c r="O685" t="s">
        <v>8289</v>
      </c>
      <c r="P685">
        <f t="shared" si="31"/>
        <v>99.33</v>
      </c>
      <c r="Q685" s="13">
        <f t="shared" si="30"/>
        <v>42634.900046296301</v>
      </c>
      <c r="S685">
        <f t="shared" si="32"/>
        <v>2016</v>
      </c>
    </row>
    <row r="686" spans="1:19" ht="16" x14ac:dyDescent="0.2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8287</v>
      </c>
      <c r="O686" t="s">
        <v>8289</v>
      </c>
      <c r="P686">
        <f t="shared" si="31"/>
        <v>177.39</v>
      </c>
      <c r="Q686" s="13">
        <f t="shared" si="30"/>
        <v>41809.473275462966</v>
      </c>
      <c r="S686">
        <f t="shared" si="32"/>
        <v>2014</v>
      </c>
    </row>
    <row r="687" spans="1:19" ht="48" x14ac:dyDescent="0.2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8287</v>
      </c>
      <c r="O687" t="s">
        <v>8289</v>
      </c>
      <c r="P687">
        <f t="shared" si="31"/>
        <v>55.3</v>
      </c>
      <c r="Q687" s="13">
        <f t="shared" si="30"/>
        <v>41971.866574074069</v>
      </c>
      <c r="S687">
        <f t="shared" si="32"/>
        <v>2014</v>
      </c>
    </row>
    <row r="688" spans="1:19" ht="64" x14ac:dyDescent="0.2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8287</v>
      </c>
      <c r="O688" t="s">
        <v>8289</v>
      </c>
      <c r="P688" t="e">
        <f t="shared" si="31"/>
        <v>#DIV/0!</v>
      </c>
      <c r="Q688" s="13">
        <f t="shared" si="30"/>
        <v>42189.673263888893</v>
      </c>
      <c r="S688">
        <f t="shared" si="32"/>
        <v>2015</v>
      </c>
    </row>
    <row r="689" spans="1:19" ht="48" x14ac:dyDescent="0.2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8287</v>
      </c>
      <c r="O689" t="s">
        <v>8289</v>
      </c>
      <c r="P689">
        <f t="shared" si="31"/>
        <v>591.66999999999996</v>
      </c>
      <c r="Q689" s="13">
        <f t="shared" si="30"/>
        <v>42711.750613425931</v>
      </c>
      <c r="S689">
        <f t="shared" si="32"/>
        <v>2016</v>
      </c>
    </row>
    <row r="690" spans="1:19" ht="48" x14ac:dyDescent="0.2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8287</v>
      </c>
      <c r="O690" t="s">
        <v>8289</v>
      </c>
      <c r="P690">
        <f t="shared" si="31"/>
        <v>405.5</v>
      </c>
      <c r="Q690" s="13">
        <f t="shared" si="30"/>
        <v>42262.104780092588</v>
      </c>
      <c r="S690">
        <f t="shared" si="32"/>
        <v>2015</v>
      </c>
    </row>
    <row r="691" spans="1:19" ht="48" x14ac:dyDescent="0.2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8287</v>
      </c>
      <c r="O691" t="s">
        <v>8289</v>
      </c>
      <c r="P691">
        <f t="shared" si="31"/>
        <v>343.15</v>
      </c>
      <c r="Q691" s="13">
        <f t="shared" si="30"/>
        <v>42675.66778935185</v>
      </c>
      <c r="S691">
        <f t="shared" si="32"/>
        <v>2016</v>
      </c>
    </row>
    <row r="692" spans="1:19" ht="32" x14ac:dyDescent="0.2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8287</v>
      </c>
      <c r="O692" t="s">
        <v>8289</v>
      </c>
      <c r="P692">
        <f t="shared" si="31"/>
        <v>72.59</v>
      </c>
      <c r="Q692" s="13">
        <f t="shared" si="30"/>
        <v>42579.634733796294</v>
      </c>
      <c r="S692">
        <f t="shared" si="32"/>
        <v>2016</v>
      </c>
    </row>
    <row r="693" spans="1:19" ht="48" x14ac:dyDescent="0.2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8287</v>
      </c>
      <c r="O693" t="s">
        <v>8289</v>
      </c>
      <c r="P693">
        <f t="shared" si="31"/>
        <v>26</v>
      </c>
      <c r="Q693" s="13">
        <f t="shared" si="30"/>
        <v>42158.028310185182</v>
      </c>
      <c r="S693">
        <f t="shared" si="32"/>
        <v>2015</v>
      </c>
    </row>
    <row r="694" spans="1:19" ht="48" x14ac:dyDescent="0.2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8287</v>
      </c>
      <c r="O694" t="s">
        <v>8289</v>
      </c>
      <c r="P694">
        <f t="shared" si="31"/>
        <v>6.5</v>
      </c>
      <c r="Q694" s="13">
        <f t="shared" si="30"/>
        <v>42696.37572916667</v>
      </c>
      <c r="S694">
        <f t="shared" si="32"/>
        <v>2016</v>
      </c>
    </row>
    <row r="695" spans="1:19" ht="32" x14ac:dyDescent="0.2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8287</v>
      </c>
      <c r="O695" t="s">
        <v>8289</v>
      </c>
      <c r="P695">
        <f t="shared" si="31"/>
        <v>119.39</v>
      </c>
      <c r="Q695" s="13">
        <f t="shared" si="30"/>
        <v>42094.808182870373</v>
      </c>
      <c r="S695">
        <f t="shared" si="32"/>
        <v>2015</v>
      </c>
    </row>
    <row r="696" spans="1:19" ht="48" x14ac:dyDescent="0.2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8287</v>
      </c>
      <c r="O696" t="s">
        <v>8289</v>
      </c>
      <c r="P696">
        <f t="shared" si="31"/>
        <v>84.29</v>
      </c>
      <c r="Q696" s="13">
        <f t="shared" si="30"/>
        <v>42737.663877314815</v>
      </c>
      <c r="S696">
        <f t="shared" si="32"/>
        <v>2017</v>
      </c>
    </row>
    <row r="697" spans="1:19" ht="48" x14ac:dyDescent="0.2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8287</v>
      </c>
      <c r="O697" t="s">
        <v>8289</v>
      </c>
      <c r="P697">
        <f t="shared" si="31"/>
        <v>90.86</v>
      </c>
      <c r="Q697" s="13">
        <f t="shared" si="30"/>
        <v>41913.521064814813</v>
      </c>
      <c r="S697">
        <f t="shared" si="32"/>
        <v>2014</v>
      </c>
    </row>
    <row r="698" spans="1:19" ht="32" x14ac:dyDescent="0.2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8287</v>
      </c>
      <c r="O698" t="s">
        <v>8289</v>
      </c>
      <c r="P698">
        <f t="shared" si="31"/>
        <v>1</v>
      </c>
      <c r="Q698" s="13">
        <f t="shared" si="30"/>
        <v>41815.927106481482</v>
      </c>
      <c r="S698">
        <f t="shared" si="32"/>
        <v>2014</v>
      </c>
    </row>
    <row r="699" spans="1:19" ht="48" x14ac:dyDescent="0.2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8287</v>
      </c>
      <c r="O699" t="s">
        <v>8289</v>
      </c>
      <c r="P699">
        <f t="shared" si="31"/>
        <v>20.34</v>
      </c>
      <c r="Q699" s="13">
        <f t="shared" si="30"/>
        <v>42388.523020833338</v>
      </c>
      <c r="S699">
        <f t="shared" si="32"/>
        <v>2016</v>
      </c>
    </row>
    <row r="700" spans="1:19" ht="48" x14ac:dyDescent="0.2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8287</v>
      </c>
      <c r="O700" t="s">
        <v>8289</v>
      </c>
      <c r="P700">
        <f t="shared" si="31"/>
        <v>530.69000000000005</v>
      </c>
      <c r="Q700" s="13">
        <f t="shared" si="30"/>
        <v>41866.931076388886</v>
      </c>
      <c r="S700">
        <f t="shared" si="32"/>
        <v>2014</v>
      </c>
    </row>
    <row r="701" spans="1:19" ht="48" x14ac:dyDescent="0.2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8287</v>
      </c>
      <c r="O701" t="s">
        <v>8289</v>
      </c>
      <c r="P701">
        <f t="shared" si="31"/>
        <v>120.39</v>
      </c>
      <c r="Q701" s="13">
        <f t="shared" si="30"/>
        <v>41563.485509259262</v>
      </c>
      <c r="S701">
        <f t="shared" si="32"/>
        <v>2013</v>
      </c>
    </row>
    <row r="702" spans="1:19" ht="48" x14ac:dyDescent="0.2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8287</v>
      </c>
      <c r="O702" t="s">
        <v>8289</v>
      </c>
      <c r="P702">
        <f t="shared" si="31"/>
        <v>13</v>
      </c>
      <c r="Q702" s="13">
        <f t="shared" si="30"/>
        <v>42715.688437500001</v>
      </c>
      <c r="S702">
        <f t="shared" si="32"/>
        <v>2016</v>
      </c>
    </row>
    <row r="703" spans="1:19" ht="48" x14ac:dyDescent="0.2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8287</v>
      </c>
      <c r="O703" t="s">
        <v>8289</v>
      </c>
      <c r="P703">
        <f t="shared" si="31"/>
        <v>291.33</v>
      </c>
      <c r="Q703" s="13">
        <f t="shared" si="30"/>
        <v>41813.662962962961</v>
      </c>
      <c r="S703">
        <f t="shared" si="32"/>
        <v>2014</v>
      </c>
    </row>
    <row r="704" spans="1:19" ht="48" x14ac:dyDescent="0.2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8287</v>
      </c>
      <c r="O704" t="s">
        <v>8289</v>
      </c>
      <c r="P704">
        <f t="shared" si="31"/>
        <v>124.92</v>
      </c>
      <c r="Q704" s="13">
        <f t="shared" si="30"/>
        <v>42668.726701388892</v>
      </c>
      <c r="S704">
        <f t="shared" si="32"/>
        <v>2016</v>
      </c>
    </row>
    <row r="705" spans="1:19" ht="48" x14ac:dyDescent="0.2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8287</v>
      </c>
      <c r="O705" t="s">
        <v>8289</v>
      </c>
      <c r="P705">
        <f t="shared" si="31"/>
        <v>119.57</v>
      </c>
      <c r="Q705" s="13">
        <f t="shared" si="30"/>
        <v>42711.950798611113</v>
      </c>
      <c r="S705">
        <f t="shared" si="32"/>
        <v>2016</v>
      </c>
    </row>
    <row r="706" spans="1:19" ht="48" x14ac:dyDescent="0.2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8287</v>
      </c>
      <c r="O706" t="s">
        <v>8289</v>
      </c>
      <c r="P706">
        <f t="shared" si="31"/>
        <v>120.25</v>
      </c>
      <c r="Q706" s="13">
        <f t="shared" si="30"/>
        <v>42726.192916666667</v>
      </c>
      <c r="S706">
        <f t="shared" si="32"/>
        <v>2016</v>
      </c>
    </row>
    <row r="707" spans="1:19" ht="32" x14ac:dyDescent="0.2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8287</v>
      </c>
      <c r="O707" t="s">
        <v>8289</v>
      </c>
      <c r="P707">
        <f t="shared" si="31"/>
        <v>195.4</v>
      </c>
      <c r="Q707" s="13">
        <f t="shared" ref="Q707:Q770" si="33">(((J707/60)/60)/24)+DATE(1970,1,1)</f>
        <v>42726.491643518515</v>
      </c>
      <c r="S707">
        <f t="shared" si="32"/>
        <v>2016</v>
      </c>
    </row>
    <row r="708" spans="1:19" ht="48" x14ac:dyDescent="0.2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8287</v>
      </c>
      <c r="O708" t="s">
        <v>8289</v>
      </c>
      <c r="P708" t="e">
        <f t="shared" ref="P708:P771" si="34">ROUND(E708/L708,2)</f>
        <v>#DIV/0!</v>
      </c>
      <c r="Q708" s="13">
        <f t="shared" si="33"/>
        <v>42676.995173611111</v>
      </c>
      <c r="S708">
        <f t="shared" ref="R708:S771" si="35">YEAR(Q708)</f>
        <v>2016</v>
      </c>
    </row>
    <row r="709" spans="1:19" ht="48" x14ac:dyDescent="0.2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8287</v>
      </c>
      <c r="O709" t="s">
        <v>8289</v>
      </c>
      <c r="P709">
        <f t="shared" si="34"/>
        <v>117.7</v>
      </c>
      <c r="Q709" s="13">
        <f t="shared" si="33"/>
        <v>42696.663506944446</v>
      </c>
      <c r="S709">
        <f t="shared" si="35"/>
        <v>2016</v>
      </c>
    </row>
    <row r="710" spans="1:19" ht="48" x14ac:dyDescent="0.2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8287</v>
      </c>
      <c r="O710" t="s">
        <v>8289</v>
      </c>
      <c r="P710">
        <f t="shared" si="34"/>
        <v>23.95</v>
      </c>
      <c r="Q710" s="13">
        <f t="shared" si="33"/>
        <v>41835.581018518518</v>
      </c>
      <c r="S710">
        <f t="shared" si="35"/>
        <v>2014</v>
      </c>
    </row>
    <row r="711" spans="1:19" ht="32" x14ac:dyDescent="0.2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8287</v>
      </c>
      <c r="O711" t="s">
        <v>8289</v>
      </c>
      <c r="P711">
        <f t="shared" si="34"/>
        <v>30.5</v>
      </c>
      <c r="Q711" s="13">
        <f t="shared" si="33"/>
        <v>41948.041192129633</v>
      </c>
      <c r="S711">
        <f t="shared" si="35"/>
        <v>2014</v>
      </c>
    </row>
    <row r="712" spans="1:19" ht="32" x14ac:dyDescent="0.2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8287</v>
      </c>
      <c r="O712" t="s">
        <v>8289</v>
      </c>
      <c r="P712" t="e">
        <f t="shared" si="34"/>
        <v>#DIV/0!</v>
      </c>
      <c r="Q712" s="13">
        <f t="shared" si="33"/>
        <v>41837.984976851854</v>
      </c>
      <c r="S712">
        <f t="shared" si="35"/>
        <v>2014</v>
      </c>
    </row>
    <row r="713" spans="1:19" ht="48" x14ac:dyDescent="0.2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8287</v>
      </c>
      <c r="O713" t="s">
        <v>8289</v>
      </c>
      <c r="P713">
        <f t="shared" si="34"/>
        <v>99.97</v>
      </c>
      <c r="Q713" s="13">
        <f t="shared" si="33"/>
        <v>42678.459120370375</v>
      </c>
      <c r="S713">
        <f t="shared" si="35"/>
        <v>2016</v>
      </c>
    </row>
    <row r="714" spans="1:19" ht="48" x14ac:dyDescent="0.2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8287</v>
      </c>
      <c r="O714" t="s">
        <v>8289</v>
      </c>
      <c r="P714">
        <f t="shared" si="34"/>
        <v>26.25</v>
      </c>
      <c r="Q714" s="13">
        <f t="shared" si="33"/>
        <v>42384.680925925932</v>
      </c>
      <c r="S714">
        <f t="shared" si="35"/>
        <v>2016</v>
      </c>
    </row>
    <row r="715" spans="1:19" ht="48" x14ac:dyDescent="0.2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8287</v>
      </c>
      <c r="O715" t="s">
        <v>8289</v>
      </c>
      <c r="P715">
        <f t="shared" si="34"/>
        <v>199</v>
      </c>
      <c r="Q715" s="13">
        <f t="shared" si="33"/>
        <v>42496.529305555552</v>
      </c>
      <c r="S715">
        <f t="shared" si="35"/>
        <v>2016</v>
      </c>
    </row>
    <row r="716" spans="1:19" ht="48" x14ac:dyDescent="0.2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8287</v>
      </c>
      <c r="O716" t="s">
        <v>8289</v>
      </c>
      <c r="P716">
        <f t="shared" si="34"/>
        <v>80.319999999999993</v>
      </c>
      <c r="Q716" s="13">
        <f t="shared" si="33"/>
        <v>42734.787986111114</v>
      </c>
      <c r="S716">
        <f t="shared" si="35"/>
        <v>2016</v>
      </c>
    </row>
    <row r="717" spans="1:19" ht="48" x14ac:dyDescent="0.2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8287</v>
      </c>
      <c r="O717" t="s">
        <v>8289</v>
      </c>
      <c r="P717">
        <f t="shared" si="34"/>
        <v>115.75</v>
      </c>
      <c r="Q717" s="13">
        <f t="shared" si="33"/>
        <v>42273.090740740736</v>
      </c>
      <c r="S717">
        <f t="shared" si="35"/>
        <v>2015</v>
      </c>
    </row>
    <row r="718" spans="1:19" ht="48" x14ac:dyDescent="0.2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8287</v>
      </c>
      <c r="O718" t="s">
        <v>8289</v>
      </c>
      <c r="P718">
        <f t="shared" si="34"/>
        <v>44.69</v>
      </c>
      <c r="Q718" s="13">
        <f t="shared" si="33"/>
        <v>41940.658645833333</v>
      </c>
      <c r="S718">
        <f t="shared" si="35"/>
        <v>2014</v>
      </c>
    </row>
    <row r="719" spans="1:19" ht="16" x14ac:dyDescent="0.2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8287</v>
      </c>
      <c r="O719" t="s">
        <v>8289</v>
      </c>
      <c r="P719">
        <f t="shared" si="34"/>
        <v>76.25</v>
      </c>
      <c r="Q719" s="13">
        <f t="shared" si="33"/>
        <v>41857.854189814818</v>
      </c>
      <c r="S719">
        <f t="shared" si="35"/>
        <v>2014</v>
      </c>
    </row>
    <row r="720" spans="1:19" ht="48" x14ac:dyDescent="0.2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8287</v>
      </c>
      <c r="O720" t="s">
        <v>8289</v>
      </c>
      <c r="P720">
        <f t="shared" si="34"/>
        <v>22.5</v>
      </c>
      <c r="Q720" s="13">
        <f t="shared" si="33"/>
        <v>42752.845451388886</v>
      </c>
      <c r="S720">
        <f t="shared" si="35"/>
        <v>2017</v>
      </c>
    </row>
    <row r="721" spans="1:19" ht="48" x14ac:dyDescent="0.2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8287</v>
      </c>
      <c r="O721" t="s">
        <v>8289</v>
      </c>
      <c r="P721">
        <f t="shared" si="34"/>
        <v>19.399999999999999</v>
      </c>
      <c r="Q721" s="13">
        <f t="shared" si="33"/>
        <v>42409.040231481486</v>
      </c>
      <c r="S721">
        <f t="shared" si="35"/>
        <v>2016</v>
      </c>
    </row>
    <row r="722" spans="1:19" ht="48" x14ac:dyDescent="0.2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8290</v>
      </c>
      <c r="O722" t="s">
        <v>8291</v>
      </c>
      <c r="P722">
        <f t="shared" si="34"/>
        <v>66.709999999999994</v>
      </c>
      <c r="Q722" s="13">
        <f t="shared" si="33"/>
        <v>40909.649201388893</v>
      </c>
      <c r="S722">
        <f t="shared" si="35"/>
        <v>2012</v>
      </c>
    </row>
    <row r="723" spans="1:19" ht="48" x14ac:dyDescent="0.2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8290</v>
      </c>
      <c r="O723" t="s">
        <v>8291</v>
      </c>
      <c r="P723">
        <f t="shared" si="34"/>
        <v>84.14</v>
      </c>
      <c r="Q723" s="13">
        <f t="shared" si="33"/>
        <v>41807.571840277778</v>
      </c>
      <c r="S723">
        <f t="shared" si="35"/>
        <v>2014</v>
      </c>
    </row>
    <row r="724" spans="1:19" ht="48" x14ac:dyDescent="0.2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8290</v>
      </c>
      <c r="O724" t="s">
        <v>8291</v>
      </c>
      <c r="P724">
        <f t="shared" si="34"/>
        <v>215.73</v>
      </c>
      <c r="Q724" s="13">
        <f t="shared" si="33"/>
        <v>40977.805300925924</v>
      </c>
      <c r="S724">
        <f t="shared" si="35"/>
        <v>2012</v>
      </c>
    </row>
    <row r="725" spans="1:19" ht="32" x14ac:dyDescent="0.2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8290</v>
      </c>
      <c r="O725" t="s">
        <v>8291</v>
      </c>
      <c r="P725">
        <f t="shared" si="34"/>
        <v>54.69</v>
      </c>
      <c r="Q725" s="13">
        <f t="shared" si="33"/>
        <v>42184.816539351858</v>
      </c>
      <c r="S725">
        <f t="shared" si="35"/>
        <v>2015</v>
      </c>
    </row>
    <row r="726" spans="1:19" ht="48" x14ac:dyDescent="0.2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8290</v>
      </c>
      <c r="O726" t="s">
        <v>8291</v>
      </c>
      <c r="P726">
        <f t="shared" si="34"/>
        <v>51.63</v>
      </c>
      <c r="Q726" s="13">
        <f t="shared" si="33"/>
        <v>40694.638460648144</v>
      </c>
      <c r="S726">
        <f t="shared" si="35"/>
        <v>2011</v>
      </c>
    </row>
    <row r="727" spans="1:19" ht="48" x14ac:dyDescent="0.2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8290</v>
      </c>
      <c r="O727" t="s">
        <v>8291</v>
      </c>
      <c r="P727">
        <f t="shared" si="34"/>
        <v>143.36000000000001</v>
      </c>
      <c r="Q727" s="13">
        <f t="shared" si="33"/>
        <v>42321.626296296294</v>
      </c>
      <c r="S727">
        <f t="shared" si="35"/>
        <v>2015</v>
      </c>
    </row>
    <row r="728" spans="1:19" ht="48" x14ac:dyDescent="0.2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8290</v>
      </c>
      <c r="O728" t="s">
        <v>8291</v>
      </c>
      <c r="P728">
        <f t="shared" si="34"/>
        <v>72.430000000000007</v>
      </c>
      <c r="Q728" s="13">
        <f t="shared" si="33"/>
        <v>41346.042673611111</v>
      </c>
      <c r="S728">
        <f t="shared" si="35"/>
        <v>2013</v>
      </c>
    </row>
    <row r="729" spans="1:19" ht="48" x14ac:dyDescent="0.2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8290</v>
      </c>
      <c r="O729" t="s">
        <v>8291</v>
      </c>
      <c r="P729">
        <f t="shared" si="34"/>
        <v>36.53</v>
      </c>
      <c r="Q729" s="13">
        <f t="shared" si="33"/>
        <v>41247.020243055551</v>
      </c>
      <c r="S729">
        <f t="shared" si="35"/>
        <v>2012</v>
      </c>
    </row>
    <row r="730" spans="1:19" ht="48" x14ac:dyDescent="0.2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8290</v>
      </c>
      <c r="O730" t="s">
        <v>8291</v>
      </c>
      <c r="P730">
        <f t="shared" si="34"/>
        <v>60.9</v>
      </c>
      <c r="Q730" s="13">
        <f t="shared" si="33"/>
        <v>40731.837465277778</v>
      </c>
      <c r="S730">
        <f t="shared" si="35"/>
        <v>2011</v>
      </c>
    </row>
    <row r="731" spans="1:19" ht="48" x14ac:dyDescent="0.2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8290</v>
      </c>
      <c r="O731" t="s">
        <v>8291</v>
      </c>
      <c r="P731">
        <f t="shared" si="34"/>
        <v>43.55</v>
      </c>
      <c r="Q731" s="13">
        <f t="shared" si="33"/>
        <v>41111.185891203706</v>
      </c>
      <c r="S731">
        <f t="shared" si="35"/>
        <v>2012</v>
      </c>
    </row>
    <row r="732" spans="1:19" ht="32" x14ac:dyDescent="0.2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8290</v>
      </c>
      <c r="O732" t="s">
        <v>8291</v>
      </c>
      <c r="P732">
        <f t="shared" si="34"/>
        <v>99.77</v>
      </c>
      <c r="Q732" s="13">
        <f t="shared" si="33"/>
        <v>40854.745266203703</v>
      </c>
      <c r="S732">
        <f t="shared" si="35"/>
        <v>2011</v>
      </c>
    </row>
    <row r="733" spans="1:19" ht="48" x14ac:dyDescent="0.2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8290</v>
      </c>
      <c r="O733" t="s">
        <v>8291</v>
      </c>
      <c r="P733">
        <f t="shared" si="34"/>
        <v>88.73</v>
      </c>
      <c r="Q733" s="13">
        <f t="shared" si="33"/>
        <v>40879.795682870368</v>
      </c>
      <c r="S733">
        <f t="shared" si="35"/>
        <v>2011</v>
      </c>
    </row>
    <row r="734" spans="1:19" ht="48" x14ac:dyDescent="0.2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8290</v>
      </c>
      <c r="O734" t="s">
        <v>8291</v>
      </c>
      <c r="P734">
        <f t="shared" si="34"/>
        <v>4.92</v>
      </c>
      <c r="Q734" s="13">
        <f t="shared" si="33"/>
        <v>41486.424317129626</v>
      </c>
      <c r="S734">
        <f t="shared" si="35"/>
        <v>2013</v>
      </c>
    </row>
    <row r="735" spans="1:19" ht="48" x14ac:dyDescent="0.2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8290</v>
      </c>
      <c r="O735" t="s">
        <v>8291</v>
      </c>
      <c r="P735">
        <f t="shared" si="34"/>
        <v>17.82</v>
      </c>
      <c r="Q735" s="13">
        <f t="shared" si="33"/>
        <v>41598.420046296298</v>
      </c>
      <c r="S735">
        <f t="shared" si="35"/>
        <v>2013</v>
      </c>
    </row>
    <row r="736" spans="1:19" ht="32" x14ac:dyDescent="0.2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8290</v>
      </c>
      <c r="O736" t="s">
        <v>8291</v>
      </c>
      <c r="P736">
        <f t="shared" si="34"/>
        <v>187.19</v>
      </c>
      <c r="Q736" s="13">
        <f t="shared" si="33"/>
        <v>42102.164583333331</v>
      </c>
      <c r="S736">
        <f t="shared" si="35"/>
        <v>2015</v>
      </c>
    </row>
    <row r="737" spans="1:19" ht="48" x14ac:dyDescent="0.2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8290</v>
      </c>
      <c r="O737" t="s">
        <v>8291</v>
      </c>
      <c r="P737">
        <f t="shared" si="34"/>
        <v>234.81</v>
      </c>
      <c r="Q737" s="13">
        <f t="shared" si="33"/>
        <v>41946.029467592591</v>
      </c>
      <c r="S737">
        <f t="shared" si="35"/>
        <v>2014</v>
      </c>
    </row>
    <row r="738" spans="1:19" ht="48" x14ac:dyDescent="0.2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8290</v>
      </c>
      <c r="O738" t="s">
        <v>8291</v>
      </c>
      <c r="P738">
        <f t="shared" si="34"/>
        <v>105.05</v>
      </c>
      <c r="Q738" s="13">
        <f t="shared" si="33"/>
        <v>41579.734259259261</v>
      </c>
      <c r="S738">
        <f t="shared" si="35"/>
        <v>2013</v>
      </c>
    </row>
    <row r="739" spans="1:19" ht="48" x14ac:dyDescent="0.2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8290</v>
      </c>
      <c r="O739" t="s">
        <v>8291</v>
      </c>
      <c r="P739">
        <f t="shared" si="34"/>
        <v>56.67</v>
      </c>
      <c r="Q739" s="13">
        <f t="shared" si="33"/>
        <v>41667.275312500002</v>
      </c>
      <c r="S739">
        <f t="shared" si="35"/>
        <v>2014</v>
      </c>
    </row>
    <row r="740" spans="1:19" ht="32" x14ac:dyDescent="0.2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8290</v>
      </c>
      <c r="O740" t="s">
        <v>8291</v>
      </c>
      <c r="P740">
        <f t="shared" si="34"/>
        <v>39.049999999999997</v>
      </c>
      <c r="Q740" s="13">
        <f t="shared" si="33"/>
        <v>41943.604097222218</v>
      </c>
      <c r="S740">
        <f t="shared" si="35"/>
        <v>2014</v>
      </c>
    </row>
    <row r="741" spans="1:19" ht="48" x14ac:dyDescent="0.2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8290</v>
      </c>
      <c r="O741" t="s">
        <v>8291</v>
      </c>
      <c r="P741">
        <f t="shared" si="34"/>
        <v>68.349999999999994</v>
      </c>
      <c r="Q741" s="13">
        <f t="shared" si="33"/>
        <v>41829.502650462964</v>
      </c>
      <c r="S741">
        <f t="shared" si="35"/>
        <v>2014</v>
      </c>
    </row>
    <row r="742" spans="1:19" ht="48" x14ac:dyDescent="0.2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8290</v>
      </c>
      <c r="O742" t="s">
        <v>8291</v>
      </c>
      <c r="P742">
        <f t="shared" si="34"/>
        <v>169.58</v>
      </c>
      <c r="Q742" s="13">
        <f t="shared" si="33"/>
        <v>42162.146782407406</v>
      </c>
      <c r="S742">
        <f t="shared" si="35"/>
        <v>2015</v>
      </c>
    </row>
    <row r="743" spans="1:19" ht="32" x14ac:dyDescent="0.2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8290</v>
      </c>
      <c r="O743" t="s">
        <v>8291</v>
      </c>
      <c r="P743">
        <f t="shared" si="34"/>
        <v>141.41999999999999</v>
      </c>
      <c r="Q743" s="13">
        <f t="shared" si="33"/>
        <v>41401.648217592592</v>
      </c>
      <c r="S743">
        <f t="shared" si="35"/>
        <v>2013</v>
      </c>
    </row>
    <row r="744" spans="1:19" ht="48" x14ac:dyDescent="0.2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8290</v>
      </c>
      <c r="O744" t="s">
        <v>8291</v>
      </c>
      <c r="P744">
        <f t="shared" si="34"/>
        <v>67.39</v>
      </c>
      <c r="Q744" s="13">
        <f t="shared" si="33"/>
        <v>41689.917962962965</v>
      </c>
      <c r="S744">
        <f t="shared" si="35"/>
        <v>2014</v>
      </c>
    </row>
    <row r="745" spans="1:19" ht="48" x14ac:dyDescent="0.2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8290</v>
      </c>
      <c r="O745" t="s">
        <v>8291</v>
      </c>
      <c r="P745">
        <f t="shared" si="34"/>
        <v>54.27</v>
      </c>
      <c r="Q745" s="13">
        <f t="shared" si="33"/>
        <v>40990.709317129629</v>
      </c>
      <c r="S745">
        <f t="shared" si="35"/>
        <v>2012</v>
      </c>
    </row>
    <row r="746" spans="1:19" ht="32" x14ac:dyDescent="0.2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8290</v>
      </c>
      <c r="O746" t="s">
        <v>8291</v>
      </c>
      <c r="P746">
        <f t="shared" si="34"/>
        <v>82.52</v>
      </c>
      <c r="Q746" s="13">
        <f t="shared" si="33"/>
        <v>41226.95721064815</v>
      </c>
      <c r="S746">
        <f t="shared" si="35"/>
        <v>2012</v>
      </c>
    </row>
    <row r="747" spans="1:19" ht="48" x14ac:dyDescent="0.2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8290</v>
      </c>
      <c r="O747" t="s">
        <v>8291</v>
      </c>
      <c r="P747">
        <f t="shared" si="34"/>
        <v>53.73</v>
      </c>
      <c r="Q747" s="13">
        <f t="shared" si="33"/>
        <v>41367.572280092594</v>
      </c>
      <c r="S747">
        <f t="shared" si="35"/>
        <v>2013</v>
      </c>
    </row>
    <row r="748" spans="1:19" ht="16" x14ac:dyDescent="0.2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8290</v>
      </c>
      <c r="O748" t="s">
        <v>8291</v>
      </c>
      <c r="P748">
        <f t="shared" si="34"/>
        <v>34.21</v>
      </c>
      <c r="Q748" s="13">
        <f t="shared" si="33"/>
        <v>41157.042928240742</v>
      </c>
      <c r="S748">
        <f t="shared" si="35"/>
        <v>2012</v>
      </c>
    </row>
    <row r="749" spans="1:19" ht="48" x14ac:dyDescent="0.2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8290</v>
      </c>
      <c r="O749" t="s">
        <v>8291</v>
      </c>
      <c r="P749">
        <f t="shared" si="34"/>
        <v>127.33</v>
      </c>
      <c r="Q749" s="13">
        <f t="shared" si="33"/>
        <v>41988.548831018517</v>
      </c>
      <c r="S749">
        <f t="shared" si="35"/>
        <v>2014</v>
      </c>
    </row>
    <row r="750" spans="1:19" ht="48" x14ac:dyDescent="0.2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8290</v>
      </c>
      <c r="O750" t="s">
        <v>8291</v>
      </c>
      <c r="P750">
        <f t="shared" si="34"/>
        <v>45.57</v>
      </c>
      <c r="Q750" s="13">
        <f t="shared" si="33"/>
        <v>41831.846828703703</v>
      </c>
      <c r="S750">
        <f t="shared" si="35"/>
        <v>2014</v>
      </c>
    </row>
    <row r="751" spans="1:19" ht="48" x14ac:dyDescent="0.2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8290</v>
      </c>
      <c r="O751" t="s">
        <v>8291</v>
      </c>
      <c r="P751">
        <f t="shared" si="34"/>
        <v>95.96</v>
      </c>
      <c r="Q751" s="13">
        <f t="shared" si="33"/>
        <v>42733.94131944445</v>
      </c>
      <c r="S751">
        <f t="shared" si="35"/>
        <v>2016</v>
      </c>
    </row>
    <row r="752" spans="1:19" ht="48" x14ac:dyDescent="0.2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8290</v>
      </c>
      <c r="O752" t="s">
        <v>8291</v>
      </c>
      <c r="P752">
        <f t="shared" si="34"/>
        <v>77.27</v>
      </c>
      <c r="Q752" s="13">
        <f t="shared" si="33"/>
        <v>41299.878148148149</v>
      </c>
      <c r="S752">
        <f t="shared" si="35"/>
        <v>2013</v>
      </c>
    </row>
    <row r="753" spans="1:19" ht="48" x14ac:dyDescent="0.2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8290</v>
      </c>
      <c r="O753" t="s">
        <v>8291</v>
      </c>
      <c r="P753">
        <f t="shared" si="34"/>
        <v>57.34</v>
      </c>
      <c r="Q753" s="13">
        <f t="shared" si="33"/>
        <v>40713.630497685182</v>
      </c>
      <c r="S753">
        <f t="shared" si="35"/>
        <v>2011</v>
      </c>
    </row>
    <row r="754" spans="1:19" ht="48" x14ac:dyDescent="0.2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8290</v>
      </c>
      <c r="O754" t="s">
        <v>8291</v>
      </c>
      <c r="P754">
        <f t="shared" si="34"/>
        <v>53.19</v>
      </c>
      <c r="Q754" s="13">
        <f t="shared" si="33"/>
        <v>42639.421493055561</v>
      </c>
      <c r="S754">
        <f t="shared" si="35"/>
        <v>2016</v>
      </c>
    </row>
    <row r="755" spans="1:19" ht="48" x14ac:dyDescent="0.2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8290</v>
      </c>
      <c r="O755" t="s">
        <v>8291</v>
      </c>
      <c r="P755">
        <f t="shared" si="34"/>
        <v>492.31</v>
      </c>
      <c r="Q755" s="13">
        <f t="shared" si="33"/>
        <v>42019.590173611112</v>
      </c>
      <c r="S755">
        <f t="shared" si="35"/>
        <v>2015</v>
      </c>
    </row>
    <row r="756" spans="1:19" ht="48" x14ac:dyDescent="0.2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8290</v>
      </c>
      <c r="O756" t="s">
        <v>8291</v>
      </c>
      <c r="P756">
        <f t="shared" si="34"/>
        <v>42.35</v>
      </c>
      <c r="Q756" s="13">
        <f t="shared" si="33"/>
        <v>41249.749085648145</v>
      </c>
      <c r="S756">
        <f t="shared" si="35"/>
        <v>2012</v>
      </c>
    </row>
    <row r="757" spans="1:19" ht="48" x14ac:dyDescent="0.2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8290</v>
      </c>
      <c r="O757" t="s">
        <v>8291</v>
      </c>
      <c r="P757">
        <f t="shared" si="34"/>
        <v>37.47</v>
      </c>
      <c r="Q757" s="13">
        <f t="shared" si="33"/>
        <v>41383.605057870373</v>
      </c>
      <c r="S757">
        <f t="shared" si="35"/>
        <v>2013</v>
      </c>
    </row>
    <row r="758" spans="1:19" ht="48" x14ac:dyDescent="0.2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8290</v>
      </c>
      <c r="O758" t="s">
        <v>8291</v>
      </c>
      <c r="P758">
        <f t="shared" si="34"/>
        <v>37.450000000000003</v>
      </c>
      <c r="Q758" s="13">
        <f t="shared" si="33"/>
        <v>40590.766886574071</v>
      </c>
      <c r="S758">
        <f t="shared" si="35"/>
        <v>2011</v>
      </c>
    </row>
    <row r="759" spans="1:19" ht="48" x14ac:dyDescent="0.2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8290</v>
      </c>
      <c r="O759" t="s">
        <v>8291</v>
      </c>
      <c r="P759">
        <f t="shared" si="34"/>
        <v>33.06</v>
      </c>
      <c r="Q759" s="13">
        <f t="shared" si="33"/>
        <v>41235.054560185185</v>
      </c>
      <c r="S759">
        <f t="shared" si="35"/>
        <v>2012</v>
      </c>
    </row>
    <row r="760" spans="1:19" ht="32" x14ac:dyDescent="0.2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8290</v>
      </c>
      <c r="O760" t="s">
        <v>8291</v>
      </c>
      <c r="P760">
        <f t="shared" si="34"/>
        <v>134.21</v>
      </c>
      <c r="Q760" s="13">
        <f t="shared" si="33"/>
        <v>40429.836435185185</v>
      </c>
      <c r="S760">
        <f t="shared" si="35"/>
        <v>2010</v>
      </c>
    </row>
    <row r="761" spans="1:19" ht="48" x14ac:dyDescent="0.2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8290</v>
      </c>
      <c r="O761" t="s">
        <v>8291</v>
      </c>
      <c r="P761">
        <f t="shared" si="34"/>
        <v>51.47</v>
      </c>
      <c r="Q761" s="13">
        <f t="shared" si="33"/>
        <v>41789.330312500002</v>
      </c>
      <c r="S761">
        <f t="shared" si="35"/>
        <v>2014</v>
      </c>
    </row>
    <row r="762" spans="1:19" ht="48" x14ac:dyDescent="0.2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8290</v>
      </c>
      <c r="O762" t="s">
        <v>8292</v>
      </c>
      <c r="P762" t="e">
        <f t="shared" si="34"/>
        <v>#DIV/0!</v>
      </c>
      <c r="Q762" s="13">
        <f t="shared" si="33"/>
        <v>42670.764039351852</v>
      </c>
      <c r="S762">
        <f t="shared" si="35"/>
        <v>2016</v>
      </c>
    </row>
    <row r="763" spans="1:19" ht="48" x14ac:dyDescent="0.2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8290</v>
      </c>
      <c r="O763" t="s">
        <v>8292</v>
      </c>
      <c r="P763">
        <f t="shared" si="34"/>
        <v>39.17</v>
      </c>
      <c r="Q763" s="13">
        <f t="shared" si="33"/>
        <v>41642.751458333332</v>
      </c>
      <c r="S763">
        <f t="shared" si="35"/>
        <v>2014</v>
      </c>
    </row>
    <row r="764" spans="1:19" ht="48" x14ac:dyDescent="0.2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8290</v>
      </c>
      <c r="O764" t="s">
        <v>8292</v>
      </c>
      <c r="P764" t="e">
        <f t="shared" si="34"/>
        <v>#DIV/0!</v>
      </c>
      <c r="Q764" s="13">
        <f t="shared" si="33"/>
        <v>42690.858449074076</v>
      </c>
      <c r="S764">
        <f t="shared" si="35"/>
        <v>2016</v>
      </c>
    </row>
    <row r="765" spans="1:19" ht="48" x14ac:dyDescent="0.2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8290</v>
      </c>
      <c r="O765" t="s">
        <v>8292</v>
      </c>
      <c r="P765">
        <f t="shared" si="34"/>
        <v>5</v>
      </c>
      <c r="Q765" s="13">
        <f t="shared" si="33"/>
        <v>41471.446851851848</v>
      </c>
      <c r="S765">
        <f t="shared" si="35"/>
        <v>2013</v>
      </c>
    </row>
    <row r="766" spans="1:19" ht="48" x14ac:dyDescent="0.2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8290</v>
      </c>
      <c r="O766" t="s">
        <v>8292</v>
      </c>
      <c r="P766" t="e">
        <f t="shared" si="34"/>
        <v>#DIV/0!</v>
      </c>
      <c r="Q766" s="13">
        <f t="shared" si="33"/>
        <v>42227.173159722224</v>
      </c>
      <c r="S766">
        <f t="shared" si="35"/>
        <v>2015</v>
      </c>
    </row>
    <row r="767" spans="1:19" ht="48" x14ac:dyDescent="0.2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8290</v>
      </c>
      <c r="O767" t="s">
        <v>8292</v>
      </c>
      <c r="P767">
        <f t="shared" si="34"/>
        <v>57.3</v>
      </c>
      <c r="Q767" s="13">
        <f t="shared" si="33"/>
        <v>41901.542638888888</v>
      </c>
      <c r="S767">
        <f t="shared" si="35"/>
        <v>2014</v>
      </c>
    </row>
    <row r="768" spans="1:19" ht="48" x14ac:dyDescent="0.2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8290</v>
      </c>
      <c r="O768" t="s">
        <v>8292</v>
      </c>
      <c r="P768" t="e">
        <f t="shared" si="34"/>
        <v>#DIV/0!</v>
      </c>
      <c r="Q768" s="13">
        <f t="shared" si="33"/>
        <v>42021.783368055556</v>
      </c>
      <c r="S768">
        <f t="shared" si="35"/>
        <v>2015</v>
      </c>
    </row>
    <row r="769" spans="1:19" ht="64" x14ac:dyDescent="0.2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8290</v>
      </c>
      <c r="O769" t="s">
        <v>8292</v>
      </c>
      <c r="P769">
        <f t="shared" si="34"/>
        <v>59</v>
      </c>
      <c r="Q769" s="13">
        <f t="shared" si="33"/>
        <v>42115.143634259264</v>
      </c>
      <c r="S769">
        <f t="shared" si="35"/>
        <v>2015</v>
      </c>
    </row>
    <row r="770" spans="1:19" ht="48" x14ac:dyDescent="0.2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8290</v>
      </c>
      <c r="O770" t="s">
        <v>8292</v>
      </c>
      <c r="P770" t="e">
        <f t="shared" si="34"/>
        <v>#DIV/0!</v>
      </c>
      <c r="Q770" s="13">
        <f t="shared" si="33"/>
        <v>41594.207060185188</v>
      </c>
      <c r="S770">
        <f t="shared" si="35"/>
        <v>2013</v>
      </c>
    </row>
    <row r="771" spans="1:19" ht="48" x14ac:dyDescent="0.2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8290</v>
      </c>
      <c r="O771" t="s">
        <v>8292</v>
      </c>
      <c r="P771">
        <f t="shared" si="34"/>
        <v>31.85</v>
      </c>
      <c r="Q771" s="13">
        <f t="shared" ref="Q771:Q834" si="36">(((J771/60)/60)/24)+DATE(1970,1,1)</f>
        <v>41604.996458333335</v>
      </c>
      <c r="S771">
        <f t="shared" si="35"/>
        <v>2013</v>
      </c>
    </row>
    <row r="772" spans="1:19" ht="48" x14ac:dyDescent="0.2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8290</v>
      </c>
      <c r="O772" t="s">
        <v>8292</v>
      </c>
      <c r="P772" t="e">
        <f t="shared" ref="P772:P835" si="37">ROUND(E772/L772,2)</f>
        <v>#DIV/0!</v>
      </c>
      <c r="Q772" s="13">
        <f t="shared" si="36"/>
        <v>41289.999641203707</v>
      </c>
      <c r="S772">
        <f t="shared" ref="R772:S835" si="38">YEAR(Q772)</f>
        <v>2013</v>
      </c>
    </row>
    <row r="773" spans="1:19" ht="48" x14ac:dyDescent="0.2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8290</v>
      </c>
      <c r="O773" t="s">
        <v>8292</v>
      </c>
      <c r="P773">
        <f t="shared" si="37"/>
        <v>10</v>
      </c>
      <c r="Q773" s="13">
        <f t="shared" si="36"/>
        <v>42349.824097222227</v>
      </c>
      <c r="S773">
        <f t="shared" si="38"/>
        <v>2015</v>
      </c>
    </row>
    <row r="774" spans="1:19" ht="64" x14ac:dyDescent="0.2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8290</v>
      </c>
      <c r="O774" t="s">
        <v>8292</v>
      </c>
      <c r="P774">
        <f t="shared" si="37"/>
        <v>50</v>
      </c>
      <c r="Q774" s="13">
        <f t="shared" si="36"/>
        <v>40068.056932870371</v>
      </c>
      <c r="S774">
        <f t="shared" si="38"/>
        <v>2009</v>
      </c>
    </row>
    <row r="775" spans="1:19" ht="48" x14ac:dyDescent="0.2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8290</v>
      </c>
      <c r="O775" t="s">
        <v>8292</v>
      </c>
      <c r="P775">
        <f t="shared" si="37"/>
        <v>16</v>
      </c>
      <c r="Q775" s="13">
        <f t="shared" si="36"/>
        <v>42100.735937499994</v>
      </c>
      <c r="S775">
        <f t="shared" si="38"/>
        <v>2015</v>
      </c>
    </row>
    <row r="776" spans="1:19" ht="48" x14ac:dyDescent="0.2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8290</v>
      </c>
      <c r="O776" t="s">
        <v>8292</v>
      </c>
      <c r="P776">
        <f t="shared" si="37"/>
        <v>39</v>
      </c>
      <c r="Q776" s="13">
        <f t="shared" si="36"/>
        <v>41663.780300925922</v>
      </c>
      <c r="S776">
        <f t="shared" si="38"/>
        <v>2014</v>
      </c>
    </row>
    <row r="777" spans="1:19" ht="48" x14ac:dyDescent="0.2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8290</v>
      </c>
      <c r="O777" t="s">
        <v>8292</v>
      </c>
      <c r="P777">
        <f t="shared" si="37"/>
        <v>34</v>
      </c>
      <c r="Q777" s="13">
        <f t="shared" si="36"/>
        <v>40863.060127314813</v>
      </c>
      <c r="S777">
        <f t="shared" si="38"/>
        <v>2011</v>
      </c>
    </row>
    <row r="778" spans="1:19" ht="48" x14ac:dyDescent="0.2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8290</v>
      </c>
      <c r="O778" t="s">
        <v>8292</v>
      </c>
      <c r="P778">
        <f t="shared" si="37"/>
        <v>63.12</v>
      </c>
      <c r="Q778" s="13">
        <f t="shared" si="36"/>
        <v>42250.685706018514</v>
      </c>
      <c r="S778">
        <f t="shared" si="38"/>
        <v>2015</v>
      </c>
    </row>
    <row r="779" spans="1:19" ht="48" x14ac:dyDescent="0.2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8290</v>
      </c>
      <c r="O779" t="s">
        <v>8292</v>
      </c>
      <c r="P779">
        <f t="shared" si="37"/>
        <v>7</v>
      </c>
      <c r="Q779" s="13">
        <f t="shared" si="36"/>
        <v>41456.981215277774</v>
      </c>
      <c r="S779">
        <f t="shared" si="38"/>
        <v>2013</v>
      </c>
    </row>
    <row r="780" spans="1:19" ht="48" x14ac:dyDescent="0.2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8290</v>
      </c>
      <c r="O780" t="s">
        <v>8292</v>
      </c>
      <c r="P780">
        <f t="shared" si="37"/>
        <v>2</v>
      </c>
      <c r="Q780" s="13">
        <f t="shared" si="36"/>
        <v>41729.702314814815</v>
      </c>
      <c r="S780">
        <f t="shared" si="38"/>
        <v>2014</v>
      </c>
    </row>
    <row r="781" spans="1:19" ht="48" x14ac:dyDescent="0.2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8290</v>
      </c>
      <c r="O781" t="s">
        <v>8292</v>
      </c>
      <c r="P781">
        <f t="shared" si="37"/>
        <v>66.67</v>
      </c>
      <c r="Q781" s="13">
        <f t="shared" si="36"/>
        <v>40436.68408564815</v>
      </c>
      <c r="S781">
        <f t="shared" si="38"/>
        <v>2010</v>
      </c>
    </row>
    <row r="782" spans="1:19" ht="32" x14ac:dyDescent="0.2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t="s">
        <v>8266</v>
      </c>
      <c r="P782">
        <f t="shared" si="37"/>
        <v>38.520000000000003</v>
      </c>
      <c r="Q782" s="13">
        <f t="shared" si="36"/>
        <v>40636.673900462964</v>
      </c>
      <c r="S782">
        <f t="shared" si="38"/>
        <v>2011</v>
      </c>
    </row>
    <row r="783" spans="1:19" ht="48" x14ac:dyDescent="0.2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t="s">
        <v>8266</v>
      </c>
      <c r="P783">
        <f t="shared" si="37"/>
        <v>42.61</v>
      </c>
      <c r="Q783" s="13">
        <f t="shared" si="36"/>
        <v>41403.000856481485</v>
      </c>
      <c r="S783">
        <f t="shared" si="38"/>
        <v>2013</v>
      </c>
    </row>
    <row r="784" spans="1:19" ht="48" x14ac:dyDescent="0.2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t="s">
        <v>8266</v>
      </c>
      <c r="P784">
        <f t="shared" si="37"/>
        <v>50</v>
      </c>
      <c r="Q784" s="13">
        <f t="shared" si="36"/>
        <v>41116.758125</v>
      </c>
      <c r="S784">
        <f t="shared" si="38"/>
        <v>2012</v>
      </c>
    </row>
    <row r="785" spans="1:19" ht="48" x14ac:dyDescent="0.2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t="s">
        <v>8266</v>
      </c>
      <c r="P785">
        <f t="shared" si="37"/>
        <v>63.49</v>
      </c>
      <c r="Q785" s="13">
        <f t="shared" si="36"/>
        <v>40987.773715277777</v>
      </c>
      <c r="S785">
        <f t="shared" si="38"/>
        <v>2012</v>
      </c>
    </row>
    <row r="786" spans="1:19" ht="48" x14ac:dyDescent="0.2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t="s">
        <v>8266</v>
      </c>
      <c r="P786">
        <f t="shared" si="37"/>
        <v>102.5</v>
      </c>
      <c r="Q786" s="13">
        <f t="shared" si="36"/>
        <v>41675.149525462963</v>
      </c>
      <c r="S786">
        <f t="shared" si="38"/>
        <v>2014</v>
      </c>
    </row>
    <row r="787" spans="1:19" ht="48" x14ac:dyDescent="0.2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t="s">
        <v>8266</v>
      </c>
      <c r="P787">
        <f t="shared" si="37"/>
        <v>31.14</v>
      </c>
      <c r="Q787" s="13">
        <f t="shared" si="36"/>
        <v>41303.593923611108</v>
      </c>
      <c r="S787">
        <f t="shared" si="38"/>
        <v>2013</v>
      </c>
    </row>
    <row r="788" spans="1:19" ht="48" x14ac:dyDescent="0.2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t="s">
        <v>8266</v>
      </c>
      <c r="P788">
        <f t="shared" si="37"/>
        <v>162.27000000000001</v>
      </c>
      <c r="Q788" s="13">
        <f t="shared" si="36"/>
        <v>40983.055949074071</v>
      </c>
      <c r="S788">
        <f t="shared" si="38"/>
        <v>2012</v>
      </c>
    </row>
    <row r="789" spans="1:19" ht="48" x14ac:dyDescent="0.2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t="s">
        <v>8266</v>
      </c>
      <c r="P789">
        <f t="shared" si="37"/>
        <v>80.59</v>
      </c>
      <c r="Q789" s="13">
        <f t="shared" si="36"/>
        <v>41549.627615740741</v>
      </c>
      <c r="S789">
        <f t="shared" si="38"/>
        <v>2013</v>
      </c>
    </row>
    <row r="790" spans="1:19" ht="48" x14ac:dyDescent="0.2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t="s">
        <v>8266</v>
      </c>
      <c r="P790">
        <f t="shared" si="37"/>
        <v>59.85</v>
      </c>
      <c r="Q790" s="13">
        <f t="shared" si="36"/>
        <v>41059.006805555553</v>
      </c>
      <c r="S790">
        <f t="shared" si="38"/>
        <v>2012</v>
      </c>
    </row>
    <row r="791" spans="1:19" ht="48" x14ac:dyDescent="0.2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t="s">
        <v>8266</v>
      </c>
      <c r="P791">
        <f t="shared" si="37"/>
        <v>132.86000000000001</v>
      </c>
      <c r="Q791" s="13">
        <f t="shared" si="36"/>
        <v>41277.186111111114</v>
      </c>
      <c r="S791">
        <f t="shared" si="38"/>
        <v>2013</v>
      </c>
    </row>
    <row r="792" spans="1:19" ht="48" x14ac:dyDescent="0.2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t="s">
        <v>8266</v>
      </c>
      <c r="P792">
        <f t="shared" si="37"/>
        <v>92.55</v>
      </c>
      <c r="Q792" s="13">
        <f t="shared" si="36"/>
        <v>41276.047905092593</v>
      </c>
      <c r="S792">
        <f t="shared" si="38"/>
        <v>2013</v>
      </c>
    </row>
    <row r="793" spans="1:19" ht="48" x14ac:dyDescent="0.2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t="s">
        <v>8266</v>
      </c>
      <c r="P793">
        <f t="shared" si="37"/>
        <v>60.86</v>
      </c>
      <c r="Q793" s="13">
        <f t="shared" si="36"/>
        <v>41557.780624999999</v>
      </c>
      <c r="S793">
        <f t="shared" si="38"/>
        <v>2013</v>
      </c>
    </row>
    <row r="794" spans="1:19" ht="32" x14ac:dyDescent="0.2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t="s">
        <v>8266</v>
      </c>
      <c r="P794">
        <f t="shared" si="37"/>
        <v>41.85</v>
      </c>
      <c r="Q794" s="13">
        <f t="shared" si="36"/>
        <v>41555.873645833337</v>
      </c>
      <c r="S794">
        <f t="shared" si="38"/>
        <v>2013</v>
      </c>
    </row>
    <row r="795" spans="1:19" ht="48" x14ac:dyDescent="0.2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t="s">
        <v>8266</v>
      </c>
      <c r="P795">
        <f t="shared" si="37"/>
        <v>88.33</v>
      </c>
      <c r="Q795" s="13">
        <f t="shared" si="36"/>
        <v>41442.741249999999</v>
      </c>
      <c r="S795">
        <f t="shared" si="38"/>
        <v>2013</v>
      </c>
    </row>
    <row r="796" spans="1:19" ht="48" x14ac:dyDescent="0.2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t="s">
        <v>8266</v>
      </c>
      <c r="P796">
        <f t="shared" si="37"/>
        <v>158.96</v>
      </c>
      <c r="Q796" s="13">
        <f t="shared" si="36"/>
        <v>40736.115011574075</v>
      </c>
      <c r="S796">
        <f t="shared" si="38"/>
        <v>2011</v>
      </c>
    </row>
    <row r="797" spans="1:19" ht="48" x14ac:dyDescent="0.2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t="s">
        <v>8266</v>
      </c>
      <c r="P797">
        <f t="shared" si="37"/>
        <v>85.05</v>
      </c>
      <c r="Q797" s="13">
        <f t="shared" si="36"/>
        <v>40963.613032407404</v>
      </c>
      <c r="S797">
        <f t="shared" si="38"/>
        <v>2012</v>
      </c>
    </row>
    <row r="798" spans="1:19" ht="64" x14ac:dyDescent="0.2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t="s">
        <v>8266</v>
      </c>
      <c r="P798">
        <f t="shared" si="37"/>
        <v>112.61</v>
      </c>
      <c r="Q798" s="13">
        <f t="shared" si="36"/>
        <v>41502.882928240739</v>
      </c>
      <c r="S798">
        <f t="shared" si="38"/>
        <v>2013</v>
      </c>
    </row>
    <row r="799" spans="1:19" ht="48" x14ac:dyDescent="0.2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t="s">
        <v>8266</v>
      </c>
      <c r="P799">
        <f t="shared" si="37"/>
        <v>45.44</v>
      </c>
      <c r="Q799" s="13">
        <f t="shared" si="36"/>
        <v>40996.994074074071</v>
      </c>
      <c r="S799">
        <f t="shared" si="38"/>
        <v>2012</v>
      </c>
    </row>
    <row r="800" spans="1:19" ht="48" x14ac:dyDescent="0.2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t="s">
        <v>8266</v>
      </c>
      <c r="P800">
        <f t="shared" si="37"/>
        <v>46.22</v>
      </c>
      <c r="Q800" s="13">
        <f t="shared" si="36"/>
        <v>41882.590127314819</v>
      </c>
      <c r="S800">
        <f t="shared" si="38"/>
        <v>2014</v>
      </c>
    </row>
    <row r="801" spans="1:19" ht="48" x14ac:dyDescent="0.2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t="s">
        <v>8266</v>
      </c>
      <c r="P801">
        <f t="shared" si="37"/>
        <v>178.61</v>
      </c>
      <c r="Q801" s="13">
        <f t="shared" si="36"/>
        <v>40996.667199074072</v>
      </c>
      <c r="S801">
        <f t="shared" si="38"/>
        <v>2012</v>
      </c>
    </row>
    <row r="802" spans="1:19" ht="48" x14ac:dyDescent="0.2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t="s">
        <v>8266</v>
      </c>
      <c r="P802">
        <f t="shared" si="37"/>
        <v>40.75</v>
      </c>
      <c r="Q802" s="13">
        <f t="shared" si="36"/>
        <v>41863.433495370373</v>
      </c>
      <c r="S802">
        <f t="shared" si="38"/>
        <v>2014</v>
      </c>
    </row>
    <row r="803" spans="1:19" ht="48" x14ac:dyDescent="0.2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t="s">
        <v>8266</v>
      </c>
      <c r="P803">
        <f t="shared" si="37"/>
        <v>43.73</v>
      </c>
      <c r="Q803" s="13">
        <f t="shared" si="36"/>
        <v>40695.795370370368</v>
      </c>
      <c r="S803">
        <f t="shared" si="38"/>
        <v>2011</v>
      </c>
    </row>
    <row r="804" spans="1:19" ht="48" x14ac:dyDescent="0.2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t="s">
        <v>8266</v>
      </c>
      <c r="P804">
        <f t="shared" si="37"/>
        <v>81.069999999999993</v>
      </c>
      <c r="Q804" s="13">
        <f t="shared" si="36"/>
        <v>41123.022268518522</v>
      </c>
      <c r="S804">
        <f t="shared" si="38"/>
        <v>2012</v>
      </c>
    </row>
    <row r="805" spans="1:19" ht="48" x14ac:dyDescent="0.2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t="s">
        <v>8266</v>
      </c>
      <c r="P805">
        <f t="shared" si="37"/>
        <v>74.61</v>
      </c>
      <c r="Q805" s="13">
        <f t="shared" si="36"/>
        <v>40665.949976851851</v>
      </c>
      <c r="S805">
        <f t="shared" si="38"/>
        <v>2011</v>
      </c>
    </row>
    <row r="806" spans="1:19" ht="48" x14ac:dyDescent="0.2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t="s">
        <v>8266</v>
      </c>
      <c r="P806">
        <f t="shared" si="37"/>
        <v>305.56</v>
      </c>
      <c r="Q806" s="13">
        <f t="shared" si="36"/>
        <v>40730.105625000004</v>
      </c>
      <c r="S806">
        <f t="shared" si="38"/>
        <v>2011</v>
      </c>
    </row>
    <row r="807" spans="1:19" ht="48" x14ac:dyDescent="0.2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t="s">
        <v>8266</v>
      </c>
      <c r="P807">
        <f t="shared" si="37"/>
        <v>58.33</v>
      </c>
      <c r="Q807" s="13">
        <f t="shared" si="36"/>
        <v>40690.823055555556</v>
      </c>
      <c r="S807">
        <f t="shared" si="38"/>
        <v>2011</v>
      </c>
    </row>
    <row r="808" spans="1:19" ht="16" x14ac:dyDescent="0.2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t="s">
        <v>8266</v>
      </c>
      <c r="P808">
        <f t="shared" si="37"/>
        <v>117.68</v>
      </c>
      <c r="Q808" s="13">
        <f t="shared" si="36"/>
        <v>40763.691423611112</v>
      </c>
      <c r="S808">
        <f t="shared" si="38"/>
        <v>2011</v>
      </c>
    </row>
    <row r="809" spans="1:19" ht="32" x14ac:dyDescent="0.2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t="s">
        <v>8266</v>
      </c>
      <c r="P809">
        <f t="shared" si="37"/>
        <v>73.77</v>
      </c>
      <c r="Q809" s="13">
        <f t="shared" si="36"/>
        <v>42759.628599537042</v>
      </c>
      <c r="S809">
        <f t="shared" si="38"/>
        <v>2017</v>
      </c>
    </row>
    <row r="810" spans="1:19" ht="48" x14ac:dyDescent="0.2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t="s">
        <v>8266</v>
      </c>
      <c r="P810">
        <f t="shared" si="37"/>
        <v>104.65</v>
      </c>
      <c r="Q810" s="13">
        <f t="shared" si="36"/>
        <v>41962.100532407407</v>
      </c>
      <c r="S810">
        <f t="shared" si="38"/>
        <v>2014</v>
      </c>
    </row>
    <row r="811" spans="1:19" ht="32" x14ac:dyDescent="0.2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t="s">
        <v>8266</v>
      </c>
      <c r="P811">
        <f t="shared" si="37"/>
        <v>79.83</v>
      </c>
      <c r="Q811" s="13">
        <f t="shared" si="36"/>
        <v>41628.833680555559</v>
      </c>
      <c r="S811">
        <f t="shared" si="38"/>
        <v>2013</v>
      </c>
    </row>
    <row r="812" spans="1:19" ht="48" x14ac:dyDescent="0.2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t="s">
        <v>8266</v>
      </c>
      <c r="P812">
        <f t="shared" si="37"/>
        <v>58.33</v>
      </c>
      <c r="Q812" s="13">
        <f t="shared" si="36"/>
        <v>41123.056273148148</v>
      </c>
      <c r="S812">
        <f t="shared" si="38"/>
        <v>2012</v>
      </c>
    </row>
    <row r="813" spans="1:19" ht="32" x14ac:dyDescent="0.2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t="s">
        <v>8266</v>
      </c>
      <c r="P813">
        <f t="shared" si="37"/>
        <v>86.67</v>
      </c>
      <c r="Q813" s="13">
        <f t="shared" si="36"/>
        <v>41443.643541666665</v>
      </c>
      <c r="S813">
        <f t="shared" si="38"/>
        <v>2013</v>
      </c>
    </row>
    <row r="814" spans="1:19" ht="48" x14ac:dyDescent="0.2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t="s">
        <v>8266</v>
      </c>
      <c r="P814">
        <f t="shared" si="37"/>
        <v>27.61</v>
      </c>
      <c r="Q814" s="13">
        <f t="shared" si="36"/>
        <v>41282.017962962964</v>
      </c>
      <c r="S814">
        <f t="shared" si="38"/>
        <v>2013</v>
      </c>
    </row>
    <row r="815" spans="1:19" ht="32" x14ac:dyDescent="0.2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t="s">
        <v>8266</v>
      </c>
      <c r="P815">
        <f t="shared" si="37"/>
        <v>25</v>
      </c>
      <c r="Q815" s="13">
        <f t="shared" si="36"/>
        <v>41080.960243055553</v>
      </c>
      <c r="S815">
        <f t="shared" si="38"/>
        <v>2012</v>
      </c>
    </row>
    <row r="816" spans="1:19" ht="48" x14ac:dyDescent="0.2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t="s">
        <v>8266</v>
      </c>
      <c r="P816">
        <f t="shared" si="37"/>
        <v>45.46</v>
      </c>
      <c r="Q816" s="13">
        <f t="shared" si="36"/>
        <v>40679.743067129632</v>
      </c>
      <c r="S816">
        <f t="shared" si="38"/>
        <v>2011</v>
      </c>
    </row>
    <row r="817" spans="1:19" ht="32" x14ac:dyDescent="0.2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t="s">
        <v>8266</v>
      </c>
      <c r="P817">
        <f t="shared" si="37"/>
        <v>99.53</v>
      </c>
      <c r="Q817" s="13">
        <f t="shared" si="36"/>
        <v>41914.917858796296</v>
      </c>
      <c r="S817">
        <f t="shared" si="38"/>
        <v>2014</v>
      </c>
    </row>
    <row r="818" spans="1:19" ht="32" x14ac:dyDescent="0.2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t="s">
        <v>8266</v>
      </c>
      <c r="P818">
        <f t="shared" si="37"/>
        <v>39.31</v>
      </c>
      <c r="Q818" s="13">
        <f t="shared" si="36"/>
        <v>41341.870868055557</v>
      </c>
      <c r="S818">
        <f t="shared" si="38"/>
        <v>2013</v>
      </c>
    </row>
    <row r="819" spans="1:19" ht="48" x14ac:dyDescent="0.2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t="s">
        <v>8266</v>
      </c>
      <c r="P819">
        <f t="shared" si="37"/>
        <v>89.42</v>
      </c>
      <c r="Q819" s="13">
        <f t="shared" si="36"/>
        <v>40925.599664351852</v>
      </c>
      <c r="S819">
        <f t="shared" si="38"/>
        <v>2012</v>
      </c>
    </row>
    <row r="820" spans="1:19" ht="48" x14ac:dyDescent="0.2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t="s">
        <v>8266</v>
      </c>
      <c r="P820">
        <f t="shared" si="37"/>
        <v>28.68</v>
      </c>
      <c r="Q820" s="13">
        <f t="shared" si="36"/>
        <v>41120.882881944446</v>
      </c>
      <c r="S820">
        <f t="shared" si="38"/>
        <v>2012</v>
      </c>
    </row>
    <row r="821" spans="1:19" ht="32" x14ac:dyDescent="0.2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t="s">
        <v>8266</v>
      </c>
      <c r="P821">
        <f t="shared" si="37"/>
        <v>31.07</v>
      </c>
      <c r="Q821" s="13">
        <f t="shared" si="36"/>
        <v>41619.998310185183</v>
      </c>
      <c r="S821">
        <f t="shared" si="38"/>
        <v>2013</v>
      </c>
    </row>
    <row r="822" spans="1:19" ht="48" x14ac:dyDescent="0.2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t="s">
        <v>8266</v>
      </c>
      <c r="P822">
        <f t="shared" si="37"/>
        <v>70.55</v>
      </c>
      <c r="Q822" s="13">
        <f t="shared" si="36"/>
        <v>41768.841921296298</v>
      </c>
      <c r="S822">
        <f t="shared" si="38"/>
        <v>2014</v>
      </c>
    </row>
    <row r="823" spans="1:19" ht="48" x14ac:dyDescent="0.2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t="s">
        <v>8266</v>
      </c>
      <c r="P823">
        <f t="shared" si="37"/>
        <v>224.13</v>
      </c>
      <c r="Q823" s="13">
        <f t="shared" si="36"/>
        <v>42093.922048611115</v>
      </c>
      <c r="S823">
        <f t="shared" si="38"/>
        <v>2015</v>
      </c>
    </row>
    <row r="824" spans="1:19" ht="32" x14ac:dyDescent="0.2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t="s">
        <v>8266</v>
      </c>
      <c r="P824">
        <f t="shared" si="37"/>
        <v>51.81</v>
      </c>
      <c r="Q824" s="13">
        <f t="shared" si="36"/>
        <v>41157.947337962964</v>
      </c>
      <c r="S824">
        <f t="shared" si="38"/>
        <v>2012</v>
      </c>
    </row>
    <row r="825" spans="1:19" ht="48" x14ac:dyDescent="0.2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t="s">
        <v>8266</v>
      </c>
      <c r="P825">
        <f t="shared" si="37"/>
        <v>43.52</v>
      </c>
      <c r="Q825" s="13">
        <f t="shared" si="36"/>
        <v>42055.972824074073</v>
      </c>
      <c r="S825">
        <f t="shared" si="38"/>
        <v>2015</v>
      </c>
    </row>
    <row r="826" spans="1:19" ht="48" x14ac:dyDescent="0.2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t="s">
        <v>8266</v>
      </c>
      <c r="P826">
        <f t="shared" si="37"/>
        <v>39.82</v>
      </c>
      <c r="Q826" s="13">
        <f t="shared" si="36"/>
        <v>40250.242106481484</v>
      </c>
      <c r="S826">
        <f t="shared" si="38"/>
        <v>2010</v>
      </c>
    </row>
    <row r="827" spans="1:19" ht="32" x14ac:dyDescent="0.2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t="s">
        <v>8266</v>
      </c>
      <c r="P827">
        <f t="shared" si="37"/>
        <v>126.81</v>
      </c>
      <c r="Q827" s="13">
        <f t="shared" si="36"/>
        <v>41186.306527777779</v>
      </c>
      <c r="S827">
        <f t="shared" si="38"/>
        <v>2012</v>
      </c>
    </row>
    <row r="828" spans="1:19" ht="48" x14ac:dyDescent="0.2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t="s">
        <v>8266</v>
      </c>
      <c r="P828">
        <f t="shared" si="37"/>
        <v>113.88</v>
      </c>
      <c r="Q828" s="13">
        <f t="shared" si="36"/>
        <v>40973.038541666669</v>
      </c>
      <c r="S828">
        <f t="shared" si="38"/>
        <v>2012</v>
      </c>
    </row>
    <row r="829" spans="1:19" ht="48" x14ac:dyDescent="0.2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t="s">
        <v>8266</v>
      </c>
      <c r="P829">
        <f t="shared" si="37"/>
        <v>28.18</v>
      </c>
      <c r="Q829" s="13">
        <f t="shared" si="36"/>
        <v>40927.473460648151</v>
      </c>
      <c r="S829">
        <f t="shared" si="38"/>
        <v>2012</v>
      </c>
    </row>
    <row r="830" spans="1:19" ht="48" x14ac:dyDescent="0.2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t="s">
        <v>8266</v>
      </c>
      <c r="P830">
        <f t="shared" si="37"/>
        <v>36.61</v>
      </c>
      <c r="Q830" s="13">
        <f t="shared" si="36"/>
        <v>41073.050717592596</v>
      </c>
      <c r="S830">
        <f t="shared" si="38"/>
        <v>2012</v>
      </c>
    </row>
    <row r="831" spans="1:19" ht="48" x14ac:dyDescent="0.2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t="s">
        <v>8266</v>
      </c>
      <c r="P831">
        <f t="shared" si="37"/>
        <v>32.5</v>
      </c>
      <c r="Q831" s="13">
        <f t="shared" si="36"/>
        <v>42504.801388888889</v>
      </c>
      <c r="S831">
        <f t="shared" si="38"/>
        <v>2016</v>
      </c>
    </row>
    <row r="832" spans="1:19" ht="48" x14ac:dyDescent="0.2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t="s">
        <v>8266</v>
      </c>
      <c r="P832">
        <f t="shared" si="37"/>
        <v>60.66</v>
      </c>
      <c r="Q832" s="13">
        <f t="shared" si="36"/>
        <v>41325.525752314818</v>
      </c>
      <c r="S832">
        <f t="shared" si="38"/>
        <v>2013</v>
      </c>
    </row>
    <row r="833" spans="1:19" ht="32" x14ac:dyDescent="0.2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t="s">
        <v>8266</v>
      </c>
      <c r="P833">
        <f t="shared" si="37"/>
        <v>175</v>
      </c>
      <c r="Q833" s="13">
        <f t="shared" si="36"/>
        <v>40996.646921296298</v>
      </c>
      <c r="S833">
        <f t="shared" si="38"/>
        <v>2012</v>
      </c>
    </row>
    <row r="834" spans="1:19" ht="48" x14ac:dyDescent="0.2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t="s">
        <v>8266</v>
      </c>
      <c r="P834">
        <f t="shared" si="37"/>
        <v>97.99</v>
      </c>
      <c r="Q834" s="13">
        <f t="shared" si="36"/>
        <v>40869.675173611111</v>
      </c>
      <c r="S834">
        <f t="shared" si="38"/>
        <v>2011</v>
      </c>
    </row>
    <row r="835" spans="1:19" ht="16" x14ac:dyDescent="0.2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t="s">
        <v>8266</v>
      </c>
      <c r="P835">
        <f t="shared" si="37"/>
        <v>148.78</v>
      </c>
      <c r="Q835" s="13">
        <f t="shared" ref="Q835:Q898" si="39">(((J835/60)/60)/24)+DATE(1970,1,1)</f>
        <v>41718.878182870372</v>
      </c>
      <c r="S835">
        <f t="shared" si="38"/>
        <v>2014</v>
      </c>
    </row>
    <row r="836" spans="1:19" ht="48" x14ac:dyDescent="0.2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t="s">
        <v>8266</v>
      </c>
      <c r="P836">
        <f t="shared" ref="P836:P899" si="40">ROUND(E836/L836,2)</f>
        <v>96.08</v>
      </c>
      <c r="Q836" s="13">
        <f t="shared" si="39"/>
        <v>41422.822824074072</v>
      </c>
      <c r="S836">
        <f t="shared" ref="R836:S899" si="41">YEAR(Q836)</f>
        <v>2013</v>
      </c>
    </row>
    <row r="837" spans="1:19" ht="48" x14ac:dyDescent="0.2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t="s">
        <v>8266</v>
      </c>
      <c r="P837">
        <f t="shared" si="40"/>
        <v>58.63</v>
      </c>
      <c r="Q837" s="13">
        <f t="shared" si="39"/>
        <v>41005.45784722222</v>
      </c>
      <c r="S837">
        <f t="shared" si="41"/>
        <v>2012</v>
      </c>
    </row>
    <row r="838" spans="1:19" ht="16" x14ac:dyDescent="0.2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t="s">
        <v>8266</v>
      </c>
      <c r="P838">
        <f t="shared" si="40"/>
        <v>109.71</v>
      </c>
      <c r="Q838" s="13">
        <f t="shared" si="39"/>
        <v>41524.056921296295</v>
      </c>
      <c r="S838">
        <f t="shared" si="41"/>
        <v>2013</v>
      </c>
    </row>
    <row r="839" spans="1:19" ht="32" x14ac:dyDescent="0.2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t="s">
        <v>8266</v>
      </c>
      <c r="P839">
        <f t="shared" si="40"/>
        <v>49.11</v>
      </c>
      <c r="Q839" s="13">
        <f t="shared" si="39"/>
        <v>41730.998402777775</v>
      </c>
      <c r="S839">
        <f t="shared" si="41"/>
        <v>2014</v>
      </c>
    </row>
    <row r="840" spans="1:19" ht="48" x14ac:dyDescent="0.2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t="s">
        <v>8266</v>
      </c>
      <c r="P840">
        <f t="shared" si="40"/>
        <v>47.67</v>
      </c>
      <c r="Q840" s="13">
        <f t="shared" si="39"/>
        <v>40895.897974537038</v>
      </c>
      <c r="S840">
        <f t="shared" si="41"/>
        <v>2011</v>
      </c>
    </row>
    <row r="841" spans="1:19" ht="48" x14ac:dyDescent="0.2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t="s">
        <v>8266</v>
      </c>
      <c r="P841">
        <f t="shared" si="40"/>
        <v>60.74</v>
      </c>
      <c r="Q841" s="13">
        <f t="shared" si="39"/>
        <v>41144.763379629629</v>
      </c>
      <c r="S841">
        <f t="shared" si="41"/>
        <v>2012</v>
      </c>
    </row>
    <row r="842" spans="1:19" ht="32" x14ac:dyDescent="0.2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8272</v>
      </c>
      <c r="O842" t="s">
        <v>8267</v>
      </c>
      <c r="P842">
        <f t="shared" si="40"/>
        <v>63.38</v>
      </c>
      <c r="Q842" s="13">
        <f t="shared" si="39"/>
        <v>42607.226701388892</v>
      </c>
      <c r="S842">
        <f t="shared" si="41"/>
        <v>2016</v>
      </c>
    </row>
    <row r="843" spans="1:19" ht="48" x14ac:dyDescent="0.2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8272</v>
      </c>
      <c r="O843" t="s">
        <v>8267</v>
      </c>
      <c r="P843">
        <f t="shared" si="40"/>
        <v>53.89</v>
      </c>
      <c r="Q843" s="13">
        <f t="shared" si="39"/>
        <v>41923.838692129626</v>
      </c>
      <c r="S843">
        <f t="shared" si="41"/>
        <v>2014</v>
      </c>
    </row>
    <row r="844" spans="1:19" ht="48" x14ac:dyDescent="0.2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8272</v>
      </c>
      <c r="O844" t="s">
        <v>8267</v>
      </c>
      <c r="P844">
        <f t="shared" si="40"/>
        <v>66.87</v>
      </c>
      <c r="Q844" s="13">
        <f t="shared" si="39"/>
        <v>41526.592395833337</v>
      </c>
      <c r="S844">
        <f t="shared" si="41"/>
        <v>2013</v>
      </c>
    </row>
    <row r="845" spans="1:19" ht="48" x14ac:dyDescent="0.2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8272</v>
      </c>
      <c r="O845" t="s">
        <v>8267</v>
      </c>
      <c r="P845">
        <f t="shared" si="40"/>
        <v>63.1</v>
      </c>
      <c r="Q845" s="13">
        <f t="shared" si="39"/>
        <v>42695.257870370369</v>
      </c>
      <c r="S845">
        <f t="shared" si="41"/>
        <v>2016</v>
      </c>
    </row>
    <row r="846" spans="1:19" ht="48" x14ac:dyDescent="0.2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8272</v>
      </c>
      <c r="O846" t="s">
        <v>8267</v>
      </c>
      <c r="P846">
        <f t="shared" si="40"/>
        <v>36.630000000000003</v>
      </c>
      <c r="Q846" s="13">
        <f t="shared" si="39"/>
        <v>41905.684629629628</v>
      </c>
      <c r="S846">
        <f t="shared" si="41"/>
        <v>2014</v>
      </c>
    </row>
    <row r="847" spans="1:19" ht="48" x14ac:dyDescent="0.2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8272</v>
      </c>
      <c r="O847" t="s">
        <v>8267</v>
      </c>
      <c r="P847">
        <f t="shared" si="40"/>
        <v>34.01</v>
      </c>
      <c r="Q847" s="13">
        <f t="shared" si="39"/>
        <v>42578.205972222218</v>
      </c>
      <c r="S847">
        <f t="shared" si="41"/>
        <v>2016</v>
      </c>
    </row>
    <row r="848" spans="1:19" ht="32" x14ac:dyDescent="0.2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8272</v>
      </c>
      <c r="O848" t="s">
        <v>8267</v>
      </c>
      <c r="P848">
        <f t="shared" si="40"/>
        <v>28.55</v>
      </c>
      <c r="Q848" s="13">
        <f t="shared" si="39"/>
        <v>41694.391840277778</v>
      </c>
      <c r="S848">
        <f t="shared" si="41"/>
        <v>2014</v>
      </c>
    </row>
    <row r="849" spans="1:19" ht="16" x14ac:dyDescent="0.2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8272</v>
      </c>
      <c r="O849" t="s">
        <v>8267</v>
      </c>
      <c r="P849">
        <f t="shared" si="40"/>
        <v>10</v>
      </c>
      <c r="Q849" s="13">
        <f t="shared" si="39"/>
        <v>42165.79833333334</v>
      </c>
      <c r="S849">
        <f t="shared" si="41"/>
        <v>2015</v>
      </c>
    </row>
    <row r="850" spans="1:19" ht="48" x14ac:dyDescent="0.2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8272</v>
      </c>
      <c r="O850" t="s">
        <v>8267</v>
      </c>
      <c r="P850">
        <f t="shared" si="40"/>
        <v>18.75</v>
      </c>
      <c r="Q850" s="13">
        <f t="shared" si="39"/>
        <v>42078.792048611111</v>
      </c>
      <c r="S850">
        <f t="shared" si="41"/>
        <v>2015</v>
      </c>
    </row>
    <row r="851" spans="1:19" ht="64" x14ac:dyDescent="0.2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8272</v>
      </c>
      <c r="O851" t="s">
        <v>8267</v>
      </c>
      <c r="P851">
        <f t="shared" si="40"/>
        <v>41.7</v>
      </c>
      <c r="Q851" s="13">
        <f t="shared" si="39"/>
        <v>42051.148888888885</v>
      </c>
      <c r="S851">
        <f t="shared" si="41"/>
        <v>2015</v>
      </c>
    </row>
    <row r="852" spans="1:19" ht="48" x14ac:dyDescent="0.2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8272</v>
      </c>
      <c r="O852" t="s">
        <v>8267</v>
      </c>
      <c r="P852">
        <f t="shared" si="40"/>
        <v>46.67</v>
      </c>
      <c r="Q852" s="13">
        <f t="shared" si="39"/>
        <v>42452.827743055561</v>
      </c>
      <c r="S852">
        <f t="shared" si="41"/>
        <v>2016</v>
      </c>
    </row>
    <row r="853" spans="1:19" ht="32" x14ac:dyDescent="0.2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8272</v>
      </c>
      <c r="O853" t="s">
        <v>8267</v>
      </c>
      <c r="P853">
        <f t="shared" si="40"/>
        <v>37.270000000000003</v>
      </c>
      <c r="Q853" s="13">
        <f t="shared" si="39"/>
        <v>42522.880243055552</v>
      </c>
      <c r="S853">
        <f t="shared" si="41"/>
        <v>2016</v>
      </c>
    </row>
    <row r="854" spans="1:19" ht="32" x14ac:dyDescent="0.2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8272</v>
      </c>
      <c r="O854" t="s">
        <v>8267</v>
      </c>
      <c r="P854">
        <f t="shared" si="40"/>
        <v>59.26</v>
      </c>
      <c r="Q854" s="13">
        <f t="shared" si="39"/>
        <v>42656.805497685185</v>
      </c>
      <c r="S854">
        <f t="shared" si="41"/>
        <v>2016</v>
      </c>
    </row>
    <row r="855" spans="1:19" ht="48" x14ac:dyDescent="0.2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8272</v>
      </c>
      <c r="O855" t="s">
        <v>8267</v>
      </c>
      <c r="P855">
        <f t="shared" si="40"/>
        <v>30</v>
      </c>
      <c r="Q855" s="13">
        <f t="shared" si="39"/>
        <v>42021.832280092596</v>
      </c>
      <c r="S855">
        <f t="shared" si="41"/>
        <v>2015</v>
      </c>
    </row>
    <row r="856" spans="1:19" ht="48" x14ac:dyDescent="0.2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8272</v>
      </c>
      <c r="O856" t="s">
        <v>8267</v>
      </c>
      <c r="P856">
        <f t="shared" si="40"/>
        <v>65.86</v>
      </c>
      <c r="Q856" s="13">
        <f t="shared" si="39"/>
        <v>42702.212337962963</v>
      </c>
      <c r="S856">
        <f t="shared" si="41"/>
        <v>2016</v>
      </c>
    </row>
    <row r="857" spans="1:19" ht="32" x14ac:dyDescent="0.2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8272</v>
      </c>
      <c r="O857" t="s">
        <v>8267</v>
      </c>
      <c r="P857">
        <f t="shared" si="40"/>
        <v>31.91</v>
      </c>
      <c r="Q857" s="13">
        <f t="shared" si="39"/>
        <v>42545.125196759262</v>
      </c>
      <c r="S857">
        <f t="shared" si="41"/>
        <v>2016</v>
      </c>
    </row>
    <row r="858" spans="1:19" ht="48" x14ac:dyDescent="0.2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8272</v>
      </c>
      <c r="O858" t="s">
        <v>8267</v>
      </c>
      <c r="P858">
        <f t="shared" si="40"/>
        <v>19.46</v>
      </c>
      <c r="Q858" s="13">
        <f t="shared" si="39"/>
        <v>42609.311990740738</v>
      </c>
      <c r="S858">
        <f t="shared" si="41"/>
        <v>2016</v>
      </c>
    </row>
    <row r="859" spans="1:19" ht="32" x14ac:dyDescent="0.2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8272</v>
      </c>
      <c r="O859" t="s">
        <v>8267</v>
      </c>
      <c r="P859">
        <f t="shared" si="40"/>
        <v>50</v>
      </c>
      <c r="Q859" s="13">
        <f t="shared" si="39"/>
        <v>42291.581377314811</v>
      </c>
      <c r="S859">
        <f t="shared" si="41"/>
        <v>2015</v>
      </c>
    </row>
    <row r="860" spans="1:19" ht="48" x14ac:dyDescent="0.2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8272</v>
      </c>
      <c r="O860" t="s">
        <v>8267</v>
      </c>
      <c r="P860">
        <f t="shared" si="40"/>
        <v>22.74</v>
      </c>
      <c r="Q860" s="13">
        <f t="shared" si="39"/>
        <v>42079.745578703703</v>
      </c>
      <c r="S860">
        <f t="shared" si="41"/>
        <v>2015</v>
      </c>
    </row>
    <row r="861" spans="1:19" ht="32" x14ac:dyDescent="0.2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8272</v>
      </c>
      <c r="O861" t="s">
        <v>8267</v>
      </c>
      <c r="P861">
        <f t="shared" si="40"/>
        <v>42.72</v>
      </c>
      <c r="Q861" s="13">
        <f t="shared" si="39"/>
        <v>42128.820231481484</v>
      </c>
      <c r="S861">
        <f t="shared" si="41"/>
        <v>2015</v>
      </c>
    </row>
    <row r="862" spans="1:19" ht="48" x14ac:dyDescent="0.2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8272</v>
      </c>
      <c r="O862" t="s">
        <v>8268</v>
      </c>
      <c r="P862">
        <f t="shared" si="40"/>
        <v>52.92</v>
      </c>
      <c r="Q862" s="13">
        <f t="shared" si="39"/>
        <v>41570.482789351852</v>
      </c>
      <c r="S862">
        <f t="shared" si="41"/>
        <v>2013</v>
      </c>
    </row>
    <row r="863" spans="1:19" ht="48" x14ac:dyDescent="0.2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8272</v>
      </c>
      <c r="O863" t="s">
        <v>8268</v>
      </c>
      <c r="P863">
        <f t="shared" si="40"/>
        <v>50.5</v>
      </c>
      <c r="Q863" s="13">
        <f t="shared" si="39"/>
        <v>42599.965324074074</v>
      </c>
      <c r="S863">
        <f t="shared" si="41"/>
        <v>2016</v>
      </c>
    </row>
    <row r="864" spans="1:19" ht="48" x14ac:dyDescent="0.2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8272</v>
      </c>
      <c r="O864" t="s">
        <v>8268</v>
      </c>
      <c r="P864">
        <f t="shared" si="40"/>
        <v>42.5</v>
      </c>
      <c r="Q864" s="13">
        <f t="shared" si="39"/>
        <v>41559.5549537037</v>
      </c>
      <c r="S864">
        <f t="shared" si="41"/>
        <v>2013</v>
      </c>
    </row>
    <row r="865" spans="1:19" ht="48" x14ac:dyDescent="0.2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8272</v>
      </c>
      <c r="O865" t="s">
        <v>8268</v>
      </c>
      <c r="P865">
        <f t="shared" si="40"/>
        <v>18</v>
      </c>
      <c r="Q865" s="13">
        <f t="shared" si="39"/>
        <v>40921.117662037039</v>
      </c>
      <c r="S865">
        <f t="shared" si="41"/>
        <v>2012</v>
      </c>
    </row>
    <row r="866" spans="1:19" ht="48" x14ac:dyDescent="0.2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8272</v>
      </c>
      <c r="O866" t="s">
        <v>8268</v>
      </c>
      <c r="P866">
        <f t="shared" si="40"/>
        <v>34.18</v>
      </c>
      <c r="Q866" s="13">
        <f t="shared" si="39"/>
        <v>41541.106921296298</v>
      </c>
      <c r="S866">
        <f t="shared" si="41"/>
        <v>2013</v>
      </c>
    </row>
    <row r="867" spans="1:19" ht="48" x14ac:dyDescent="0.2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8272</v>
      </c>
      <c r="O867" t="s">
        <v>8268</v>
      </c>
      <c r="P867">
        <f t="shared" si="40"/>
        <v>22.5</v>
      </c>
      <c r="Q867" s="13">
        <f t="shared" si="39"/>
        <v>41230.77311342593</v>
      </c>
      <c r="S867">
        <f t="shared" si="41"/>
        <v>2012</v>
      </c>
    </row>
    <row r="868" spans="1:19" ht="48" x14ac:dyDescent="0.2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8272</v>
      </c>
      <c r="O868" t="s">
        <v>8268</v>
      </c>
      <c r="P868">
        <f t="shared" si="40"/>
        <v>58.18</v>
      </c>
      <c r="Q868" s="13">
        <f t="shared" si="39"/>
        <v>42025.637939814813</v>
      </c>
      <c r="S868">
        <f t="shared" si="41"/>
        <v>2015</v>
      </c>
    </row>
    <row r="869" spans="1:19" ht="48" x14ac:dyDescent="0.2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8272</v>
      </c>
      <c r="O869" t="s">
        <v>8268</v>
      </c>
      <c r="P869">
        <f t="shared" si="40"/>
        <v>109.18</v>
      </c>
      <c r="Q869" s="13">
        <f t="shared" si="39"/>
        <v>40088.105393518519</v>
      </c>
      <c r="S869">
        <f t="shared" si="41"/>
        <v>2009</v>
      </c>
    </row>
    <row r="870" spans="1:19" ht="64" x14ac:dyDescent="0.2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8272</v>
      </c>
      <c r="O870" t="s">
        <v>8268</v>
      </c>
      <c r="P870">
        <f t="shared" si="40"/>
        <v>50</v>
      </c>
      <c r="Q870" s="13">
        <f t="shared" si="39"/>
        <v>41616.027754629627</v>
      </c>
      <c r="S870">
        <f t="shared" si="41"/>
        <v>2013</v>
      </c>
    </row>
    <row r="871" spans="1:19" ht="48" x14ac:dyDescent="0.2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8272</v>
      </c>
      <c r="O871" t="s">
        <v>8268</v>
      </c>
      <c r="P871">
        <f t="shared" si="40"/>
        <v>346.67</v>
      </c>
      <c r="Q871" s="13">
        <f t="shared" si="39"/>
        <v>41342.845567129632</v>
      </c>
      <c r="S871">
        <f t="shared" si="41"/>
        <v>2013</v>
      </c>
    </row>
    <row r="872" spans="1:19" ht="48" x14ac:dyDescent="0.2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8272</v>
      </c>
      <c r="O872" t="s">
        <v>8268</v>
      </c>
      <c r="P872">
        <f t="shared" si="40"/>
        <v>12.4</v>
      </c>
      <c r="Q872" s="13">
        <f t="shared" si="39"/>
        <v>41488.022256944445</v>
      </c>
      <c r="S872">
        <f t="shared" si="41"/>
        <v>2013</v>
      </c>
    </row>
    <row r="873" spans="1:19" ht="48" x14ac:dyDescent="0.2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8272</v>
      </c>
      <c r="O873" t="s">
        <v>8268</v>
      </c>
      <c r="P873">
        <f t="shared" si="40"/>
        <v>27.08</v>
      </c>
      <c r="Q873" s="13">
        <f t="shared" si="39"/>
        <v>41577.561284722222</v>
      </c>
      <c r="S873">
        <f t="shared" si="41"/>
        <v>2013</v>
      </c>
    </row>
    <row r="874" spans="1:19" ht="48" x14ac:dyDescent="0.2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8272</v>
      </c>
      <c r="O874" t="s">
        <v>8268</v>
      </c>
      <c r="P874">
        <f t="shared" si="40"/>
        <v>32.5</v>
      </c>
      <c r="Q874" s="13">
        <f t="shared" si="39"/>
        <v>40567.825543981482</v>
      </c>
      <c r="S874">
        <f t="shared" si="41"/>
        <v>2011</v>
      </c>
    </row>
    <row r="875" spans="1:19" ht="32" x14ac:dyDescent="0.2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8272</v>
      </c>
      <c r="O875" t="s">
        <v>8268</v>
      </c>
      <c r="P875">
        <f t="shared" si="40"/>
        <v>9</v>
      </c>
      <c r="Q875" s="13">
        <f t="shared" si="39"/>
        <v>41184.167129629634</v>
      </c>
      <c r="S875">
        <f t="shared" si="41"/>
        <v>2012</v>
      </c>
    </row>
    <row r="876" spans="1:19" ht="48" x14ac:dyDescent="0.2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8272</v>
      </c>
      <c r="O876" t="s">
        <v>8268</v>
      </c>
      <c r="P876">
        <f t="shared" si="40"/>
        <v>34.76</v>
      </c>
      <c r="Q876" s="13">
        <f t="shared" si="39"/>
        <v>41368.583726851852</v>
      </c>
      <c r="S876">
        <f t="shared" si="41"/>
        <v>2013</v>
      </c>
    </row>
    <row r="877" spans="1:19" ht="64" x14ac:dyDescent="0.2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8272</v>
      </c>
      <c r="O877" t="s">
        <v>8268</v>
      </c>
      <c r="P877" t="e">
        <f t="shared" si="40"/>
        <v>#DIV/0!</v>
      </c>
      <c r="Q877" s="13">
        <f t="shared" si="39"/>
        <v>42248.723738425921</v>
      </c>
      <c r="S877">
        <f t="shared" si="41"/>
        <v>2015</v>
      </c>
    </row>
    <row r="878" spans="1:19" ht="16" x14ac:dyDescent="0.2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8272</v>
      </c>
      <c r="O878" t="s">
        <v>8268</v>
      </c>
      <c r="P878">
        <f t="shared" si="40"/>
        <v>28.58</v>
      </c>
      <c r="Q878" s="13">
        <f t="shared" si="39"/>
        <v>41276.496840277774</v>
      </c>
      <c r="S878">
        <f t="shared" si="41"/>
        <v>2013</v>
      </c>
    </row>
    <row r="879" spans="1:19" ht="48" x14ac:dyDescent="0.2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8272</v>
      </c>
      <c r="O879" t="s">
        <v>8268</v>
      </c>
      <c r="P879">
        <f t="shared" si="40"/>
        <v>46.59</v>
      </c>
      <c r="Q879" s="13">
        <f t="shared" si="39"/>
        <v>41597.788888888892</v>
      </c>
      <c r="S879">
        <f t="shared" si="41"/>
        <v>2013</v>
      </c>
    </row>
    <row r="880" spans="1:19" ht="48" x14ac:dyDescent="0.2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8272</v>
      </c>
      <c r="O880" t="s">
        <v>8268</v>
      </c>
      <c r="P880">
        <f t="shared" si="40"/>
        <v>32.5</v>
      </c>
      <c r="Q880" s="13">
        <f t="shared" si="39"/>
        <v>40505.232916666668</v>
      </c>
      <c r="S880">
        <f t="shared" si="41"/>
        <v>2010</v>
      </c>
    </row>
    <row r="881" spans="1:19" ht="48" x14ac:dyDescent="0.2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8272</v>
      </c>
      <c r="O881" t="s">
        <v>8268</v>
      </c>
      <c r="P881">
        <f t="shared" si="40"/>
        <v>21.47</v>
      </c>
      <c r="Q881" s="13">
        <f t="shared" si="39"/>
        <v>41037.829918981479</v>
      </c>
      <c r="S881">
        <f t="shared" si="41"/>
        <v>2012</v>
      </c>
    </row>
    <row r="882" spans="1:19" ht="48" x14ac:dyDescent="0.2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8272</v>
      </c>
      <c r="O882" t="s">
        <v>8293</v>
      </c>
      <c r="P882">
        <f t="shared" si="40"/>
        <v>14.13</v>
      </c>
      <c r="Q882" s="13">
        <f t="shared" si="39"/>
        <v>41179.32104166667</v>
      </c>
      <c r="S882">
        <f t="shared" si="41"/>
        <v>2012</v>
      </c>
    </row>
    <row r="883" spans="1:19" ht="48" x14ac:dyDescent="0.2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8272</v>
      </c>
      <c r="O883" t="s">
        <v>8293</v>
      </c>
      <c r="P883">
        <f t="shared" si="40"/>
        <v>30</v>
      </c>
      <c r="Q883" s="13">
        <f t="shared" si="39"/>
        <v>40877.25099537037</v>
      </c>
      <c r="S883">
        <f t="shared" si="41"/>
        <v>2011</v>
      </c>
    </row>
    <row r="884" spans="1:19" ht="48" x14ac:dyDescent="0.2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8272</v>
      </c>
      <c r="O884" t="s">
        <v>8293</v>
      </c>
      <c r="P884">
        <f t="shared" si="40"/>
        <v>21.57</v>
      </c>
      <c r="Q884" s="13">
        <f t="shared" si="39"/>
        <v>40759.860532407409</v>
      </c>
      <c r="S884">
        <f t="shared" si="41"/>
        <v>2011</v>
      </c>
    </row>
    <row r="885" spans="1:19" ht="48" x14ac:dyDescent="0.2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8272</v>
      </c>
      <c r="O885" t="s">
        <v>8293</v>
      </c>
      <c r="P885">
        <f t="shared" si="40"/>
        <v>83.38</v>
      </c>
      <c r="Q885" s="13">
        <f t="shared" si="39"/>
        <v>42371.935590277775</v>
      </c>
      <c r="S885">
        <f t="shared" si="41"/>
        <v>2016</v>
      </c>
    </row>
    <row r="886" spans="1:19" ht="48" x14ac:dyDescent="0.2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8272</v>
      </c>
      <c r="O886" t="s">
        <v>8293</v>
      </c>
      <c r="P886">
        <f t="shared" si="40"/>
        <v>10</v>
      </c>
      <c r="Q886" s="13">
        <f t="shared" si="39"/>
        <v>40981.802615740737</v>
      </c>
      <c r="S886">
        <f t="shared" si="41"/>
        <v>2012</v>
      </c>
    </row>
    <row r="887" spans="1:19" ht="48" x14ac:dyDescent="0.2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8272</v>
      </c>
      <c r="O887" t="s">
        <v>8293</v>
      </c>
      <c r="P887">
        <f t="shared" si="40"/>
        <v>35.71</v>
      </c>
      <c r="Q887" s="13">
        <f t="shared" si="39"/>
        <v>42713.941099537042</v>
      </c>
      <c r="S887">
        <f t="shared" si="41"/>
        <v>2016</v>
      </c>
    </row>
    <row r="888" spans="1:19" ht="48" x14ac:dyDescent="0.2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8272</v>
      </c>
      <c r="O888" t="s">
        <v>8293</v>
      </c>
      <c r="P888">
        <f t="shared" si="40"/>
        <v>29.29</v>
      </c>
      <c r="Q888" s="13">
        <f t="shared" si="39"/>
        <v>42603.870520833334</v>
      </c>
      <c r="S888">
        <f t="shared" si="41"/>
        <v>2016</v>
      </c>
    </row>
    <row r="889" spans="1:19" ht="48" x14ac:dyDescent="0.2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8272</v>
      </c>
      <c r="O889" t="s">
        <v>8293</v>
      </c>
      <c r="P889" t="e">
        <f t="shared" si="40"/>
        <v>#DIV/0!</v>
      </c>
      <c r="Q889" s="13">
        <f t="shared" si="39"/>
        <v>41026.958969907406</v>
      </c>
      <c r="S889">
        <f t="shared" si="41"/>
        <v>2012</v>
      </c>
    </row>
    <row r="890" spans="1:19" ht="48" x14ac:dyDescent="0.2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8272</v>
      </c>
      <c r="O890" t="s">
        <v>8293</v>
      </c>
      <c r="P890">
        <f t="shared" si="40"/>
        <v>18</v>
      </c>
      <c r="Q890" s="13">
        <f t="shared" si="39"/>
        <v>40751.753298611111</v>
      </c>
      <c r="S890">
        <f t="shared" si="41"/>
        <v>2011</v>
      </c>
    </row>
    <row r="891" spans="1:19" ht="48" x14ac:dyDescent="0.2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8272</v>
      </c>
      <c r="O891" t="s">
        <v>8293</v>
      </c>
      <c r="P891">
        <f t="shared" si="40"/>
        <v>73.760000000000005</v>
      </c>
      <c r="Q891" s="13">
        <f t="shared" si="39"/>
        <v>41887.784062500003</v>
      </c>
      <c r="S891">
        <f t="shared" si="41"/>
        <v>2014</v>
      </c>
    </row>
    <row r="892" spans="1:19" ht="48" x14ac:dyDescent="0.2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8272</v>
      </c>
      <c r="O892" t="s">
        <v>8293</v>
      </c>
      <c r="P892">
        <f t="shared" si="40"/>
        <v>31.25</v>
      </c>
      <c r="Q892" s="13">
        <f t="shared" si="39"/>
        <v>41569.698831018519</v>
      </c>
      <c r="S892">
        <f t="shared" si="41"/>
        <v>2013</v>
      </c>
    </row>
    <row r="893" spans="1:19" ht="48" x14ac:dyDescent="0.2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8272</v>
      </c>
      <c r="O893" t="s">
        <v>8293</v>
      </c>
      <c r="P893">
        <f t="shared" si="40"/>
        <v>28.89</v>
      </c>
      <c r="Q893" s="13">
        <f t="shared" si="39"/>
        <v>41842.031597222223</v>
      </c>
      <c r="S893">
        <f t="shared" si="41"/>
        <v>2014</v>
      </c>
    </row>
    <row r="894" spans="1:19" ht="48" x14ac:dyDescent="0.2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8272</v>
      </c>
      <c r="O894" t="s">
        <v>8293</v>
      </c>
      <c r="P894">
        <f t="shared" si="40"/>
        <v>143.82</v>
      </c>
      <c r="Q894" s="13">
        <f t="shared" si="39"/>
        <v>40304.20003472222</v>
      </c>
      <c r="S894">
        <f t="shared" si="41"/>
        <v>2010</v>
      </c>
    </row>
    <row r="895" spans="1:19" ht="48" x14ac:dyDescent="0.2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8272</v>
      </c>
      <c r="O895" t="s">
        <v>8293</v>
      </c>
      <c r="P895">
        <f t="shared" si="40"/>
        <v>40</v>
      </c>
      <c r="Q895" s="13">
        <f t="shared" si="39"/>
        <v>42065.897719907407</v>
      </c>
      <c r="S895">
        <f t="shared" si="41"/>
        <v>2015</v>
      </c>
    </row>
    <row r="896" spans="1:19" ht="48" x14ac:dyDescent="0.2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8272</v>
      </c>
      <c r="O896" t="s">
        <v>8293</v>
      </c>
      <c r="P896">
        <f t="shared" si="40"/>
        <v>147.81</v>
      </c>
      <c r="Q896" s="13">
        <f t="shared" si="39"/>
        <v>42496.981597222228</v>
      </c>
      <c r="S896">
        <f t="shared" si="41"/>
        <v>2016</v>
      </c>
    </row>
    <row r="897" spans="1:19" ht="48" x14ac:dyDescent="0.2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8272</v>
      </c>
      <c r="O897" t="s">
        <v>8293</v>
      </c>
      <c r="P897">
        <f t="shared" si="40"/>
        <v>27.86</v>
      </c>
      <c r="Q897" s="13">
        <f t="shared" si="39"/>
        <v>40431.127650462964</v>
      </c>
      <c r="S897">
        <f t="shared" si="41"/>
        <v>2010</v>
      </c>
    </row>
    <row r="898" spans="1:19" ht="48" x14ac:dyDescent="0.2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8272</v>
      </c>
      <c r="O898" t="s">
        <v>8293</v>
      </c>
      <c r="P898">
        <f t="shared" si="40"/>
        <v>44.44</v>
      </c>
      <c r="Q898" s="13">
        <f t="shared" si="39"/>
        <v>42218.872986111113</v>
      </c>
      <c r="S898">
        <f t="shared" si="41"/>
        <v>2015</v>
      </c>
    </row>
    <row r="899" spans="1:19" ht="48" x14ac:dyDescent="0.2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8272</v>
      </c>
      <c r="O899" t="s">
        <v>8293</v>
      </c>
      <c r="P899" t="e">
        <f t="shared" si="40"/>
        <v>#DIV/0!</v>
      </c>
      <c r="Q899" s="13">
        <f t="shared" ref="Q899:Q962" si="42">(((J899/60)/60)/24)+DATE(1970,1,1)</f>
        <v>41211.688750000001</v>
      </c>
      <c r="S899">
        <f t="shared" si="41"/>
        <v>2012</v>
      </c>
    </row>
    <row r="900" spans="1:19" ht="48" x14ac:dyDescent="0.2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8272</v>
      </c>
      <c r="O900" t="s">
        <v>8293</v>
      </c>
      <c r="P900">
        <f t="shared" ref="P900:P963" si="43">ROUND(E900/L900,2)</f>
        <v>35</v>
      </c>
      <c r="Q900" s="13">
        <f t="shared" si="42"/>
        <v>40878.758217592593</v>
      </c>
      <c r="S900">
        <f t="shared" ref="R900:S963" si="44">YEAR(Q900)</f>
        <v>2011</v>
      </c>
    </row>
    <row r="901" spans="1:19" ht="48" x14ac:dyDescent="0.2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8272</v>
      </c>
      <c r="O901" t="s">
        <v>8293</v>
      </c>
      <c r="P901">
        <f t="shared" si="43"/>
        <v>35</v>
      </c>
      <c r="Q901" s="13">
        <f t="shared" si="42"/>
        <v>40646.099097222221</v>
      </c>
      <c r="S901">
        <f t="shared" si="44"/>
        <v>2011</v>
      </c>
    </row>
    <row r="902" spans="1:19" ht="32" x14ac:dyDescent="0.2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8272</v>
      </c>
      <c r="O902" t="s">
        <v>8268</v>
      </c>
      <c r="P902">
        <f t="shared" si="43"/>
        <v>10.5</v>
      </c>
      <c r="Q902" s="13">
        <f t="shared" si="42"/>
        <v>42429.84956018519</v>
      </c>
      <c r="S902">
        <f t="shared" si="44"/>
        <v>2016</v>
      </c>
    </row>
    <row r="903" spans="1:19" ht="64" x14ac:dyDescent="0.2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8272</v>
      </c>
      <c r="O903" t="s">
        <v>8268</v>
      </c>
      <c r="P903" t="e">
        <f t="shared" si="43"/>
        <v>#DIV/0!</v>
      </c>
      <c r="Q903" s="13">
        <f t="shared" si="42"/>
        <v>40291.81150462963</v>
      </c>
      <c r="S903">
        <f t="shared" si="44"/>
        <v>2010</v>
      </c>
    </row>
    <row r="904" spans="1:19" ht="48" x14ac:dyDescent="0.2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8272</v>
      </c>
      <c r="O904" t="s">
        <v>8268</v>
      </c>
      <c r="P904">
        <f t="shared" si="43"/>
        <v>30</v>
      </c>
      <c r="Q904" s="13">
        <f t="shared" si="42"/>
        <v>41829.965532407405</v>
      </c>
      <c r="S904">
        <f t="shared" si="44"/>
        <v>2014</v>
      </c>
    </row>
    <row r="905" spans="1:19" ht="48" x14ac:dyDescent="0.2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8272</v>
      </c>
      <c r="O905" t="s">
        <v>8268</v>
      </c>
      <c r="P905">
        <f t="shared" si="43"/>
        <v>40</v>
      </c>
      <c r="Q905" s="13">
        <f t="shared" si="42"/>
        <v>41149.796064814815</v>
      </c>
      <c r="S905">
        <f t="shared" si="44"/>
        <v>2012</v>
      </c>
    </row>
    <row r="906" spans="1:19" ht="48" x14ac:dyDescent="0.2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8272</v>
      </c>
      <c r="O906" t="s">
        <v>8268</v>
      </c>
      <c r="P906">
        <f t="shared" si="43"/>
        <v>50.33</v>
      </c>
      <c r="Q906" s="13">
        <f t="shared" si="42"/>
        <v>42342.080289351856</v>
      </c>
      <c r="S906">
        <f t="shared" si="44"/>
        <v>2015</v>
      </c>
    </row>
    <row r="907" spans="1:19" ht="48" x14ac:dyDescent="0.2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8272</v>
      </c>
      <c r="O907" t="s">
        <v>8268</v>
      </c>
      <c r="P907">
        <f t="shared" si="43"/>
        <v>32.67</v>
      </c>
      <c r="Q907" s="13">
        <f t="shared" si="42"/>
        <v>40507.239884259259</v>
      </c>
      <c r="S907">
        <f t="shared" si="44"/>
        <v>2010</v>
      </c>
    </row>
    <row r="908" spans="1:19" ht="32" x14ac:dyDescent="0.2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8272</v>
      </c>
      <c r="O908" t="s">
        <v>8268</v>
      </c>
      <c r="P908" t="e">
        <f t="shared" si="43"/>
        <v>#DIV/0!</v>
      </c>
      <c r="Q908" s="13">
        <f t="shared" si="42"/>
        <v>41681.189699074072</v>
      </c>
      <c r="S908">
        <f t="shared" si="44"/>
        <v>2014</v>
      </c>
    </row>
    <row r="909" spans="1:19" ht="32" x14ac:dyDescent="0.2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8272</v>
      </c>
      <c r="O909" t="s">
        <v>8268</v>
      </c>
      <c r="P909" t="e">
        <f t="shared" si="43"/>
        <v>#DIV/0!</v>
      </c>
      <c r="Q909" s="13">
        <f t="shared" si="42"/>
        <v>40767.192395833335</v>
      </c>
      <c r="S909">
        <f t="shared" si="44"/>
        <v>2011</v>
      </c>
    </row>
    <row r="910" spans="1:19" ht="48" x14ac:dyDescent="0.2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8272</v>
      </c>
      <c r="O910" t="s">
        <v>8268</v>
      </c>
      <c r="P910" t="e">
        <f t="shared" si="43"/>
        <v>#DIV/0!</v>
      </c>
      <c r="Q910" s="13">
        <f t="shared" si="42"/>
        <v>40340.801562499997</v>
      </c>
      <c r="S910">
        <f t="shared" si="44"/>
        <v>2010</v>
      </c>
    </row>
    <row r="911" spans="1:19" ht="48" x14ac:dyDescent="0.2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8272</v>
      </c>
      <c r="O911" t="s">
        <v>8268</v>
      </c>
      <c r="P911">
        <f t="shared" si="43"/>
        <v>65</v>
      </c>
      <c r="Q911" s="13">
        <f t="shared" si="42"/>
        <v>41081.69027777778</v>
      </c>
      <c r="S911">
        <f t="shared" si="44"/>
        <v>2012</v>
      </c>
    </row>
    <row r="912" spans="1:19" ht="48" x14ac:dyDescent="0.2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8272</v>
      </c>
      <c r="O912" t="s">
        <v>8268</v>
      </c>
      <c r="P912">
        <f t="shared" si="43"/>
        <v>24.6</v>
      </c>
      <c r="Q912" s="13">
        <f t="shared" si="42"/>
        <v>42737.545358796298</v>
      </c>
      <c r="S912">
        <f t="shared" si="44"/>
        <v>2017</v>
      </c>
    </row>
    <row r="913" spans="1:19" ht="48" x14ac:dyDescent="0.2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8272</v>
      </c>
      <c r="O913" t="s">
        <v>8268</v>
      </c>
      <c r="P913" t="e">
        <f t="shared" si="43"/>
        <v>#DIV/0!</v>
      </c>
      <c r="Q913" s="13">
        <f t="shared" si="42"/>
        <v>41642.005150462966</v>
      </c>
      <c r="S913">
        <f t="shared" si="44"/>
        <v>2014</v>
      </c>
    </row>
    <row r="914" spans="1:19" ht="48" x14ac:dyDescent="0.2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8272</v>
      </c>
      <c r="O914" t="s">
        <v>8268</v>
      </c>
      <c r="P914">
        <f t="shared" si="43"/>
        <v>15</v>
      </c>
      <c r="Q914" s="13">
        <f t="shared" si="42"/>
        <v>41194.109340277777</v>
      </c>
      <c r="S914">
        <f t="shared" si="44"/>
        <v>2012</v>
      </c>
    </row>
    <row r="915" spans="1:19" ht="48" x14ac:dyDescent="0.2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8272</v>
      </c>
      <c r="O915" t="s">
        <v>8268</v>
      </c>
      <c r="P915">
        <f t="shared" si="43"/>
        <v>82.58</v>
      </c>
      <c r="Q915" s="13">
        <f t="shared" si="42"/>
        <v>41004.139108796298</v>
      </c>
      <c r="S915">
        <f t="shared" si="44"/>
        <v>2012</v>
      </c>
    </row>
    <row r="916" spans="1:19" ht="48" x14ac:dyDescent="0.2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8272</v>
      </c>
      <c r="O916" t="s">
        <v>8268</v>
      </c>
      <c r="P916" t="e">
        <f t="shared" si="43"/>
        <v>#DIV/0!</v>
      </c>
      <c r="Q916" s="13">
        <f t="shared" si="42"/>
        <v>41116.763275462967</v>
      </c>
      <c r="S916">
        <f t="shared" si="44"/>
        <v>2012</v>
      </c>
    </row>
    <row r="917" spans="1:19" ht="48" x14ac:dyDescent="0.2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8272</v>
      </c>
      <c r="O917" t="s">
        <v>8268</v>
      </c>
      <c r="P917">
        <f t="shared" si="43"/>
        <v>41.67</v>
      </c>
      <c r="Q917" s="13">
        <f t="shared" si="42"/>
        <v>40937.679560185185</v>
      </c>
      <c r="S917">
        <f t="shared" si="44"/>
        <v>2012</v>
      </c>
    </row>
    <row r="918" spans="1:19" ht="48" x14ac:dyDescent="0.2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8272</v>
      </c>
      <c r="O918" t="s">
        <v>8268</v>
      </c>
      <c r="P918" t="e">
        <f t="shared" si="43"/>
        <v>#DIV/0!</v>
      </c>
      <c r="Q918" s="13">
        <f t="shared" si="42"/>
        <v>40434.853402777779</v>
      </c>
      <c r="S918">
        <f t="shared" si="44"/>
        <v>2010</v>
      </c>
    </row>
    <row r="919" spans="1:19" ht="48" x14ac:dyDescent="0.2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8272</v>
      </c>
      <c r="O919" t="s">
        <v>8268</v>
      </c>
      <c r="P919">
        <f t="shared" si="43"/>
        <v>30</v>
      </c>
      <c r="Q919" s="13">
        <f t="shared" si="42"/>
        <v>41802.94363425926</v>
      </c>
      <c r="S919">
        <f t="shared" si="44"/>
        <v>2014</v>
      </c>
    </row>
    <row r="920" spans="1:19" ht="48" x14ac:dyDescent="0.2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8272</v>
      </c>
      <c r="O920" t="s">
        <v>8268</v>
      </c>
      <c r="P920">
        <f t="shared" si="43"/>
        <v>19.600000000000001</v>
      </c>
      <c r="Q920" s="13">
        <f t="shared" si="42"/>
        <v>41944.916215277779</v>
      </c>
      <c r="S920">
        <f t="shared" si="44"/>
        <v>2014</v>
      </c>
    </row>
    <row r="921" spans="1:19" ht="16" x14ac:dyDescent="0.2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8272</v>
      </c>
      <c r="O921" t="s">
        <v>8268</v>
      </c>
      <c r="P921">
        <f t="shared" si="43"/>
        <v>100</v>
      </c>
      <c r="Q921" s="13">
        <f t="shared" si="42"/>
        <v>41227.641724537039</v>
      </c>
      <c r="S921">
        <f t="shared" si="44"/>
        <v>2012</v>
      </c>
    </row>
    <row r="922" spans="1:19" ht="48" x14ac:dyDescent="0.2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8272</v>
      </c>
      <c r="O922" t="s">
        <v>8268</v>
      </c>
      <c r="P922" t="e">
        <f t="shared" si="43"/>
        <v>#DIV/0!</v>
      </c>
      <c r="Q922" s="13">
        <f t="shared" si="42"/>
        <v>41562.67155092593</v>
      </c>
      <c r="S922">
        <f t="shared" si="44"/>
        <v>2013</v>
      </c>
    </row>
    <row r="923" spans="1:19" ht="48" x14ac:dyDescent="0.2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8272</v>
      </c>
      <c r="O923" t="s">
        <v>8268</v>
      </c>
      <c r="P923">
        <f t="shared" si="43"/>
        <v>231.75</v>
      </c>
      <c r="Q923" s="13">
        <f t="shared" si="42"/>
        <v>40847.171018518515</v>
      </c>
      <c r="S923">
        <f t="shared" si="44"/>
        <v>2011</v>
      </c>
    </row>
    <row r="924" spans="1:19" ht="48" x14ac:dyDescent="0.2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8272</v>
      </c>
      <c r="O924" t="s">
        <v>8268</v>
      </c>
      <c r="P924">
        <f t="shared" si="43"/>
        <v>189.33</v>
      </c>
      <c r="Q924" s="13">
        <f t="shared" si="42"/>
        <v>41878.530011574076</v>
      </c>
      <c r="S924">
        <f t="shared" si="44"/>
        <v>2014</v>
      </c>
    </row>
    <row r="925" spans="1:19" ht="48" x14ac:dyDescent="0.2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8272</v>
      </c>
      <c r="O925" t="s">
        <v>8268</v>
      </c>
      <c r="P925">
        <f t="shared" si="43"/>
        <v>55</v>
      </c>
      <c r="Q925" s="13">
        <f t="shared" si="42"/>
        <v>41934.959756944445</v>
      </c>
      <c r="S925">
        <f t="shared" si="44"/>
        <v>2014</v>
      </c>
    </row>
    <row r="926" spans="1:19" ht="48" x14ac:dyDescent="0.2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8272</v>
      </c>
      <c r="O926" t="s">
        <v>8268</v>
      </c>
      <c r="P926">
        <f t="shared" si="43"/>
        <v>21.8</v>
      </c>
      <c r="Q926" s="13">
        <f t="shared" si="42"/>
        <v>41288.942928240744</v>
      </c>
      <c r="S926">
        <f t="shared" si="44"/>
        <v>2013</v>
      </c>
    </row>
    <row r="927" spans="1:19" ht="48" x14ac:dyDescent="0.2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8272</v>
      </c>
      <c r="O927" t="s">
        <v>8268</v>
      </c>
      <c r="P927">
        <f t="shared" si="43"/>
        <v>32</v>
      </c>
      <c r="Q927" s="13">
        <f t="shared" si="42"/>
        <v>41575.880914351852</v>
      </c>
      <c r="S927">
        <f t="shared" si="44"/>
        <v>2013</v>
      </c>
    </row>
    <row r="928" spans="1:19" ht="64" x14ac:dyDescent="0.2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8272</v>
      </c>
      <c r="O928" t="s">
        <v>8268</v>
      </c>
      <c r="P928" t="e">
        <f t="shared" si="43"/>
        <v>#DIV/0!</v>
      </c>
      <c r="Q928" s="13">
        <f t="shared" si="42"/>
        <v>40338.02002314815</v>
      </c>
      <c r="S928">
        <f t="shared" si="44"/>
        <v>2010</v>
      </c>
    </row>
    <row r="929" spans="1:19" ht="32" x14ac:dyDescent="0.2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8272</v>
      </c>
      <c r="O929" t="s">
        <v>8268</v>
      </c>
      <c r="P929" t="e">
        <f t="shared" si="43"/>
        <v>#DIV/0!</v>
      </c>
      <c r="Q929" s="13">
        <f t="shared" si="42"/>
        <v>41013.822858796295</v>
      </c>
      <c r="S929">
        <f t="shared" si="44"/>
        <v>2012</v>
      </c>
    </row>
    <row r="930" spans="1:19" ht="48" x14ac:dyDescent="0.2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8272</v>
      </c>
      <c r="O930" t="s">
        <v>8268</v>
      </c>
      <c r="P930">
        <f t="shared" si="43"/>
        <v>56.25</v>
      </c>
      <c r="Q930" s="13">
        <f t="shared" si="42"/>
        <v>41180.86241898148</v>
      </c>
      <c r="S930">
        <f t="shared" si="44"/>
        <v>2012</v>
      </c>
    </row>
    <row r="931" spans="1:19" ht="48" x14ac:dyDescent="0.2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8272</v>
      </c>
      <c r="O931" t="s">
        <v>8268</v>
      </c>
      <c r="P931" t="e">
        <f t="shared" si="43"/>
        <v>#DIV/0!</v>
      </c>
      <c r="Q931" s="13">
        <f t="shared" si="42"/>
        <v>40978.238067129627</v>
      </c>
      <c r="S931">
        <f t="shared" si="44"/>
        <v>2012</v>
      </c>
    </row>
    <row r="932" spans="1:19" ht="48" x14ac:dyDescent="0.2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8272</v>
      </c>
      <c r="O932" t="s">
        <v>8268</v>
      </c>
      <c r="P932">
        <f t="shared" si="43"/>
        <v>69</v>
      </c>
      <c r="Q932" s="13">
        <f t="shared" si="42"/>
        <v>40312.915578703702</v>
      </c>
      <c r="S932">
        <f t="shared" si="44"/>
        <v>2010</v>
      </c>
    </row>
    <row r="933" spans="1:19" ht="48" x14ac:dyDescent="0.2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8272</v>
      </c>
      <c r="O933" t="s">
        <v>8268</v>
      </c>
      <c r="P933">
        <f t="shared" si="43"/>
        <v>18.71</v>
      </c>
      <c r="Q933" s="13">
        <f t="shared" si="42"/>
        <v>41680.359976851854</v>
      </c>
      <c r="S933">
        <f t="shared" si="44"/>
        <v>2014</v>
      </c>
    </row>
    <row r="934" spans="1:19" ht="32" x14ac:dyDescent="0.2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8272</v>
      </c>
      <c r="O934" t="s">
        <v>8268</v>
      </c>
      <c r="P934">
        <f t="shared" si="43"/>
        <v>46.03</v>
      </c>
      <c r="Q934" s="13">
        <f t="shared" si="42"/>
        <v>41310.969270833331</v>
      </c>
      <c r="S934">
        <f t="shared" si="44"/>
        <v>2013</v>
      </c>
    </row>
    <row r="935" spans="1:19" ht="48" x14ac:dyDescent="0.2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8272</v>
      </c>
      <c r="O935" t="s">
        <v>8268</v>
      </c>
      <c r="P935">
        <f t="shared" si="43"/>
        <v>60</v>
      </c>
      <c r="Q935" s="13">
        <f t="shared" si="42"/>
        <v>41711.169085648151</v>
      </c>
      <c r="S935">
        <f t="shared" si="44"/>
        <v>2014</v>
      </c>
    </row>
    <row r="936" spans="1:19" ht="48" x14ac:dyDescent="0.2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8272</v>
      </c>
      <c r="O936" t="s">
        <v>8268</v>
      </c>
      <c r="P936">
        <f t="shared" si="43"/>
        <v>50.67</v>
      </c>
      <c r="Q936" s="13">
        <f t="shared" si="42"/>
        <v>41733.737083333333</v>
      </c>
      <c r="S936">
        <f t="shared" si="44"/>
        <v>2014</v>
      </c>
    </row>
    <row r="937" spans="1:19" ht="48" x14ac:dyDescent="0.2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8272</v>
      </c>
      <c r="O937" t="s">
        <v>8268</v>
      </c>
      <c r="P937">
        <f t="shared" si="43"/>
        <v>25</v>
      </c>
      <c r="Q937" s="13">
        <f t="shared" si="42"/>
        <v>42368.333668981482</v>
      </c>
      <c r="S937">
        <f t="shared" si="44"/>
        <v>2015</v>
      </c>
    </row>
    <row r="938" spans="1:19" ht="48" x14ac:dyDescent="0.2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8272</v>
      </c>
      <c r="O938" t="s">
        <v>8268</v>
      </c>
      <c r="P938" t="e">
        <f t="shared" si="43"/>
        <v>#DIV/0!</v>
      </c>
      <c r="Q938" s="13">
        <f t="shared" si="42"/>
        <v>40883.024178240739</v>
      </c>
      <c r="S938">
        <f t="shared" si="44"/>
        <v>2011</v>
      </c>
    </row>
    <row r="939" spans="1:19" ht="48" x14ac:dyDescent="0.2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8272</v>
      </c>
      <c r="O939" t="s">
        <v>8268</v>
      </c>
      <c r="P939">
        <f t="shared" si="43"/>
        <v>20</v>
      </c>
      <c r="Q939" s="13">
        <f t="shared" si="42"/>
        <v>41551.798113425924</v>
      </c>
      <c r="S939">
        <f t="shared" si="44"/>
        <v>2013</v>
      </c>
    </row>
    <row r="940" spans="1:19" ht="48" x14ac:dyDescent="0.2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8272</v>
      </c>
      <c r="O940" t="s">
        <v>8268</v>
      </c>
      <c r="P940">
        <f t="shared" si="43"/>
        <v>25</v>
      </c>
      <c r="Q940" s="13">
        <f t="shared" si="42"/>
        <v>41124.479722222226</v>
      </c>
      <c r="S940">
        <f t="shared" si="44"/>
        <v>2012</v>
      </c>
    </row>
    <row r="941" spans="1:19" ht="48" x14ac:dyDescent="0.2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8272</v>
      </c>
      <c r="O941" t="s">
        <v>8268</v>
      </c>
      <c r="P941">
        <f t="shared" si="43"/>
        <v>20</v>
      </c>
      <c r="Q941" s="13">
        <f t="shared" si="42"/>
        <v>41416.763171296298</v>
      </c>
      <c r="S941">
        <f t="shared" si="44"/>
        <v>2013</v>
      </c>
    </row>
    <row r="942" spans="1:19" ht="48" x14ac:dyDescent="0.2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8287</v>
      </c>
      <c r="O942" t="s">
        <v>8289</v>
      </c>
      <c r="P942">
        <f t="shared" si="43"/>
        <v>110.29</v>
      </c>
      <c r="Q942" s="13">
        <f t="shared" si="42"/>
        <v>42182.008402777778</v>
      </c>
      <c r="S942">
        <f t="shared" si="44"/>
        <v>2015</v>
      </c>
    </row>
    <row r="943" spans="1:19" ht="48" x14ac:dyDescent="0.2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8287</v>
      </c>
      <c r="O943" t="s">
        <v>8289</v>
      </c>
      <c r="P943">
        <f t="shared" si="43"/>
        <v>37.450000000000003</v>
      </c>
      <c r="Q943" s="13">
        <f t="shared" si="42"/>
        <v>42746.096585648149</v>
      </c>
      <c r="S943">
        <f t="shared" si="44"/>
        <v>2017</v>
      </c>
    </row>
    <row r="944" spans="1:19" ht="48" x14ac:dyDescent="0.2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8287</v>
      </c>
      <c r="O944" t="s">
        <v>8289</v>
      </c>
      <c r="P944">
        <f t="shared" si="43"/>
        <v>41.75</v>
      </c>
      <c r="Q944" s="13">
        <f t="shared" si="42"/>
        <v>42382.843287037031</v>
      </c>
      <c r="S944">
        <f t="shared" si="44"/>
        <v>2016</v>
      </c>
    </row>
    <row r="945" spans="1:19" ht="32" x14ac:dyDescent="0.2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8287</v>
      </c>
      <c r="O945" t="s">
        <v>8289</v>
      </c>
      <c r="P945">
        <f t="shared" si="43"/>
        <v>24.08</v>
      </c>
      <c r="Q945" s="13">
        <f t="shared" si="42"/>
        <v>42673.66788194445</v>
      </c>
      <c r="S945">
        <f t="shared" si="44"/>
        <v>2016</v>
      </c>
    </row>
    <row r="946" spans="1:19" ht="48" x14ac:dyDescent="0.2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8287</v>
      </c>
      <c r="O946" t="s">
        <v>8289</v>
      </c>
      <c r="P946">
        <f t="shared" si="43"/>
        <v>69.41</v>
      </c>
      <c r="Q946" s="13">
        <f t="shared" si="42"/>
        <v>42444.583912037036</v>
      </c>
      <c r="S946">
        <f t="shared" si="44"/>
        <v>2016</v>
      </c>
    </row>
    <row r="947" spans="1:19" ht="48" x14ac:dyDescent="0.2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8287</v>
      </c>
      <c r="O947" t="s">
        <v>8289</v>
      </c>
      <c r="P947">
        <f t="shared" si="43"/>
        <v>155.25</v>
      </c>
      <c r="Q947" s="13">
        <f t="shared" si="42"/>
        <v>42732.872986111113</v>
      </c>
      <c r="S947">
        <f t="shared" si="44"/>
        <v>2016</v>
      </c>
    </row>
    <row r="948" spans="1:19" ht="32" x14ac:dyDescent="0.2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8287</v>
      </c>
      <c r="O948" t="s">
        <v>8289</v>
      </c>
      <c r="P948">
        <f t="shared" si="43"/>
        <v>57.2</v>
      </c>
      <c r="Q948" s="13">
        <f t="shared" si="42"/>
        <v>42592.750555555554</v>
      </c>
      <c r="S948">
        <f t="shared" si="44"/>
        <v>2016</v>
      </c>
    </row>
    <row r="949" spans="1:19" ht="48" x14ac:dyDescent="0.2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8287</v>
      </c>
      <c r="O949" t="s">
        <v>8289</v>
      </c>
      <c r="P949" t="e">
        <f t="shared" si="43"/>
        <v>#DIV/0!</v>
      </c>
      <c r="Q949" s="13">
        <f t="shared" si="42"/>
        <v>42491.781319444446</v>
      </c>
      <c r="S949">
        <f t="shared" si="44"/>
        <v>2016</v>
      </c>
    </row>
    <row r="950" spans="1:19" ht="48" x14ac:dyDescent="0.2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8287</v>
      </c>
      <c r="O950" t="s">
        <v>8289</v>
      </c>
      <c r="P950">
        <f t="shared" si="43"/>
        <v>60</v>
      </c>
      <c r="Q950" s="13">
        <f t="shared" si="42"/>
        <v>42411.828287037039</v>
      </c>
      <c r="S950">
        <f t="shared" si="44"/>
        <v>2016</v>
      </c>
    </row>
    <row r="951" spans="1:19" ht="48" x14ac:dyDescent="0.2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8287</v>
      </c>
      <c r="O951" t="s">
        <v>8289</v>
      </c>
      <c r="P951">
        <f t="shared" si="43"/>
        <v>39</v>
      </c>
      <c r="Q951" s="13">
        <f t="shared" si="42"/>
        <v>42361.043703703705</v>
      </c>
      <c r="S951">
        <f t="shared" si="44"/>
        <v>2015</v>
      </c>
    </row>
    <row r="952" spans="1:19" ht="48" x14ac:dyDescent="0.2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8287</v>
      </c>
      <c r="O952" t="s">
        <v>8289</v>
      </c>
      <c r="P952">
        <f t="shared" si="43"/>
        <v>58.42</v>
      </c>
      <c r="Q952" s="13">
        <f t="shared" si="42"/>
        <v>42356.750706018516</v>
      </c>
      <c r="S952">
        <f t="shared" si="44"/>
        <v>2015</v>
      </c>
    </row>
    <row r="953" spans="1:19" ht="16" x14ac:dyDescent="0.2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8287</v>
      </c>
      <c r="O953" t="s">
        <v>8289</v>
      </c>
      <c r="P953">
        <f t="shared" si="43"/>
        <v>158.63999999999999</v>
      </c>
      <c r="Q953" s="13">
        <f t="shared" si="42"/>
        <v>42480.653611111105</v>
      </c>
      <c r="S953">
        <f t="shared" si="44"/>
        <v>2016</v>
      </c>
    </row>
    <row r="954" spans="1:19" ht="32" x14ac:dyDescent="0.2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8287</v>
      </c>
      <c r="O954" t="s">
        <v>8289</v>
      </c>
      <c r="P954">
        <f t="shared" si="43"/>
        <v>99.86</v>
      </c>
      <c r="Q954" s="13">
        <f t="shared" si="42"/>
        <v>42662.613564814819</v>
      </c>
      <c r="S954">
        <f t="shared" si="44"/>
        <v>2016</v>
      </c>
    </row>
    <row r="955" spans="1:19" ht="48" x14ac:dyDescent="0.2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8287</v>
      </c>
      <c r="O955" t="s">
        <v>8289</v>
      </c>
      <c r="P955">
        <f t="shared" si="43"/>
        <v>25.2</v>
      </c>
      <c r="Q955" s="13">
        <f t="shared" si="42"/>
        <v>41999.164340277777</v>
      </c>
      <c r="S955">
        <f t="shared" si="44"/>
        <v>2014</v>
      </c>
    </row>
    <row r="956" spans="1:19" ht="48" x14ac:dyDescent="0.2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8287</v>
      </c>
      <c r="O956" t="s">
        <v>8289</v>
      </c>
      <c r="P956">
        <f t="shared" si="43"/>
        <v>89.19</v>
      </c>
      <c r="Q956" s="13">
        <f t="shared" si="42"/>
        <v>42194.833784722221</v>
      </c>
      <c r="S956">
        <f t="shared" si="44"/>
        <v>2015</v>
      </c>
    </row>
    <row r="957" spans="1:19" ht="48" x14ac:dyDescent="0.2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8287</v>
      </c>
      <c r="O957" t="s">
        <v>8289</v>
      </c>
      <c r="P957">
        <f t="shared" si="43"/>
        <v>182.62</v>
      </c>
      <c r="Q957" s="13">
        <f t="shared" si="42"/>
        <v>42586.295138888891</v>
      </c>
      <c r="S957">
        <f t="shared" si="44"/>
        <v>2016</v>
      </c>
    </row>
    <row r="958" spans="1:19" ht="64" x14ac:dyDescent="0.2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8287</v>
      </c>
      <c r="O958" t="s">
        <v>8289</v>
      </c>
      <c r="P958">
        <f t="shared" si="43"/>
        <v>50.65</v>
      </c>
      <c r="Q958" s="13">
        <f t="shared" si="42"/>
        <v>42060.913877314815</v>
      </c>
      <c r="S958">
        <f t="shared" si="44"/>
        <v>2015</v>
      </c>
    </row>
    <row r="959" spans="1:19" ht="32" x14ac:dyDescent="0.2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8287</v>
      </c>
      <c r="O959" t="s">
        <v>8289</v>
      </c>
      <c r="P959">
        <f t="shared" si="43"/>
        <v>33.29</v>
      </c>
      <c r="Q959" s="13">
        <f t="shared" si="42"/>
        <v>42660.552465277782</v>
      </c>
      <c r="S959">
        <f t="shared" si="44"/>
        <v>2016</v>
      </c>
    </row>
    <row r="960" spans="1:19" ht="48" x14ac:dyDescent="0.2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8287</v>
      </c>
      <c r="O960" t="s">
        <v>8289</v>
      </c>
      <c r="P960">
        <f t="shared" si="43"/>
        <v>51.82</v>
      </c>
      <c r="Q960" s="13">
        <f t="shared" si="42"/>
        <v>42082.802812499998</v>
      </c>
      <c r="S960">
        <f t="shared" si="44"/>
        <v>2015</v>
      </c>
    </row>
    <row r="961" spans="1:19" ht="48" x14ac:dyDescent="0.2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8287</v>
      </c>
      <c r="O961" t="s">
        <v>8289</v>
      </c>
      <c r="P961">
        <f t="shared" si="43"/>
        <v>113.63</v>
      </c>
      <c r="Q961" s="13">
        <f t="shared" si="42"/>
        <v>41993.174363425926</v>
      </c>
      <c r="S961">
        <f t="shared" si="44"/>
        <v>2014</v>
      </c>
    </row>
    <row r="962" spans="1:19" ht="48" x14ac:dyDescent="0.2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8287</v>
      </c>
      <c r="O962" t="s">
        <v>8289</v>
      </c>
      <c r="P962">
        <f t="shared" si="43"/>
        <v>136.46</v>
      </c>
      <c r="Q962" s="13">
        <f t="shared" si="42"/>
        <v>42766.626793981486</v>
      </c>
      <c r="S962">
        <f t="shared" si="44"/>
        <v>2017</v>
      </c>
    </row>
    <row r="963" spans="1:19" ht="48" x14ac:dyDescent="0.2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8287</v>
      </c>
      <c r="O963" t="s">
        <v>8289</v>
      </c>
      <c r="P963">
        <f t="shared" si="43"/>
        <v>364.35</v>
      </c>
      <c r="Q963" s="13">
        <f t="shared" ref="Q963:Q1026" si="45">(((J963/60)/60)/24)+DATE(1970,1,1)</f>
        <v>42740.693692129629</v>
      </c>
      <c r="S963">
        <f t="shared" si="44"/>
        <v>2017</v>
      </c>
    </row>
    <row r="964" spans="1:19" ht="48" x14ac:dyDescent="0.2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8287</v>
      </c>
      <c r="O964" t="s">
        <v>8289</v>
      </c>
      <c r="P964">
        <f t="shared" ref="P964:P1027" si="46">ROUND(E964/L964,2)</f>
        <v>19.239999999999998</v>
      </c>
      <c r="Q964" s="13">
        <f t="shared" si="45"/>
        <v>42373.712418981479</v>
      </c>
      <c r="S964">
        <f t="shared" ref="R964:S1027" si="47">YEAR(Q964)</f>
        <v>2016</v>
      </c>
    </row>
    <row r="965" spans="1:19" ht="32" x14ac:dyDescent="0.2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8287</v>
      </c>
      <c r="O965" t="s">
        <v>8289</v>
      </c>
      <c r="P965">
        <f t="shared" si="46"/>
        <v>41.89</v>
      </c>
      <c r="Q965" s="13">
        <f t="shared" si="45"/>
        <v>42625.635636574079</v>
      </c>
      <c r="S965">
        <f t="shared" si="47"/>
        <v>2016</v>
      </c>
    </row>
    <row r="966" spans="1:19" ht="48" x14ac:dyDescent="0.2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8287</v>
      </c>
      <c r="O966" t="s">
        <v>8289</v>
      </c>
      <c r="P966">
        <f t="shared" si="46"/>
        <v>30.31</v>
      </c>
      <c r="Q966" s="13">
        <f t="shared" si="45"/>
        <v>42208.628692129627</v>
      </c>
      <c r="S966">
        <f t="shared" si="47"/>
        <v>2015</v>
      </c>
    </row>
    <row r="967" spans="1:19" ht="48" x14ac:dyDescent="0.2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8287</v>
      </c>
      <c r="O967" t="s">
        <v>8289</v>
      </c>
      <c r="P967">
        <f t="shared" si="46"/>
        <v>49.67</v>
      </c>
      <c r="Q967" s="13">
        <f t="shared" si="45"/>
        <v>42637.016736111109</v>
      </c>
      <c r="S967">
        <f t="shared" si="47"/>
        <v>2016</v>
      </c>
    </row>
    <row r="968" spans="1:19" ht="48" x14ac:dyDescent="0.2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8287</v>
      </c>
      <c r="O968" t="s">
        <v>8289</v>
      </c>
      <c r="P968">
        <f t="shared" si="46"/>
        <v>59.2</v>
      </c>
      <c r="Q968" s="13">
        <f t="shared" si="45"/>
        <v>42619.635787037041</v>
      </c>
      <c r="S968">
        <f t="shared" si="47"/>
        <v>2016</v>
      </c>
    </row>
    <row r="969" spans="1:19" ht="48" x14ac:dyDescent="0.2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8287</v>
      </c>
      <c r="O969" t="s">
        <v>8289</v>
      </c>
      <c r="P969">
        <f t="shared" si="46"/>
        <v>43.98</v>
      </c>
      <c r="Q969" s="13">
        <f t="shared" si="45"/>
        <v>42422.254328703704</v>
      </c>
      <c r="S969">
        <f t="shared" si="47"/>
        <v>2016</v>
      </c>
    </row>
    <row r="970" spans="1:19" ht="48" x14ac:dyDescent="0.2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8287</v>
      </c>
      <c r="O970" t="s">
        <v>8289</v>
      </c>
      <c r="P970">
        <f t="shared" si="46"/>
        <v>26.5</v>
      </c>
      <c r="Q970" s="13">
        <f t="shared" si="45"/>
        <v>41836.847615740742</v>
      </c>
      <c r="S970">
        <f t="shared" si="47"/>
        <v>2014</v>
      </c>
    </row>
    <row r="971" spans="1:19" ht="32" x14ac:dyDescent="0.2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8287</v>
      </c>
      <c r="O971" t="s">
        <v>8289</v>
      </c>
      <c r="P971">
        <f t="shared" si="46"/>
        <v>1272.73</v>
      </c>
      <c r="Q971" s="13">
        <f t="shared" si="45"/>
        <v>42742.30332175926</v>
      </c>
      <c r="S971">
        <f t="shared" si="47"/>
        <v>2017</v>
      </c>
    </row>
    <row r="972" spans="1:19" ht="48" x14ac:dyDescent="0.2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8287</v>
      </c>
      <c r="O972" t="s">
        <v>8289</v>
      </c>
      <c r="P972">
        <f t="shared" si="46"/>
        <v>164</v>
      </c>
      <c r="Q972" s="13">
        <f t="shared" si="45"/>
        <v>42721.220520833333</v>
      </c>
      <c r="S972">
        <f t="shared" si="47"/>
        <v>2016</v>
      </c>
    </row>
    <row r="973" spans="1:19" ht="48" x14ac:dyDescent="0.2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8287</v>
      </c>
      <c r="O973" t="s">
        <v>8289</v>
      </c>
      <c r="P973">
        <f t="shared" si="46"/>
        <v>45.2</v>
      </c>
      <c r="Q973" s="13">
        <f t="shared" si="45"/>
        <v>42111.709027777775</v>
      </c>
      <c r="S973">
        <f t="shared" si="47"/>
        <v>2015</v>
      </c>
    </row>
    <row r="974" spans="1:19" ht="48" x14ac:dyDescent="0.2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8287</v>
      </c>
      <c r="O974" t="s">
        <v>8289</v>
      </c>
      <c r="P974">
        <f t="shared" si="46"/>
        <v>153.88999999999999</v>
      </c>
      <c r="Q974" s="13">
        <f t="shared" si="45"/>
        <v>41856.865717592591</v>
      </c>
      <c r="S974">
        <f t="shared" si="47"/>
        <v>2014</v>
      </c>
    </row>
    <row r="975" spans="1:19" ht="48" x14ac:dyDescent="0.2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8287</v>
      </c>
      <c r="O975" t="s">
        <v>8289</v>
      </c>
      <c r="P975">
        <f t="shared" si="46"/>
        <v>51.38</v>
      </c>
      <c r="Q975" s="13">
        <f t="shared" si="45"/>
        <v>42257.014965277776</v>
      </c>
      <c r="S975">
        <f t="shared" si="47"/>
        <v>2015</v>
      </c>
    </row>
    <row r="976" spans="1:19" ht="48" x14ac:dyDescent="0.2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8287</v>
      </c>
      <c r="O976" t="s">
        <v>8289</v>
      </c>
      <c r="P976">
        <f t="shared" si="46"/>
        <v>93.33</v>
      </c>
      <c r="Q976" s="13">
        <f t="shared" si="45"/>
        <v>42424.749490740738</v>
      </c>
      <c r="S976">
        <f t="shared" si="47"/>
        <v>2016</v>
      </c>
    </row>
    <row r="977" spans="1:19" ht="48" x14ac:dyDescent="0.2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8287</v>
      </c>
      <c r="O977" t="s">
        <v>8289</v>
      </c>
      <c r="P977">
        <f t="shared" si="46"/>
        <v>108.63</v>
      </c>
      <c r="Q977" s="13">
        <f t="shared" si="45"/>
        <v>42489.696585648147</v>
      </c>
      <c r="S977">
        <f t="shared" si="47"/>
        <v>2016</v>
      </c>
    </row>
    <row r="978" spans="1:19" ht="48" x14ac:dyDescent="0.2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8287</v>
      </c>
      <c r="O978" t="s">
        <v>8289</v>
      </c>
      <c r="P978">
        <f t="shared" si="46"/>
        <v>160.5</v>
      </c>
      <c r="Q978" s="13">
        <f t="shared" si="45"/>
        <v>42185.058993055558</v>
      </c>
      <c r="S978">
        <f t="shared" si="47"/>
        <v>2015</v>
      </c>
    </row>
    <row r="979" spans="1:19" ht="48" x14ac:dyDescent="0.2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8287</v>
      </c>
      <c r="O979" t="s">
        <v>8289</v>
      </c>
      <c r="P979">
        <f t="shared" si="46"/>
        <v>75.75</v>
      </c>
      <c r="Q979" s="13">
        <f t="shared" si="45"/>
        <v>42391.942094907412</v>
      </c>
      <c r="S979">
        <f t="shared" si="47"/>
        <v>2016</v>
      </c>
    </row>
    <row r="980" spans="1:19" ht="48" x14ac:dyDescent="0.2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8287</v>
      </c>
      <c r="O980" t="s">
        <v>8289</v>
      </c>
      <c r="P980">
        <f t="shared" si="46"/>
        <v>790.84</v>
      </c>
      <c r="Q980" s="13">
        <f t="shared" si="45"/>
        <v>42395.309039351851</v>
      </c>
      <c r="S980">
        <f t="shared" si="47"/>
        <v>2016</v>
      </c>
    </row>
    <row r="981" spans="1:19" ht="48" x14ac:dyDescent="0.2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8287</v>
      </c>
      <c r="O981" t="s">
        <v>8289</v>
      </c>
      <c r="P981">
        <f t="shared" si="46"/>
        <v>301.94</v>
      </c>
      <c r="Q981" s="13">
        <f t="shared" si="45"/>
        <v>42506.416990740734</v>
      </c>
      <c r="S981">
        <f t="shared" si="47"/>
        <v>2016</v>
      </c>
    </row>
    <row r="982" spans="1:19" ht="48" x14ac:dyDescent="0.2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8287</v>
      </c>
      <c r="O982" t="s">
        <v>8289</v>
      </c>
      <c r="P982">
        <f t="shared" si="46"/>
        <v>47.94</v>
      </c>
      <c r="Q982" s="13">
        <f t="shared" si="45"/>
        <v>41928.904189814813</v>
      </c>
      <c r="S982">
        <f t="shared" si="47"/>
        <v>2014</v>
      </c>
    </row>
    <row r="983" spans="1:19" ht="48" x14ac:dyDescent="0.2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8287</v>
      </c>
      <c r="O983" t="s">
        <v>8289</v>
      </c>
      <c r="P983">
        <f t="shared" si="46"/>
        <v>2.75</v>
      </c>
      <c r="Q983" s="13">
        <f t="shared" si="45"/>
        <v>41830.947013888886</v>
      </c>
      <c r="S983">
        <f t="shared" si="47"/>
        <v>2014</v>
      </c>
    </row>
    <row r="984" spans="1:19" ht="32" x14ac:dyDescent="0.2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8287</v>
      </c>
      <c r="O984" t="s">
        <v>8289</v>
      </c>
      <c r="P984">
        <f t="shared" si="46"/>
        <v>1</v>
      </c>
      <c r="Q984" s="13">
        <f t="shared" si="45"/>
        <v>42615.753310185188</v>
      </c>
      <c r="S984">
        <f t="shared" si="47"/>
        <v>2016</v>
      </c>
    </row>
    <row r="985" spans="1:19" ht="48" x14ac:dyDescent="0.2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8287</v>
      </c>
      <c r="O985" t="s">
        <v>8289</v>
      </c>
      <c r="P985">
        <f t="shared" si="46"/>
        <v>171.79</v>
      </c>
      <c r="Q985" s="13">
        <f t="shared" si="45"/>
        <v>42574.667650462965</v>
      </c>
      <c r="S985">
        <f t="shared" si="47"/>
        <v>2016</v>
      </c>
    </row>
    <row r="986" spans="1:19" ht="80" x14ac:dyDescent="0.2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8287</v>
      </c>
      <c r="O986" t="s">
        <v>8289</v>
      </c>
      <c r="P986">
        <f t="shared" si="46"/>
        <v>35.33</v>
      </c>
      <c r="Q986" s="13">
        <f t="shared" si="45"/>
        <v>42061.11583333333</v>
      </c>
      <c r="S986">
        <f t="shared" si="47"/>
        <v>2015</v>
      </c>
    </row>
    <row r="987" spans="1:19" ht="48" x14ac:dyDescent="0.2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8287</v>
      </c>
      <c r="O987" t="s">
        <v>8289</v>
      </c>
      <c r="P987">
        <f t="shared" si="46"/>
        <v>82.09</v>
      </c>
      <c r="Q987" s="13">
        <f t="shared" si="45"/>
        <v>42339.967708333337</v>
      </c>
      <c r="S987">
        <f t="shared" si="47"/>
        <v>2015</v>
      </c>
    </row>
    <row r="988" spans="1:19" ht="48" x14ac:dyDescent="0.2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8287</v>
      </c>
      <c r="O988" t="s">
        <v>8289</v>
      </c>
      <c r="P988">
        <f t="shared" si="46"/>
        <v>110.87</v>
      </c>
      <c r="Q988" s="13">
        <f t="shared" si="45"/>
        <v>42324.767361111109</v>
      </c>
      <c r="S988">
        <f t="shared" si="47"/>
        <v>2015</v>
      </c>
    </row>
    <row r="989" spans="1:19" ht="48" x14ac:dyDescent="0.2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8287</v>
      </c>
      <c r="O989" t="s">
        <v>8289</v>
      </c>
      <c r="P989">
        <f t="shared" si="46"/>
        <v>161.22</v>
      </c>
      <c r="Q989" s="13">
        <f t="shared" si="45"/>
        <v>41773.294560185182</v>
      </c>
      <c r="S989">
        <f t="shared" si="47"/>
        <v>2014</v>
      </c>
    </row>
    <row r="990" spans="1:19" ht="48" x14ac:dyDescent="0.2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8287</v>
      </c>
      <c r="O990" t="s">
        <v>8289</v>
      </c>
      <c r="P990" t="e">
        <f t="shared" si="46"/>
        <v>#DIV/0!</v>
      </c>
      <c r="Q990" s="13">
        <f t="shared" si="45"/>
        <v>42614.356770833328</v>
      </c>
      <c r="S990">
        <f t="shared" si="47"/>
        <v>2016</v>
      </c>
    </row>
    <row r="991" spans="1:19" ht="16" x14ac:dyDescent="0.2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8287</v>
      </c>
      <c r="O991" t="s">
        <v>8289</v>
      </c>
      <c r="P991">
        <f t="shared" si="46"/>
        <v>52.41</v>
      </c>
      <c r="Q991" s="13">
        <f t="shared" si="45"/>
        <v>42611.933969907404</v>
      </c>
      <c r="S991">
        <f t="shared" si="47"/>
        <v>2016</v>
      </c>
    </row>
    <row r="992" spans="1:19" ht="48" x14ac:dyDescent="0.2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8287</v>
      </c>
      <c r="O992" t="s">
        <v>8289</v>
      </c>
      <c r="P992">
        <f t="shared" si="46"/>
        <v>13</v>
      </c>
      <c r="Q992" s="13">
        <f t="shared" si="45"/>
        <v>41855.784305555557</v>
      </c>
      <c r="S992">
        <f t="shared" si="47"/>
        <v>2014</v>
      </c>
    </row>
    <row r="993" spans="1:19" ht="80" x14ac:dyDescent="0.2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8287</v>
      </c>
      <c r="O993" t="s">
        <v>8289</v>
      </c>
      <c r="P993">
        <f t="shared" si="46"/>
        <v>30.29</v>
      </c>
      <c r="Q993" s="13">
        <f t="shared" si="45"/>
        <v>42538.75680555556</v>
      </c>
      <c r="S993">
        <f t="shared" si="47"/>
        <v>2016</v>
      </c>
    </row>
    <row r="994" spans="1:19" ht="48" x14ac:dyDescent="0.2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8287</v>
      </c>
      <c r="O994" t="s">
        <v>8289</v>
      </c>
      <c r="P994">
        <f t="shared" si="46"/>
        <v>116.75</v>
      </c>
      <c r="Q994" s="13">
        <f t="shared" si="45"/>
        <v>42437.924988425926</v>
      </c>
      <c r="S994">
        <f t="shared" si="47"/>
        <v>2016</v>
      </c>
    </row>
    <row r="995" spans="1:19" ht="48" x14ac:dyDescent="0.2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8287</v>
      </c>
      <c r="O995" t="s">
        <v>8289</v>
      </c>
      <c r="P995">
        <f t="shared" si="46"/>
        <v>89.6</v>
      </c>
      <c r="Q995" s="13">
        <f t="shared" si="45"/>
        <v>42652.964907407411</v>
      </c>
      <c r="S995">
        <f t="shared" si="47"/>
        <v>2016</v>
      </c>
    </row>
    <row r="996" spans="1:19" ht="64" x14ac:dyDescent="0.2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8287</v>
      </c>
      <c r="O996" t="s">
        <v>8289</v>
      </c>
      <c r="P996">
        <f t="shared" si="46"/>
        <v>424.45</v>
      </c>
      <c r="Q996" s="13">
        <f t="shared" si="45"/>
        <v>41921.263078703705</v>
      </c>
      <c r="S996">
        <f t="shared" si="47"/>
        <v>2014</v>
      </c>
    </row>
    <row r="997" spans="1:19" ht="48" x14ac:dyDescent="0.2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8287</v>
      </c>
      <c r="O997" t="s">
        <v>8289</v>
      </c>
      <c r="P997">
        <f t="shared" si="46"/>
        <v>80.67</v>
      </c>
      <c r="Q997" s="13">
        <f t="shared" si="45"/>
        <v>41947.940740740742</v>
      </c>
      <c r="S997">
        <f t="shared" si="47"/>
        <v>2014</v>
      </c>
    </row>
    <row r="998" spans="1:19" ht="32" x14ac:dyDescent="0.2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8287</v>
      </c>
      <c r="O998" t="s">
        <v>8289</v>
      </c>
      <c r="P998">
        <f t="shared" si="46"/>
        <v>13</v>
      </c>
      <c r="Q998" s="13">
        <f t="shared" si="45"/>
        <v>41817.866435185184</v>
      </c>
      <c r="S998">
        <f t="shared" si="47"/>
        <v>2014</v>
      </c>
    </row>
    <row r="999" spans="1:19" ht="32" x14ac:dyDescent="0.2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8287</v>
      </c>
      <c r="O999" t="s">
        <v>8289</v>
      </c>
      <c r="P999">
        <f t="shared" si="46"/>
        <v>8.1300000000000008</v>
      </c>
      <c r="Q999" s="13">
        <f t="shared" si="45"/>
        <v>41941.10297453704</v>
      </c>
      <c r="S999">
        <f t="shared" si="47"/>
        <v>2014</v>
      </c>
    </row>
    <row r="1000" spans="1:19" ht="32" x14ac:dyDescent="0.2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8287</v>
      </c>
      <c r="O1000" t="s">
        <v>8289</v>
      </c>
      <c r="P1000">
        <f t="shared" si="46"/>
        <v>153.43</v>
      </c>
      <c r="Q1000" s="13">
        <f t="shared" si="45"/>
        <v>42282.168993055559</v>
      </c>
      <c r="S1000">
        <f t="shared" si="47"/>
        <v>2015</v>
      </c>
    </row>
    <row r="1001" spans="1:19" ht="48" x14ac:dyDescent="0.2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8287</v>
      </c>
      <c r="O1001" t="s">
        <v>8289</v>
      </c>
      <c r="P1001">
        <f t="shared" si="46"/>
        <v>292.08</v>
      </c>
      <c r="Q1001" s="13">
        <f t="shared" si="45"/>
        <v>41926.29965277778</v>
      </c>
      <c r="S1001">
        <f t="shared" si="47"/>
        <v>2014</v>
      </c>
    </row>
    <row r="1002" spans="1:19" ht="48" x14ac:dyDescent="0.2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8287</v>
      </c>
      <c r="O1002" t="s">
        <v>8289</v>
      </c>
      <c r="P1002">
        <f t="shared" si="46"/>
        <v>3304</v>
      </c>
      <c r="Q1002" s="13">
        <f t="shared" si="45"/>
        <v>42749.059722222228</v>
      </c>
      <c r="S1002">
        <f t="shared" si="47"/>
        <v>2017</v>
      </c>
    </row>
    <row r="1003" spans="1:19" ht="48" x14ac:dyDescent="0.2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8287</v>
      </c>
      <c r="O1003" t="s">
        <v>8289</v>
      </c>
      <c r="P1003">
        <f t="shared" si="46"/>
        <v>1300</v>
      </c>
      <c r="Q1003" s="13">
        <f t="shared" si="45"/>
        <v>42720.720057870371</v>
      </c>
      <c r="S1003">
        <f t="shared" si="47"/>
        <v>2016</v>
      </c>
    </row>
    <row r="1004" spans="1:19" ht="48" x14ac:dyDescent="0.2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8287</v>
      </c>
      <c r="O1004" t="s">
        <v>8289</v>
      </c>
      <c r="P1004">
        <f t="shared" si="46"/>
        <v>134.55000000000001</v>
      </c>
      <c r="Q1004" s="13">
        <f t="shared" si="45"/>
        <v>42325.684189814812</v>
      </c>
      <c r="S1004">
        <f t="shared" si="47"/>
        <v>2015</v>
      </c>
    </row>
    <row r="1005" spans="1:19" ht="48" x14ac:dyDescent="0.2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8287</v>
      </c>
      <c r="O1005" t="s">
        <v>8289</v>
      </c>
      <c r="P1005">
        <f t="shared" si="46"/>
        <v>214.07</v>
      </c>
      <c r="Q1005" s="13">
        <f t="shared" si="45"/>
        <v>42780.709039351852</v>
      </c>
      <c r="S1005">
        <f t="shared" si="47"/>
        <v>2017</v>
      </c>
    </row>
    <row r="1006" spans="1:19" ht="32" x14ac:dyDescent="0.2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8287</v>
      </c>
      <c r="O1006" t="s">
        <v>8289</v>
      </c>
      <c r="P1006">
        <f t="shared" si="46"/>
        <v>216.34</v>
      </c>
      <c r="Q1006" s="13">
        <f t="shared" si="45"/>
        <v>42388.708645833336</v>
      </c>
      <c r="S1006">
        <f t="shared" si="47"/>
        <v>2016</v>
      </c>
    </row>
    <row r="1007" spans="1:19" ht="32" x14ac:dyDescent="0.2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8287</v>
      </c>
      <c r="O1007" t="s">
        <v>8289</v>
      </c>
      <c r="P1007">
        <f t="shared" si="46"/>
        <v>932.31</v>
      </c>
      <c r="Q1007" s="13">
        <f t="shared" si="45"/>
        <v>42276.624803240738</v>
      </c>
      <c r="S1007">
        <f t="shared" si="47"/>
        <v>2015</v>
      </c>
    </row>
    <row r="1008" spans="1:19" ht="48" x14ac:dyDescent="0.2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8287</v>
      </c>
      <c r="O1008" t="s">
        <v>8289</v>
      </c>
      <c r="P1008">
        <f t="shared" si="46"/>
        <v>29.25</v>
      </c>
      <c r="Q1008" s="13">
        <f t="shared" si="45"/>
        <v>41977.040185185186</v>
      </c>
      <c r="S1008">
        <f t="shared" si="47"/>
        <v>2014</v>
      </c>
    </row>
    <row r="1009" spans="1:19" ht="48" x14ac:dyDescent="0.2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8287</v>
      </c>
      <c r="O1009" t="s">
        <v>8289</v>
      </c>
      <c r="P1009">
        <f t="shared" si="46"/>
        <v>174.95</v>
      </c>
      <c r="Q1009" s="13">
        <f t="shared" si="45"/>
        <v>42676.583599537036</v>
      </c>
      <c r="S1009">
        <f t="shared" si="47"/>
        <v>2016</v>
      </c>
    </row>
    <row r="1010" spans="1:19" ht="48" x14ac:dyDescent="0.2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8287</v>
      </c>
      <c r="O1010" t="s">
        <v>8289</v>
      </c>
      <c r="P1010">
        <f t="shared" si="46"/>
        <v>250</v>
      </c>
      <c r="Q1010" s="13">
        <f t="shared" si="45"/>
        <v>42702.809201388889</v>
      </c>
      <c r="S1010">
        <f t="shared" si="47"/>
        <v>2016</v>
      </c>
    </row>
    <row r="1011" spans="1:19" ht="48" x14ac:dyDescent="0.2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8287</v>
      </c>
      <c r="O1011" t="s">
        <v>8289</v>
      </c>
      <c r="P1011">
        <f t="shared" si="46"/>
        <v>65</v>
      </c>
      <c r="Q1011" s="13">
        <f t="shared" si="45"/>
        <v>42510.604699074072</v>
      </c>
      <c r="S1011">
        <f t="shared" si="47"/>
        <v>2016</v>
      </c>
    </row>
    <row r="1012" spans="1:19" ht="48" x14ac:dyDescent="0.2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8287</v>
      </c>
      <c r="O1012" t="s">
        <v>8289</v>
      </c>
      <c r="P1012">
        <f t="shared" si="46"/>
        <v>55</v>
      </c>
      <c r="Q1012" s="13">
        <f t="shared" si="45"/>
        <v>42561.829421296294</v>
      </c>
      <c r="S1012">
        <f t="shared" si="47"/>
        <v>2016</v>
      </c>
    </row>
    <row r="1013" spans="1:19" ht="48" x14ac:dyDescent="0.2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8287</v>
      </c>
      <c r="O1013" t="s">
        <v>8289</v>
      </c>
      <c r="P1013">
        <f t="shared" si="46"/>
        <v>75</v>
      </c>
      <c r="Q1013" s="13">
        <f t="shared" si="45"/>
        <v>41946.898090277777</v>
      </c>
      <c r="S1013">
        <f t="shared" si="47"/>
        <v>2014</v>
      </c>
    </row>
    <row r="1014" spans="1:19" ht="48" x14ac:dyDescent="0.2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8287</v>
      </c>
      <c r="O1014" t="s">
        <v>8289</v>
      </c>
      <c r="P1014">
        <f t="shared" si="46"/>
        <v>1389.36</v>
      </c>
      <c r="Q1014" s="13">
        <f t="shared" si="45"/>
        <v>42714.440416666665</v>
      </c>
      <c r="S1014">
        <f t="shared" si="47"/>
        <v>2016</v>
      </c>
    </row>
    <row r="1015" spans="1:19" ht="48" x14ac:dyDescent="0.2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8287</v>
      </c>
      <c r="O1015" t="s">
        <v>8289</v>
      </c>
      <c r="P1015">
        <f t="shared" si="46"/>
        <v>95.91</v>
      </c>
      <c r="Q1015" s="13">
        <f t="shared" si="45"/>
        <v>42339.833981481483</v>
      </c>
      <c r="S1015">
        <f t="shared" si="47"/>
        <v>2015</v>
      </c>
    </row>
    <row r="1016" spans="1:19" ht="32" x14ac:dyDescent="0.2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8287</v>
      </c>
      <c r="O1016" t="s">
        <v>8289</v>
      </c>
      <c r="P1016">
        <f t="shared" si="46"/>
        <v>191.25</v>
      </c>
      <c r="Q1016" s="13">
        <f t="shared" si="45"/>
        <v>41955.002488425926</v>
      </c>
      <c r="S1016">
        <f t="shared" si="47"/>
        <v>2014</v>
      </c>
    </row>
    <row r="1017" spans="1:19" ht="32" x14ac:dyDescent="0.2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8287</v>
      </c>
      <c r="O1017" t="s">
        <v>8289</v>
      </c>
      <c r="P1017">
        <f t="shared" si="46"/>
        <v>40</v>
      </c>
      <c r="Q1017" s="13">
        <f t="shared" si="45"/>
        <v>42303.878414351857</v>
      </c>
      <c r="S1017">
        <f t="shared" si="47"/>
        <v>2015</v>
      </c>
    </row>
    <row r="1018" spans="1:19" ht="48" x14ac:dyDescent="0.2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8287</v>
      </c>
      <c r="O1018" t="s">
        <v>8289</v>
      </c>
      <c r="P1018">
        <f t="shared" si="46"/>
        <v>74.790000000000006</v>
      </c>
      <c r="Q1018" s="13">
        <f t="shared" si="45"/>
        <v>42422.107129629629</v>
      </c>
      <c r="S1018">
        <f t="shared" si="47"/>
        <v>2016</v>
      </c>
    </row>
    <row r="1019" spans="1:19" ht="48" x14ac:dyDescent="0.2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8287</v>
      </c>
      <c r="O1019" t="s">
        <v>8289</v>
      </c>
      <c r="P1019">
        <f t="shared" si="46"/>
        <v>161.12</v>
      </c>
      <c r="Q1019" s="13">
        <f t="shared" si="45"/>
        <v>42289.675173611111</v>
      </c>
      <c r="S1019">
        <f t="shared" si="47"/>
        <v>2015</v>
      </c>
    </row>
    <row r="1020" spans="1:19" ht="48" x14ac:dyDescent="0.2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8287</v>
      </c>
      <c r="O1020" t="s">
        <v>8289</v>
      </c>
      <c r="P1020">
        <f t="shared" si="46"/>
        <v>88.71</v>
      </c>
      <c r="Q1020" s="13">
        <f t="shared" si="45"/>
        <v>42535.492280092592</v>
      </c>
      <c r="S1020">
        <f t="shared" si="47"/>
        <v>2016</v>
      </c>
    </row>
    <row r="1021" spans="1:19" ht="32" x14ac:dyDescent="0.2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8287</v>
      </c>
      <c r="O1021" t="s">
        <v>8289</v>
      </c>
      <c r="P1021">
        <f t="shared" si="46"/>
        <v>53.25</v>
      </c>
      <c r="Q1021" s="13">
        <f t="shared" si="45"/>
        <v>42009.973946759259</v>
      </c>
      <c r="S1021">
        <f t="shared" si="47"/>
        <v>2015</v>
      </c>
    </row>
    <row r="1022" spans="1:19" ht="48" x14ac:dyDescent="0.2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8272</v>
      </c>
      <c r="O1022" t="s">
        <v>8294</v>
      </c>
      <c r="P1022">
        <f t="shared" si="46"/>
        <v>106.2</v>
      </c>
      <c r="Q1022" s="13">
        <f t="shared" si="45"/>
        <v>42127.069548611107</v>
      </c>
      <c r="S1022">
        <f t="shared" si="47"/>
        <v>2015</v>
      </c>
    </row>
    <row r="1023" spans="1:19" ht="48" x14ac:dyDescent="0.2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8272</v>
      </c>
      <c r="O1023" t="s">
        <v>8294</v>
      </c>
      <c r="P1023">
        <f t="shared" si="46"/>
        <v>22.08</v>
      </c>
      <c r="Q1023" s="13">
        <f t="shared" si="45"/>
        <v>42271.251979166671</v>
      </c>
      <c r="S1023">
        <f t="shared" si="47"/>
        <v>2015</v>
      </c>
    </row>
    <row r="1024" spans="1:19" ht="32" x14ac:dyDescent="0.2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8272</v>
      </c>
      <c r="O1024" t="s">
        <v>8294</v>
      </c>
      <c r="P1024">
        <f t="shared" si="46"/>
        <v>31.05</v>
      </c>
      <c r="Q1024" s="13">
        <f t="shared" si="45"/>
        <v>42111.646724537044</v>
      </c>
      <c r="S1024">
        <f t="shared" si="47"/>
        <v>2015</v>
      </c>
    </row>
    <row r="1025" spans="1:19" ht="48" x14ac:dyDescent="0.2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8272</v>
      </c>
      <c r="O1025" t="s">
        <v>8294</v>
      </c>
      <c r="P1025">
        <f t="shared" si="46"/>
        <v>36.21</v>
      </c>
      <c r="Q1025" s="13">
        <f t="shared" si="45"/>
        <v>42145.919687500005</v>
      </c>
      <c r="S1025">
        <f t="shared" si="47"/>
        <v>2015</v>
      </c>
    </row>
    <row r="1026" spans="1:19" ht="48" x14ac:dyDescent="0.2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8272</v>
      </c>
      <c r="O1026" t="s">
        <v>8294</v>
      </c>
      <c r="P1026">
        <f t="shared" si="46"/>
        <v>388.98</v>
      </c>
      <c r="Q1026" s="13">
        <f t="shared" si="45"/>
        <v>42370.580590277779</v>
      </c>
      <c r="S1026">
        <f t="shared" si="47"/>
        <v>2016</v>
      </c>
    </row>
    <row r="1027" spans="1:19" ht="32" x14ac:dyDescent="0.2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8272</v>
      </c>
      <c r="O1027" t="s">
        <v>8294</v>
      </c>
      <c r="P1027">
        <f t="shared" si="46"/>
        <v>71.849999999999994</v>
      </c>
      <c r="Q1027" s="13">
        <f t="shared" ref="Q1027:Q1090" si="48">(((J1027/60)/60)/24)+DATE(1970,1,1)</f>
        <v>42049.833761574075</v>
      </c>
      <c r="S1027">
        <f t="shared" si="47"/>
        <v>2015</v>
      </c>
    </row>
    <row r="1028" spans="1:19" ht="48" x14ac:dyDescent="0.2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8272</v>
      </c>
      <c r="O1028" t="s">
        <v>8294</v>
      </c>
      <c r="P1028">
        <f t="shared" ref="P1028:P1091" si="49">ROUND(E1028/L1028,2)</f>
        <v>57.38</v>
      </c>
      <c r="Q1028" s="13">
        <f t="shared" si="48"/>
        <v>42426.407592592594</v>
      </c>
      <c r="S1028">
        <f t="shared" ref="R1028:S1091" si="50">YEAR(Q1028)</f>
        <v>2016</v>
      </c>
    </row>
    <row r="1029" spans="1:19" ht="48" x14ac:dyDescent="0.2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8272</v>
      </c>
      <c r="O1029" t="s">
        <v>8294</v>
      </c>
      <c r="P1029">
        <f t="shared" si="49"/>
        <v>69.67</v>
      </c>
      <c r="Q1029" s="13">
        <f t="shared" si="48"/>
        <v>41905.034108796295</v>
      </c>
      <c r="S1029">
        <f t="shared" si="50"/>
        <v>2014</v>
      </c>
    </row>
    <row r="1030" spans="1:19" ht="48" x14ac:dyDescent="0.2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8272</v>
      </c>
      <c r="O1030" t="s">
        <v>8294</v>
      </c>
      <c r="P1030">
        <f t="shared" si="49"/>
        <v>45.99</v>
      </c>
      <c r="Q1030" s="13">
        <f t="shared" si="48"/>
        <v>42755.627372685187</v>
      </c>
      <c r="S1030">
        <f t="shared" si="50"/>
        <v>2017</v>
      </c>
    </row>
    <row r="1031" spans="1:19" ht="32" x14ac:dyDescent="0.2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8272</v>
      </c>
      <c r="O1031" t="s">
        <v>8294</v>
      </c>
      <c r="P1031">
        <f t="shared" si="49"/>
        <v>79.260000000000005</v>
      </c>
      <c r="Q1031" s="13">
        <f t="shared" si="48"/>
        <v>42044.711886574078</v>
      </c>
      <c r="S1031">
        <f t="shared" si="50"/>
        <v>2015</v>
      </c>
    </row>
    <row r="1032" spans="1:19" ht="32" x14ac:dyDescent="0.2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8272</v>
      </c>
      <c r="O1032" t="s">
        <v>8294</v>
      </c>
      <c r="P1032">
        <f t="shared" si="49"/>
        <v>43.03</v>
      </c>
      <c r="Q1032" s="13">
        <f t="shared" si="48"/>
        <v>42611.483206018514</v>
      </c>
      <c r="S1032">
        <f t="shared" si="50"/>
        <v>2016</v>
      </c>
    </row>
    <row r="1033" spans="1:19" ht="48" x14ac:dyDescent="0.2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8272</v>
      </c>
      <c r="O1033" t="s">
        <v>8294</v>
      </c>
      <c r="P1033">
        <f t="shared" si="49"/>
        <v>108.48</v>
      </c>
      <c r="Q1033" s="13">
        <f t="shared" si="48"/>
        <v>42324.764004629629</v>
      </c>
      <c r="S1033">
        <f t="shared" si="50"/>
        <v>2015</v>
      </c>
    </row>
    <row r="1034" spans="1:19" ht="16" x14ac:dyDescent="0.2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8272</v>
      </c>
      <c r="O1034" t="s">
        <v>8294</v>
      </c>
      <c r="P1034">
        <f t="shared" si="49"/>
        <v>61.03</v>
      </c>
      <c r="Q1034" s="13">
        <f t="shared" si="48"/>
        <v>42514.666956018518</v>
      </c>
      <c r="S1034">
        <f t="shared" si="50"/>
        <v>2016</v>
      </c>
    </row>
    <row r="1035" spans="1:19" ht="48" x14ac:dyDescent="0.2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8272</v>
      </c>
      <c r="O1035" t="s">
        <v>8294</v>
      </c>
      <c r="P1035">
        <f t="shared" si="49"/>
        <v>50.59</v>
      </c>
      <c r="Q1035" s="13">
        <f t="shared" si="48"/>
        <v>42688.732407407413</v>
      </c>
      <c r="S1035">
        <f t="shared" si="50"/>
        <v>2016</v>
      </c>
    </row>
    <row r="1036" spans="1:19" ht="48" x14ac:dyDescent="0.2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8272</v>
      </c>
      <c r="O1036" t="s">
        <v>8294</v>
      </c>
      <c r="P1036">
        <f t="shared" si="49"/>
        <v>39.159999999999997</v>
      </c>
      <c r="Q1036" s="13">
        <f t="shared" si="48"/>
        <v>42555.166712962964</v>
      </c>
      <c r="S1036">
        <f t="shared" si="50"/>
        <v>2016</v>
      </c>
    </row>
    <row r="1037" spans="1:19" ht="48" x14ac:dyDescent="0.2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8272</v>
      </c>
      <c r="O1037" t="s">
        <v>8294</v>
      </c>
      <c r="P1037">
        <f t="shared" si="49"/>
        <v>65.16</v>
      </c>
      <c r="Q1037" s="13">
        <f t="shared" si="48"/>
        <v>42016.641435185185</v>
      </c>
      <c r="S1037">
        <f t="shared" si="50"/>
        <v>2015</v>
      </c>
    </row>
    <row r="1038" spans="1:19" ht="48" x14ac:dyDescent="0.2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8272</v>
      </c>
      <c r="O1038" t="s">
        <v>8294</v>
      </c>
      <c r="P1038">
        <f t="shared" si="49"/>
        <v>23.96</v>
      </c>
      <c r="Q1038" s="13">
        <f t="shared" si="48"/>
        <v>41249.448958333334</v>
      </c>
      <c r="S1038">
        <f t="shared" si="50"/>
        <v>2012</v>
      </c>
    </row>
    <row r="1039" spans="1:19" ht="48" x14ac:dyDescent="0.2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8272</v>
      </c>
      <c r="O1039" t="s">
        <v>8294</v>
      </c>
      <c r="P1039">
        <f t="shared" si="49"/>
        <v>48.62</v>
      </c>
      <c r="Q1039" s="13">
        <f t="shared" si="48"/>
        <v>42119.822476851856</v>
      </c>
      <c r="S1039">
        <f t="shared" si="50"/>
        <v>2015</v>
      </c>
    </row>
    <row r="1040" spans="1:19" ht="48" x14ac:dyDescent="0.2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8272</v>
      </c>
      <c r="O1040" t="s">
        <v>8294</v>
      </c>
      <c r="P1040">
        <f t="shared" si="49"/>
        <v>35.74</v>
      </c>
      <c r="Q1040" s="13">
        <f t="shared" si="48"/>
        <v>42418.231747685189</v>
      </c>
      <c r="S1040">
        <f t="shared" si="50"/>
        <v>2016</v>
      </c>
    </row>
    <row r="1041" spans="1:19" ht="48" x14ac:dyDescent="0.2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8272</v>
      </c>
      <c r="O1041" t="s">
        <v>8294</v>
      </c>
      <c r="P1041">
        <f t="shared" si="49"/>
        <v>21.37</v>
      </c>
      <c r="Q1041" s="13">
        <f t="shared" si="48"/>
        <v>42692.109328703707</v>
      </c>
      <c r="S1041">
        <f t="shared" si="50"/>
        <v>2016</v>
      </c>
    </row>
    <row r="1042" spans="1:19" ht="48" x14ac:dyDescent="0.2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8295</v>
      </c>
      <c r="O1042" t="s">
        <v>8296</v>
      </c>
      <c r="P1042">
        <f t="shared" si="49"/>
        <v>250</v>
      </c>
      <c r="Q1042" s="13">
        <f t="shared" si="48"/>
        <v>42579.708437499998</v>
      </c>
      <c r="S1042">
        <f t="shared" si="50"/>
        <v>2016</v>
      </c>
    </row>
    <row r="1043" spans="1:19" ht="48" x14ac:dyDescent="0.2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8295</v>
      </c>
      <c r="O1043" t="s">
        <v>8296</v>
      </c>
      <c r="P1043" t="e">
        <f t="shared" si="49"/>
        <v>#DIV/0!</v>
      </c>
      <c r="Q1043" s="13">
        <f t="shared" si="48"/>
        <v>41831.060092592597</v>
      </c>
      <c r="S1043">
        <f t="shared" si="50"/>
        <v>2014</v>
      </c>
    </row>
    <row r="1044" spans="1:19" ht="48" x14ac:dyDescent="0.2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8295</v>
      </c>
      <c r="O1044" t="s">
        <v>8296</v>
      </c>
      <c r="P1044">
        <f t="shared" si="49"/>
        <v>10</v>
      </c>
      <c r="Q1044" s="13">
        <f t="shared" si="48"/>
        <v>41851.696157407408</v>
      </c>
      <c r="S1044">
        <f t="shared" si="50"/>
        <v>2014</v>
      </c>
    </row>
    <row r="1045" spans="1:19" ht="48" x14ac:dyDescent="0.2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8295</v>
      </c>
      <c r="O1045" t="s">
        <v>8296</v>
      </c>
      <c r="P1045">
        <f t="shared" si="49"/>
        <v>29.24</v>
      </c>
      <c r="Q1045" s="13">
        <f t="shared" si="48"/>
        <v>42114.252951388888</v>
      </c>
      <c r="S1045">
        <f t="shared" si="50"/>
        <v>2015</v>
      </c>
    </row>
    <row r="1046" spans="1:19" ht="48" x14ac:dyDescent="0.2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8295</v>
      </c>
      <c r="O1046" t="s">
        <v>8296</v>
      </c>
      <c r="P1046">
        <f t="shared" si="49"/>
        <v>3</v>
      </c>
      <c r="Q1046" s="13">
        <f t="shared" si="48"/>
        <v>42011.925937499997</v>
      </c>
      <c r="S1046">
        <f t="shared" si="50"/>
        <v>2015</v>
      </c>
    </row>
    <row r="1047" spans="1:19" ht="48" x14ac:dyDescent="0.2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8295</v>
      </c>
      <c r="O1047" t="s">
        <v>8296</v>
      </c>
      <c r="P1047">
        <f t="shared" si="49"/>
        <v>33.25</v>
      </c>
      <c r="Q1047" s="13">
        <f t="shared" si="48"/>
        <v>41844.874421296299</v>
      </c>
      <c r="S1047">
        <f t="shared" si="50"/>
        <v>2014</v>
      </c>
    </row>
    <row r="1048" spans="1:19" ht="48" x14ac:dyDescent="0.2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8295</v>
      </c>
      <c r="O1048" t="s">
        <v>8296</v>
      </c>
      <c r="P1048" t="e">
        <f t="shared" si="49"/>
        <v>#DIV/0!</v>
      </c>
      <c r="Q1048" s="13">
        <f t="shared" si="48"/>
        <v>42319.851388888885</v>
      </c>
      <c r="S1048">
        <f t="shared" si="50"/>
        <v>2015</v>
      </c>
    </row>
    <row r="1049" spans="1:19" ht="48" x14ac:dyDescent="0.2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8295</v>
      </c>
      <c r="O1049" t="s">
        <v>8296</v>
      </c>
      <c r="P1049">
        <f t="shared" si="49"/>
        <v>1</v>
      </c>
      <c r="Q1049" s="13">
        <f t="shared" si="48"/>
        <v>41918.818460648145</v>
      </c>
      <c r="S1049">
        <f t="shared" si="50"/>
        <v>2014</v>
      </c>
    </row>
    <row r="1050" spans="1:19" ht="48" x14ac:dyDescent="0.2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8295</v>
      </c>
      <c r="O1050" t="s">
        <v>8296</v>
      </c>
      <c r="P1050">
        <f t="shared" si="49"/>
        <v>53</v>
      </c>
      <c r="Q1050" s="13">
        <f t="shared" si="48"/>
        <v>42598.053113425922</v>
      </c>
      <c r="S1050">
        <f t="shared" si="50"/>
        <v>2016</v>
      </c>
    </row>
    <row r="1051" spans="1:19" ht="16" x14ac:dyDescent="0.2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8295</v>
      </c>
      <c r="O1051" t="s">
        <v>8296</v>
      </c>
      <c r="P1051" t="e">
        <f t="shared" si="49"/>
        <v>#DIV/0!</v>
      </c>
      <c r="Q1051" s="13">
        <f t="shared" si="48"/>
        <v>42382.431076388893</v>
      </c>
      <c r="S1051">
        <f t="shared" si="50"/>
        <v>2016</v>
      </c>
    </row>
    <row r="1052" spans="1:19" ht="16" x14ac:dyDescent="0.2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8295</v>
      </c>
      <c r="O1052" t="s">
        <v>8296</v>
      </c>
      <c r="P1052" t="e">
        <f t="shared" si="49"/>
        <v>#DIV/0!</v>
      </c>
      <c r="Q1052" s="13">
        <f t="shared" si="48"/>
        <v>42231.7971875</v>
      </c>
      <c r="S1052">
        <f t="shared" si="50"/>
        <v>2015</v>
      </c>
    </row>
    <row r="1053" spans="1:19" ht="48" x14ac:dyDescent="0.2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8295</v>
      </c>
      <c r="O1053" t="s">
        <v>8296</v>
      </c>
      <c r="P1053" t="e">
        <f t="shared" si="49"/>
        <v>#DIV/0!</v>
      </c>
      <c r="Q1053" s="13">
        <f t="shared" si="48"/>
        <v>41850.014178240745</v>
      </c>
      <c r="S1053">
        <f t="shared" si="50"/>
        <v>2014</v>
      </c>
    </row>
    <row r="1054" spans="1:19" ht="64" x14ac:dyDescent="0.2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8295</v>
      </c>
      <c r="O1054" t="s">
        <v>8296</v>
      </c>
      <c r="P1054" t="e">
        <f t="shared" si="49"/>
        <v>#DIV/0!</v>
      </c>
      <c r="Q1054" s="13">
        <f t="shared" si="48"/>
        <v>42483.797395833331</v>
      </c>
      <c r="S1054">
        <f t="shared" si="50"/>
        <v>2016</v>
      </c>
    </row>
    <row r="1055" spans="1:19" ht="48" x14ac:dyDescent="0.2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8295</v>
      </c>
      <c r="O1055" t="s">
        <v>8296</v>
      </c>
      <c r="P1055">
        <f t="shared" si="49"/>
        <v>15</v>
      </c>
      <c r="Q1055" s="13">
        <f t="shared" si="48"/>
        <v>42775.172824074078</v>
      </c>
      <c r="S1055">
        <f t="shared" si="50"/>
        <v>2017</v>
      </c>
    </row>
    <row r="1056" spans="1:19" ht="48" x14ac:dyDescent="0.2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8295</v>
      </c>
      <c r="O1056" t="s">
        <v>8296</v>
      </c>
      <c r="P1056" t="e">
        <f t="shared" si="49"/>
        <v>#DIV/0!</v>
      </c>
      <c r="Q1056" s="13">
        <f t="shared" si="48"/>
        <v>41831.851840277777</v>
      </c>
      <c r="S1056">
        <f t="shared" si="50"/>
        <v>2014</v>
      </c>
    </row>
    <row r="1057" spans="1:19" ht="48" x14ac:dyDescent="0.2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8295</v>
      </c>
      <c r="O1057" t="s">
        <v>8296</v>
      </c>
      <c r="P1057" t="e">
        <f t="shared" si="49"/>
        <v>#DIV/0!</v>
      </c>
      <c r="Q1057" s="13">
        <f t="shared" si="48"/>
        <v>42406.992418981477</v>
      </c>
      <c r="S1057">
        <f t="shared" si="50"/>
        <v>2016</v>
      </c>
    </row>
    <row r="1058" spans="1:19" ht="48" x14ac:dyDescent="0.2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8295</v>
      </c>
      <c r="O1058" t="s">
        <v>8296</v>
      </c>
      <c r="P1058" t="e">
        <f t="shared" si="49"/>
        <v>#DIV/0!</v>
      </c>
      <c r="Q1058" s="13">
        <f t="shared" si="48"/>
        <v>42058.719641203701</v>
      </c>
      <c r="S1058">
        <f t="shared" si="50"/>
        <v>2015</v>
      </c>
    </row>
    <row r="1059" spans="1:19" ht="32" x14ac:dyDescent="0.2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8295</v>
      </c>
      <c r="O1059" t="s">
        <v>8296</v>
      </c>
      <c r="P1059" t="e">
        <f t="shared" si="49"/>
        <v>#DIV/0!</v>
      </c>
      <c r="Q1059" s="13">
        <f t="shared" si="48"/>
        <v>42678.871331018512</v>
      </c>
      <c r="S1059">
        <f t="shared" si="50"/>
        <v>2016</v>
      </c>
    </row>
    <row r="1060" spans="1:19" ht="48" x14ac:dyDescent="0.2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8295</v>
      </c>
      <c r="O1060" t="s">
        <v>8296</v>
      </c>
      <c r="P1060" t="e">
        <f t="shared" si="49"/>
        <v>#DIV/0!</v>
      </c>
      <c r="Q1060" s="13">
        <f t="shared" si="48"/>
        <v>42047.900960648149</v>
      </c>
      <c r="S1060">
        <f t="shared" si="50"/>
        <v>2015</v>
      </c>
    </row>
    <row r="1061" spans="1:19" ht="16" x14ac:dyDescent="0.2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8295</v>
      </c>
      <c r="O1061" t="s">
        <v>8296</v>
      </c>
      <c r="P1061" t="e">
        <f t="shared" si="49"/>
        <v>#DIV/0!</v>
      </c>
      <c r="Q1061" s="13">
        <f t="shared" si="48"/>
        <v>42046.79</v>
      </c>
      <c r="S1061">
        <f t="shared" si="50"/>
        <v>2015</v>
      </c>
    </row>
    <row r="1062" spans="1:19" ht="48" x14ac:dyDescent="0.2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8295</v>
      </c>
      <c r="O1062" t="s">
        <v>8296</v>
      </c>
      <c r="P1062">
        <f t="shared" si="49"/>
        <v>50</v>
      </c>
      <c r="Q1062" s="13">
        <f t="shared" si="48"/>
        <v>42079.913113425922</v>
      </c>
      <c r="S1062">
        <f t="shared" si="50"/>
        <v>2015</v>
      </c>
    </row>
    <row r="1063" spans="1:19" ht="32" x14ac:dyDescent="0.2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8295</v>
      </c>
      <c r="O1063" t="s">
        <v>8296</v>
      </c>
      <c r="P1063" t="e">
        <f t="shared" si="49"/>
        <v>#DIV/0!</v>
      </c>
      <c r="Q1063" s="13">
        <f t="shared" si="48"/>
        <v>42432.276712962965</v>
      </c>
      <c r="S1063">
        <f t="shared" si="50"/>
        <v>2016</v>
      </c>
    </row>
    <row r="1064" spans="1:19" ht="16" x14ac:dyDescent="0.2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8295</v>
      </c>
      <c r="O1064" t="s">
        <v>8296</v>
      </c>
      <c r="P1064">
        <f t="shared" si="49"/>
        <v>47.5</v>
      </c>
      <c r="Q1064" s="13">
        <f t="shared" si="48"/>
        <v>42556.807187500002</v>
      </c>
      <c r="S1064">
        <f t="shared" si="50"/>
        <v>2016</v>
      </c>
    </row>
    <row r="1065" spans="1:19" ht="48" x14ac:dyDescent="0.2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8295</v>
      </c>
      <c r="O1065" t="s">
        <v>8296</v>
      </c>
      <c r="P1065" t="e">
        <f t="shared" si="49"/>
        <v>#DIV/0!</v>
      </c>
      <c r="Q1065" s="13">
        <f t="shared" si="48"/>
        <v>42583.030810185184</v>
      </c>
      <c r="S1065">
        <f t="shared" si="50"/>
        <v>2016</v>
      </c>
    </row>
    <row r="1066" spans="1:19" ht="48" x14ac:dyDescent="0.2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t="s">
        <v>8297</v>
      </c>
      <c r="P1066">
        <f t="shared" si="49"/>
        <v>65.67</v>
      </c>
      <c r="Q1066" s="13">
        <f t="shared" si="48"/>
        <v>41417.228043981479</v>
      </c>
      <c r="S1066">
        <f t="shared" si="50"/>
        <v>2013</v>
      </c>
    </row>
    <row r="1067" spans="1:19" ht="48" x14ac:dyDescent="0.2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t="s">
        <v>8297</v>
      </c>
      <c r="P1067">
        <f t="shared" si="49"/>
        <v>16.2</v>
      </c>
      <c r="Q1067" s="13">
        <f t="shared" si="48"/>
        <v>41661.381041666667</v>
      </c>
      <c r="S1067">
        <f t="shared" si="50"/>
        <v>2014</v>
      </c>
    </row>
    <row r="1068" spans="1:19" ht="48" x14ac:dyDescent="0.2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 t="s">
        <v>8297</v>
      </c>
      <c r="P1068">
        <f t="shared" si="49"/>
        <v>34.130000000000003</v>
      </c>
      <c r="Q1068" s="13">
        <f t="shared" si="48"/>
        <v>41445.962754629632</v>
      </c>
      <c r="S1068">
        <f t="shared" si="50"/>
        <v>2013</v>
      </c>
    </row>
    <row r="1069" spans="1:19" ht="48" x14ac:dyDescent="0.2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t="s">
        <v>8297</v>
      </c>
      <c r="P1069">
        <f t="shared" si="49"/>
        <v>13</v>
      </c>
      <c r="Q1069" s="13">
        <f t="shared" si="48"/>
        <v>41599.855682870373</v>
      </c>
      <c r="S1069">
        <f t="shared" si="50"/>
        <v>2013</v>
      </c>
    </row>
    <row r="1070" spans="1:19" ht="48" x14ac:dyDescent="0.2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t="s">
        <v>8297</v>
      </c>
      <c r="P1070">
        <f t="shared" si="49"/>
        <v>11.25</v>
      </c>
      <c r="Q1070" s="13">
        <f t="shared" si="48"/>
        <v>42440.371111111104</v>
      </c>
      <c r="S1070">
        <f t="shared" si="50"/>
        <v>2016</v>
      </c>
    </row>
    <row r="1071" spans="1:19" ht="48" x14ac:dyDescent="0.2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 t="s">
        <v>8297</v>
      </c>
      <c r="P1071">
        <f t="shared" si="49"/>
        <v>40.479999999999997</v>
      </c>
      <c r="Q1071" s="13">
        <f t="shared" si="48"/>
        <v>41572.229849537034</v>
      </c>
      <c r="S1071">
        <f t="shared" si="50"/>
        <v>2013</v>
      </c>
    </row>
    <row r="1072" spans="1:19" ht="48" x14ac:dyDescent="0.2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t="s">
        <v>8297</v>
      </c>
      <c r="P1072">
        <f t="shared" si="49"/>
        <v>35</v>
      </c>
      <c r="Q1072" s="13">
        <f t="shared" si="48"/>
        <v>41163.011828703704</v>
      </c>
      <c r="S1072">
        <f t="shared" si="50"/>
        <v>2012</v>
      </c>
    </row>
    <row r="1073" spans="1:19" ht="48" x14ac:dyDescent="0.2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t="s">
        <v>8297</v>
      </c>
      <c r="P1073" t="e">
        <f t="shared" si="49"/>
        <v>#DIV/0!</v>
      </c>
      <c r="Q1073" s="13">
        <f t="shared" si="48"/>
        <v>42295.753391203703</v>
      </c>
      <c r="S1073">
        <f t="shared" si="50"/>
        <v>2015</v>
      </c>
    </row>
    <row r="1074" spans="1:19" ht="48" x14ac:dyDescent="0.2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t="s">
        <v>8297</v>
      </c>
      <c r="P1074">
        <f t="shared" si="49"/>
        <v>12.75</v>
      </c>
      <c r="Q1074" s="13">
        <f t="shared" si="48"/>
        <v>41645.832141203704</v>
      </c>
      <c r="S1074">
        <f t="shared" si="50"/>
        <v>2014</v>
      </c>
    </row>
    <row r="1075" spans="1:19" ht="32" x14ac:dyDescent="0.2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t="s">
        <v>8297</v>
      </c>
      <c r="P1075">
        <f t="shared" si="49"/>
        <v>10</v>
      </c>
      <c r="Q1075" s="13">
        <f t="shared" si="48"/>
        <v>40802.964594907404</v>
      </c>
      <c r="S1075">
        <f t="shared" si="50"/>
        <v>2011</v>
      </c>
    </row>
    <row r="1076" spans="1:19" ht="48" x14ac:dyDescent="0.2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t="s">
        <v>8297</v>
      </c>
      <c r="P1076">
        <f t="shared" si="49"/>
        <v>113.57</v>
      </c>
      <c r="Q1076" s="13">
        <f t="shared" si="48"/>
        <v>41613.172974537039</v>
      </c>
      <c r="S1076">
        <f t="shared" si="50"/>
        <v>2013</v>
      </c>
    </row>
    <row r="1077" spans="1:19" ht="32" x14ac:dyDescent="0.2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t="s">
        <v>8297</v>
      </c>
      <c r="P1077">
        <f t="shared" si="49"/>
        <v>15</v>
      </c>
      <c r="Q1077" s="13">
        <f t="shared" si="48"/>
        <v>41005.904120370367</v>
      </c>
      <c r="S1077">
        <f t="shared" si="50"/>
        <v>2012</v>
      </c>
    </row>
    <row r="1078" spans="1:19" ht="48" x14ac:dyDescent="0.2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 t="s">
        <v>8297</v>
      </c>
      <c r="P1078">
        <f t="shared" si="49"/>
        <v>48.28</v>
      </c>
      <c r="Q1078" s="13">
        <f t="shared" si="48"/>
        <v>41838.377893518518</v>
      </c>
      <c r="S1078">
        <f t="shared" si="50"/>
        <v>2014</v>
      </c>
    </row>
    <row r="1079" spans="1:19" ht="48" x14ac:dyDescent="0.2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 t="s">
        <v>8297</v>
      </c>
      <c r="P1079">
        <f t="shared" si="49"/>
        <v>43.98</v>
      </c>
      <c r="Q1079" s="13">
        <f t="shared" si="48"/>
        <v>42353.16679398148</v>
      </c>
      <c r="S1079">
        <f t="shared" si="50"/>
        <v>2015</v>
      </c>
    </row>
    <row r="1080" spans="1:19" ht="48" x14ac:dyDescent="0.2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t="s">
        <v>8297</v>
      </c>
      <c r="P1080">
        <f t="shared" si="49"/>
        <v>9</v>
      </c>
      <c r="Q1080" s="13">
        <f t="shared" si="48"/>
        <v>40701.195844907408</v>
      </c>
      <c r="S1080">
        <f t="shared" si="50"/>
        <v>2011</v>
      </c>
    </row>
    <row r="1081" spans="1:19" ht="48" x14ac:dyDescent="0.2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 t="s">
        <v>8297</v>
      </c>
      <c r="P1081">
        <f t="shared" si="49"/>
        <v>37.67</v>
      </c>
      <c r="Q1081" s="13">
        <f t="shared" si="48"/>
        <v>42479.566388888896</v>
      </c>
      <c r="S1081">
        <f t="shared" si="50"/>
        <v>2016</v>
      </c>
    </row>
    <row r="1082" spans="1:19" ht="48" x14ac:dyDescent="0.2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t="s">
        <v>8297</v>
      </c>
      <c r="P1082">
        <f t="shared" si="49"/>
        <v>18.579999999999998</v>
      </c>
      <c r="Q1082" s="13">
        <f t="shared" si="48"/>
        <v>41740.138113425928</v>
      </c>
      <c r="S1082">
        <f t="shared" si="50"/>
        <v>2014</v>
      </c>
    </row>
    <row r="1083" spans="1:19" ht="48" x14ac:dyDescent="0.2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t="s">
        <v>8297</v>
      </c>
      <c r="P1083">
        <f t="shared" si="49"/>
        <v>3</v>
      </c>
      <c r="Q1083" s="13">
        <f t="shared" si="48"/>
        <v>42002.926990740743</v>
      </c>
      <c r="S1083">
        <f t="shared" si="50"/>
        <v>2014</v>
      </c>
    </row>
    <row r="1084" spans="1:19" ht="32" x14ac:dyDescent="0.2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t="s">
        <v>8297</v>
      </c>
      <c r="P1084">
        <f t="shared" si="49"/>
        <v>18.670000000000002</v>
      </c>
      <c r="Q1084" s="13">
        <f t="shared" si="48"/>
        <v>41101.906111111115</v>
      </c>
      <c r="S1084">
        <f t="shared" si="50"/>
        <v>2012</v>
      </c>
    </row>
    <row r="1085" spans="1:19" ht="48" x14ac:dyDescent="0.2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t="s">
        <v>8297</v>
      </c>
      <c r="P1085">
        <f t="shared" si="49"/>
        <v>410</v>
      </c>
      <c r="Q1085" s="13">
        <f t="shared" si="48"/>
        <v>41793.659525462965</v>
      </c>
      <c r="S1085">
        <f t="shared" si="50"/>
        <v>2014</v>
      </c>
    </row>
    <row r="1086" spans="1:19" ht="16" x14ac:dyDescent="0.2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t="s">
        <v>8297</v>
      </c>
      <c r="P1086" t="e">
        <f t="shared" si="49"/>
        <v>#DIV/0!</v>
      </c>
      <c r="Q1086" s="13">
        <f t="shared" si="48"/>
        <v>41829.912083333329</v>
      </c>
      <c r="S1086">
        <f t="shared" si="50"/>
        <v>2014</v>
      </c>
    </row>
    <row r="1087" spans="1:19" ht="32" x14ac:dyDescent="0.2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t="s">
        <v>8297</v>
      </c>
      <c r="P1087">
        <f t="shared" si="49"/>
        <v>114</v>
      </c>
      <c r="Q1087" s="13">
        <f t="shared" si="48"/>
        <v>42413.671006944445</v>
      </c>
      <c r="S1087">
        <f t="shared" si="50"/>
        <v>2016</v>
      </c>
    </row>
    <row r="1088" spans="1:19" ht="16" x14ac:dyDescent="0.2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t="s">
        <v>8297</v>
      </c>
      <c r="P1088">
        <f t="shared" si="49"/>
        <v>7.5</v>
      </c>
      <c r="Q1088" s="13">
        <f t="shared" si="48"/>
        <v>41845.866793981484</v>
      </c>
      <c r="S1088">
        <f t="shared" si="50"/>
        <v>2014</v>
      </c>
    </row>
    <row r="1089" spans="1:19" ht="48" x14ac:dyDescent="0.2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t="s">
        <v>8297</v>
      </c>
      <c r="P1089" t="e">
        <f t="shared" si="49"/>
        <v>#DIV/0!</v>
      </c>
      <c r="Q1089" s="13">
        <f t="shared" si="48"/>
        <v>41775.713969907411</v>
      </c>
      <c r="S1089">
        <f t="shared" si="50"/>
        <v>2014</v>
      </c>
    </row>
    <row r="1090" spans="1:19" ht="32" x14ac:dyDescent="0.2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 t="s">
        <v>8297</v>
      </c>
      <c r="P1090">
        <f t="shared" si="49"/>
        <v>43.42</v>
      </c>
      <c r="Q1090" s="13">
        <f t="shared" si="48"/>
        <v>41723.799386574072</v>
      </c>
      <c r="S1090">
        <f t="shared" si="50"/>
        <v>2014</v>
      </c>
    </row>
    <row r="1091" spans="1:19" ht="32" x14ac:dyDescent="0.2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t="s">
        <v>8297</v>
      </c>
      <c r="P1091">
        <f t="shared" si="49"/>
        <v>23.96</v>
      </c>
      <c r="Q1091" s="13">
        <f t="shared" ref="Q1091:Q1154" si="51">(((J1091/60)/60)/24)+DATE(1970,1,1)</f>
        <v>42151.189525462964</v>
      </c>
      <c r="S1091">
        <f t="shared" si="50"/>
        <v>2015</v>
      </c>
    </row>
    <row r="1092" spans="1:19" ht="48" x14ac:dyDescent="0.2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t="s">
        <v>8297</v>
      </c>
      <c r="P1092">
        <f t="shared" ref="P1092:P1155" si="52">ROUND(E1092/L1092,2)</f>
        <v>5</v>
      </c>
      <c r="Q1092" s="13">
        <f t="shared" si="51"/>
        <v>42123.185798611114</v>
      </c>
      <c r="S1092">
        <f t="shared" ref="R1092:S1155" si="53">YEAR(Q1092)</f>
        <v>2015</v>
      </c>
    </row>
    <row r="1093" spans="1:19" ht="48" x14ac:dyDescent="0.2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t="s">
        <v>8297</v>
      </c>
      <c r="P1093">
        <f t="shared" si="52"/>
        <v>12.5</v>
      </c>
      <c r="Q1093" s="13">
        <f t="shared" si="51"/>
        <v>42440.820277777777</v>
      </c>
      <c r="S1093">
        <f t="shared" si="53"/>
        <v>2016</v>
      </c>
    </row>
    <row r="1094" spans="1:19" ht="48" x14ac:dyDescent="0.2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t="s">
        <v>8297</v>
      </c>
      <c r="P1094">
        <f t="shared" si="52"/>
        <v>3</v>
      </c>
      <c r="Q1094" s="13">
        <f t="shared" si="51"/>
        <v>41250.025902777779</v>
      </c>
      <c r="S1094">
        <f t="shared" si="53"/>
        <v>2012</v>
      </c>
    </row>
    <row r="1095" spans="1:19" ht="48" x14ac:dyDescent="0.2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t="s">
        <v>8297</v>
      </c>
      <c r="P1095">
        <f t="shared" si="52"/>
        <v>10.56</v>
      </c>
      <c r="Q1095" s="13">
        <f t="shared" si="51"/>
        <v>42396.973807870367</v>
      </c>
      <c r="S1095">
        <f t="shared" si="53"/>
        <v>2016</v>
      </c>
    </row>
    <row r="1096" spans="1:19" ht="48" x14ac:dyDescent="0.2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t="s">
        <v>8297</v>
      </c>
      <c r="P1096">
        <f t="shared" si="52"/>
        <v>122</v>
      </c>
      <c r="Q1096" s="13">
        <f t="shared" si="51"/>
        <v>40795.713344907403</v>
      </c>
      <c r="S1096">
        <f t="shared" si="53"/>
        <v>2011</v>
      </c>
    </row>
    <row r="1097" spans="1:19" ht="48" x14ac:dyDescent="0.2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t="s">
        <v>8297</v>
      </c>
      <c r="P1097">
        <f t="shared" si="52"/>
        <v>267.81</v>
      </c>
      <c r="Q1097" s="13">
        <f t="shared" si="51"/>
        <v>41486.537268518521</v>
      </c>
      <c r="S1097">
        <f t="shared" si="53"/>
        <v>2013</v>
      </c>
    </row>
    <row r="1098" spans="1:19" ht="48" x14ac:dyDescent="0.2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t="s">
        <v>8297</v>
      </c>
      <c r="P1098">
        <f t="shared" si="52"/>
        <v>74.209999999999994</v>
      </c>
      <c r="Q1098" s="13">
        <f t="shared" si="51"/>
        <v>41885.51798611111</v>
      </c>
      <c r="S1098">
        <f t="shared" si="53"/>
        <v>2014</v>
      </c>
    </row>
    <row r="1099" spans="1:19" ht="48" x14ac:dyDescent="0.2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t="s">
        <v>8297</v>
      </c>
      <c r="P1099">
        <f t="shared" si="52"/>
        <v>6.71</v>
      </c>
      <c r="Q1099" s="13">
        <f t="shared" si="51"/>
        <v>41660.792557870373</v>
      </c>
      <c r="S1099">
        <f t="shared" si="53"/>
        <v>2014</v>
      </c>
    </row>
    <row r="1100" spans="1:19" ht="32" x14ac:dyDescent="0.2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t="s">
        <v>8297</v>
      </c>
      <c r="P1100">
        <f t="shared" si="52"/>
        <v>81.95</v>
      </c>
      <c r="Q1100" s="13">
        <f t="shared" si="51"/>
        <v>41712.762673611112</v>
      </c>
      <c r="S1100">
        <f t="shared" si="53"/>
        <v>2014</v>
      </c>
    </row>
    <row r="1101" spans="1:19" ht="48" x14ac:dyDescent="0.2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t="s">
        <v>8297</v>
      </c>
      <c r="P1101">
        <f t="shared" si="52"/>
        <v>25</v>
      </c>
      <c r="Q1101" s="13">
        <f t="shared" si="51"/>
        <v>42107.836435185185</v>
      </c>
      <c r="S1101">
        <f t="shared" si="53"/>
        <v>2015</v>
      </c>
    </row>
    <row r="1102" spans="1:19" ht="48" x14ac:dyDescent="0.2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t="s">
        <v>8297</v>
      </c>
      <c r="P1102">
        <f t="shared" si="52"/>
        <v>10</v>
      </c>
      <c r="Q1102" s="13">
        <f t="shared" si="51"/>
        <v>42384.110775462963</v>
      </c>
      <c r="S1102">
        <f t="shared" si="53"/>
        <v>2016</v>
      </c>
    </row>
    <row r="1103" spans="1:19" ht="32" x14ac:dyDescent="0.2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t="s">
        <v>8297</v>
      </c>
      <c r="P1103">
        <f t="shared" si="52"/>
        <v>6.83</v>
      </c>
      <c r="Q1103" s="13">
        <f t="shared" si="51"/>
        <v>42538.77243055556</v>
      </c>
      <c r="S1103">
        <f t="shared" si="53"/>
        <v>2016</v>
      </c>
    </row>
    <row r="1104" spans="1:19" ht="48" x14ac:dyDescent="0.2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t="s">
        <v>8297</v>
      </c>
      <c r="P1104">
        <f t="shared" si="52"/>
        <v>17.71</v>
      </c>
      <c r="Q1104" s="13">
        <f t="shared" si="51"/>
        <v>41577.045428240745</v>
      </c>
      <c r="S1104">
        <f t="shared" si="53"/>
        <v>2013</v>
      </c>
    </row>
    <row r="1105" spans="1:19" ht="48" x14ac:dyDescent="0.2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t="s">
        <v>8297</v>
      </c>
      <c r="P1105">
        <f t="shared" si="52"/>
        <v>16.2</v>
      </c>
      <c r="Q1105" s="13">
        <f t="shared" si="51"/>
        <v>42479.22210648148</v>
      </c>
      <c r="S1105">
        <f t="shared" si="53"/>
        <v>2016</v>
      </c>
    </row>
    <row r="1106" spans="1:19" ht="48" x14ac:dyDescent="0.2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t="s">
        <v>8297</v>
      </c>
      <c r="P1106">
        <f t="shared" si="52"/>
        <v>80.3</v>
      </c>
      <c r="Q1106" s="13">
        <f t="shared" si="51"/>
        <v>41771.40996527778</v>
      </c>
      <c r="S1106">
        <f t="shared" si="53"/>
        <v>2014</v>
      </c>
    </row>
    <row r="1107" spans="1:19" ht="48" x14ac:dyDescent="0.2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t="s">
        <v>8297</v>
      </c>
      <c r="P1107">
        <f t="shared" si="52"/>
        <v>71.55</v>
      </c>
      <c r="Q1107" s="13">
        <f t="shared" si="51"/>
        <v>41692.135729166665</v>
      </c>
      <c r="S1107">
        <f t="shared" si="53"/>
        <v>2014</v>
      </c>
    </row>
    <row r="1108" spans="1:19" ht="48" x14ac:dyDescent="0.2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t="s">
        <v>8297</v>
      </c>
      <c r="P1108">
        <f t="shared" si="52"/>
        <v>23.57</v>
      </c>
      <c r="Q1108" s="13">
        <f t="shared" si="51"/>
        <v>40973.740451388891</v>
      </c>
      <c r="S1108">
        <f t="shared" si="53"/>
        <v>2012</v>
      </c>
    </row>
    <row r="1109" spans="1:19" ht="64" x14ac:dyDescent="0.2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t="s">
        <v>8297</v>
      </c>
      <c r="P1109" t="e">
        <f t="shared" si="52"/>
        <v>#DIV/0!</v>
      </c>
      <c r="Q1109" s="13">
        <f t="shared" si="51"/>
        <v>41813.861388888887</v>
      </c>
      <c r="S1109">
        <f t="shared" si="53"/>
        <v>2014</v>
      </c>
    </row>
    <row r="1110" spans="1:19" ht="48" x14ac:dyDescent="0.2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 t="s">
        <v>8297</v>
      </c>
      <c r="P1110">
        <f t="shared" si="52"/>
        <v>34.880000000000003</v>
      </c>
      <c r="Q1110" s="13">
        <f t="shared" si="51"/>
        <v>40952.636979166666</v>
      </c>
      <c r="S1110">
        <f t="shared" si="53"/>
        <v>2012</v>
      </c>
    </row>
    <row r="1111" spans="1:19" ht="48" x14ac:dyDescent="0.2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t="s">
        <v>8297</v>
      </c>
      <c r="P1111">
        <f t="shared" si="52"/>
        <v>15</v>
      </c>
      <c r="Q1111" s="13">
        <f t="shared" si="51"/>
        <v>42662.752199074079</v>
      </c>
      <c r="S1111">
        <f t="shared" si="53"/>
        <v>2016</v>
      </c>
    </row>
    <row r="1112" spans="1:19" ht="48" x14ac:dyDescent="0.2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t="s">
        <v>8297</v>
      </c>
      <c r="P1112">
        <f t="shared" si="52"/>
        <v>23.18</v>
      </c>
      <c r="Q1112" s="13">
        <f t="shared" si="51"/>
        <v>41220.933124999996</v>
      </c>
      <c r="S1112">
        <f t="shared" si="53"/>
        <v>2012</v>
      </c>
    </row>
    <row r="1113" spans="1:19" ht="48" x14ac:dyDescent="0.2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t="s">
        <v>8297</v>
      </c>
      <c r="P1113">
        <f t="shared" si="52"/>
        <v>1</v>
      </c>
      <c r="Q1113" s="13">
        <f t="shared" si="51"/>
        <v>42347.203587962969</v>
      </c>
      <c r="S1113">
        <f t="shared" si="53"/>
        <v>2015</v>
      </c>
    </row>
    <row r="1114" spans="1:19" ht="48" x14ac:dyDescent="0.2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t="s">
        <v>8297</v>
      </c>
      <c r="P1114">
        <f t="shared" si="52"/>
        <v>100.23</v>
      </c>
      <c r="Q1114" s="13">
        <f t="shared" si="51"/>
        <v>41963.759386574078</v>
      </c>
      <c r="S1114">
        <f t="shared" si="53"/>
        <v>2014</v>
      </c>
    </row>
    <row r="1115" spans="1:19" ht="48" x14ac:dyDescent="0.2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t="s">
        <v>8297</v>
      </c>
      <c r="P1115">
        <f t="shared" si="52"/>
        <v>5</v>
      </c>
      <c r="Q1115" s="13">
        <f t="shared" si="51"/>
        <v>41835.977083333331</v>
      </c>
      <c r="S1115">
        <f t="shared" si="53"/>
        <v>2014</v>
      </c>
    </row>
    <row r="1116" spans="1:19" ht="48" x14ac:dyDescent="0.2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t="s">
        <v>8297</v>
      </c>
      <c r="P1116">
        <f t="shared" si="52"/>
        <v>3.33</v>
      </c>
      <c r="Q1116" s="13">
        <f t="shared" si="51"/>
        <v>41526.345914351856</v>
      </c>
      <c r="S1116">
        <f t="shared" si="53"/>
        <v>2013</v>
      </c>
    </row>
    <row r="1117" spans="1:19" ht="48" x14ac:dyDescent="0.2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t="s">
        <v>8297</v>
      </c>
      <c r="P1117">
        <f t="shared" si="52"/>
        <v>13.25</v>
      </c>
      <c r="Q1117" s="13">
        <f t="shared" si="51"/>
        <v>42429.695543981477</v>
      </c>
      <c r="S1117">
        <f t="shared" si="53"/>
        <v>2016</v>
      </c>
    </row>
    <row r="1118" spans="1:19" ht="32" x14ac:dyDescent="0.2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t="s">
        <v>8297</v>
      </c>
      <c r="P1118">
        <f t="shared" si="52"/>
        <v>17.850000000000001</v>
      </c>
      <c r="Q1118" s="13">
        <f t="shared" si="51"/>
        <v>41009.847314814811</v>
      </c>
      <c r="S1118">
        <f t="shared" si="53"/>
        <v>2012</v>
      </c>
    </row>
    <row r="1119" spans="1:19" ht="48" x14ac:dyDescent="0.2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t="s">
        <v>8297</v>
      </c>
      <c r="P1119">
        <f t="shared" si="52"/>
        <v>10.38</v>
      </c>
      <c r="Q1119" s="13">
        <f t="shared" si="51"/>
        <v>42333.598530092597</v>
      </c>
      <c r="S1119">
        <f t="shared" si="53"/>
        <v>2015</v>
      </c>
    </row>
    <row r="1120" spans="1:19" ht="48" x14ac:dyDescent="0.2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 t="s">
        <v>8297</v>
      </c>
      <c r="P1120">
        <f t="shared" si="52"/>
        <v>36.33</v>
      </c>
      <c r="Q1120" s="13">
        <f t="shared" si="51"/>
        <v>41704.16642361111</v>
      </c>
      <c r="S1120">
        <f t="shared" si="53"/>
        <v>2014</v>
      </c>
    </row>
    <row r="1121" spans="1:19" ht="48" x14ac:dyDescent="0.2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t="s">
        <v>8297</v>
      </c>
      <c r="P1121">
        <f t="shared" si="52"/>
        <v>5</v>
      </c>
      <c r="Q1121" s="13">
        <f t="shared" si="51"/>
        <v>41722.792407407411</v>
      </c>
      <c r="S1121">
        <f t="shared" si="53"/>
        <v>2014</v>
      </c>
    </row>
    <row r="1122" spans="1:19" ht="32" x14ac:dyDescent="0.2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t="s">
        <v>8297</v>
      </c>
      <c r="P1122" t="e">
        <f t="shared" si="52"/>
        <v>#DIV/0!</v>
      </c>
      <c r="Q1122" s="13">
        <f t="shared" si="51"/>
        <v>40799.872685185182</v>
      </c>
      <c r="S1122">
        <f t="shared" si="53"/>
        <v>2011</v>
      </c>
    </row>
    <row r="1123" spans="1:19" ht="48" x14ac:dyDescent="0.2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t="s">
        <v>8297</v>
      </c>
      <c r="P1123">
        <f t="shared" si="52"/>
        <v>5.8</v>
      </c>
      <c r="Q1123" s="13">
        <f t="shared" si="51"/>
        <v>42412.934212962966</v>
      </c>
      <c r="S1123">
        <f t="shared" si="53"/>
        <v>2016</v>
      </c>
    </row>
    <row r="1124" spans="1:19" ht="48" x14ac:dyDescent="0.2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t="s">
        <v>8297</v>
      </c>
      <c r="P1124" t="e">
        <f t="shared" si="52"/>
        <v>#DIV/0!</v>
      </c>
      <c r="Q1124" s="13">
        <f t="shared" si="51"/>
        <v>41410.703993055555</v>
      </c>
      <c r="S1124">
        <f t="shared" si="53"/>
        <v>2013</v>
      </c>
    </row>
    <row r="1125" spans="1:19" ht="48" x14ac:dyDescent="0.2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t="s">
        <v>8297</v>
      </c>
      <c r="P1125">
        <f t="shared" si="52"/>
        <v>3.67</v>
      </c>
      <c r="Q1125" s="13">
        <f t="shared" si="51"/>
        <v>41718.5237037037</v>
      </c>
      <c r="S1125">
        <f t="shared" si="53"/>
        <v>2014</v>
      </c>
    </row>
    <row r="1126" spans="1:19" ht="48" x14ac:dyDescent="0.2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t="s">
        <v>8298</v>
      </c>
      <c r="P1126">
        <f t="shared" si="52"/>
        <v>60.71</v>
      </c>
      <c r="Q1126" s="13">
        <f t="shared" si="51"/>
        <v>42094.667256944449</v>
      </c>
      <c r="S1126">
        <f t="shared" si="53"/>
        <v>2015</v>
      </c>
    </row>
    <row r="1127" spans="1:19" ht="48" x14ac:dyDescent="0.2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t="s">
        <v>8298</v>
      </c>
      <c r="P1127" t="e">
        <f t="shared" si="52"/>
        <v>#DIV/0!</v>
      </c>
      <c r="Q1127" s="13">
        <f t="shared" si="51"/>
        <v>42212.624189814815</v>
      </c>
      <c r="S1127">
        <f t="shared" si="53"/>
        <v>2015</v>
      </c>
    </row>
    <row r="1128" spans="1:19" ht="32" x14ac:dyDescent="0.2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t="s">
        <v>8298</v>
      </c>
      <c r="P1128">
        <f t="shared" si="52"/>
        <v>5</v>
      </c>
      <c r="Q1128" s="13">
        <f t="shared" si="51"/>
        <v>42535.327476851846</v>
      </c>
      <c r="S1128">
        <f t="shared" si="53"/>
        <v>2016</v>
      </c>
    </row>
    <row r="1129" spans="1:19" ht="64" x14ac:dyDescent="0.2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t="s">
        <v>8298</v>
      </c>
      <c r="P1129">
        <f t="shared" si="52"/>
        <v>25.43</v>
      </c>
      <c r="Q1129" s="13">
        <f t="shared" si="51"/>
        <v>41926.854166666664</v>
      </c>
      <c r="S1129">
        <f t="shared" si="53"/>
        <v>2014</v>
      </c>
    </row>
    <row r="1130" spans="1:19" ht="16" x14ac:dyDescent="0.2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t="s">
        <v>8298</v>
      </c>
      <c r="P1130">
        <f t="shared" si="52"/>
        <v>1</v>
      </c>
      <c r="Q1130" s="13">
        <f t="shared" si="51"/>
        <v>41828.649502314816</v>
      </c>
      <c r="S1130">
        <f t="shared" si="53"/>
        <v>2014</v>
      </c>
    </row>
    <row r="1131" spans="1:19" ht="48" x14ac:dyDescent="0.2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t="s">
        <v>8298</v>
      </c>
      <c r="P1131">
        <f t="shared" si="52"/>
        <v>10.5</v>
      </c>
      <c r="Q1131" s="13">
        <f t="shared" si="51"/>
        <v>42496.264965277776</v>
      </c>
      <c r="S1131">
        <f t="shared" si="53"/>
        <v>2016</v>
      </c>
    </row>
    <row r="1132" spans="1:19" ht="48" x14ac:dyDescent="0.2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t="s">
        <v>8298</v>
      </c>
      <c r="P1132">
        <f t="shared" si="52"/>
        <v>3.67</v>
      </c>
      <c r="Q1132" s="13">
        <f t="shared" si="51"/>
        <v>41908.996527777781</v>
      </c>
      <c r="S1132">
        <f t="shared" si="53"/>
        <v>2014</v>
      </c>
    </row>
    <row r="1133" spans="1:19" ht="48" x14ac:dyDescent="0.2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t="s">
        <v>8298</v>
      </c>
      <c r="P1133" t="e">
        <f t="shared" si="52"/>
        <v>#DIV/0!</v>
      </c>
      <c r="Q1133" s="13">
        <f t="shared" si="51"/>
        <v>42332.908194444448</v>
      </c>
      <c r="S1133">
        <f t="shared" si="53"/>
        <v>2015</v>
      </c>
    </row>
    <row r="1134" spans="1:19" ht="48" x14ac:dyDescent="0.2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t="s">
        <v>8298</v>
      </c>
      <c r="P1134">
        <f t="shared" si="52"/>
        <v>110.62</v>
      </c>
      <c r="Q1134" s="13">
        <f t="shared" si="51"/>
        <v>42706.115405092598</v>
      </c>
      <c r="S1134">
        <f t="shared" si="53"/>
        <v>2016</v>
      </c>
    </row>
    <row r="1135" spans="1:19" ht="48" x14ac:dyDescent="0.2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t="s">
        <v>8298</v>
      </c>
      <c r="P1135">
        <f t="shared" si="52"/>
        <v>20</v>
      </c>
      <c r="Q1135" s="13">
        <f t="shared" si="51"/>
        <v>41821.407187500001</v>
      </c>
      <c r="S1135">
        <f t="shared" si="53"/>
        <v>2014</v>
      </c>
    </row>
    <row r="1136" spans="1:19" ht="48" x14ac:dyDescent="0.2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t="s">
        <v>8298</v>
      </c>
      <c r="P1136">
        <f t="shared" si="52"/>
        <v>1</v>
      </c>
      <c r="Q1136" s="13">
        <f t="shared" si="51"/>
        <v>41958.285046296296</v>
      </c>
      <c r="S1136">
        <f t="shared" si="53"/>
        <v>2014</v>
      </c>
    </row>
    <row r="1137" spans="1:19" ht="64" x14ac:dyDescent="0.2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t="s">
        <v>8298</v>
      </c>
      <c r="P1137">
        <f t="shared" si="52"/>
        <v>50</v>
      </c>
      <c r="Q1137" s="13">
        <f t="shared" si="51"/>
        <v>42558.989513888882</v>
      </c>
      <c r="S1137">
        <f t="shared" si="53"/>
        <v>2016</v>
      </c>
    </row>
    <row r="1138" spans="1:19" ht="48" x14ac:dyDescent="0.2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t="s">
        <v>8298</v>
      </c>
      <c r="P1138">
        <f t="shared" si="52"/>
        <v>45</v>
      </c>
      <c r="Q1138" s="13">
        <f t="shared" si="51"/>
        <v>42327.671631944439</v>
      </c>
      <c r="S1138">
        <f t="shared" si="53"/>
        <v>2015</v>
      </c>
    </row>
    <row r="1139" spans="1:19" ht="48" x14ac:dyDescent="0.2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t="s">
        <v>8298</v>
      </c>
      <c r="P1139">
        <f t="shared" si="52"/>
        <v>253.21</v>
      </c>
      <c r="Q1139" s="13">
        <f t="shared" si="51"/>
        <v>42453.819687499999</v>
      </c>
      <c r="S1139">
        <f t="shared" si="53"/>
        <v>2016</v>
      </c>
    </row>
    <row r="1140" spans="1:19" ht="48" x14ac:dyDescent="0.2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t="s">
        <v>8298</v>
      </c>
      <c r="P1140">
        <f t="shared" si="52"/>
        <v>31.25</v>
      </c>
      <c r="Q1140" s="13">
        <f t="shared" si="51"/>
        <v>42736.9066087963</v>
      </c>
      <c r="S1140">
        <f t="shared" si="53"/>
        <v>2017</v>
      </c>
    </row>
    <row r="1141" spans="1:19" ht="48" x14ac:dyDescent="0.2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t="s">
        <v>8298</v>
      </c>
      <c r="P1141">
        <f t="shared" si="52"/>
        <v>5</v>
      </c>
      <c r="Q1141" s="13">
        <f t="shared" si="51"/>
        <v>41975.347523148142</v>
      </c>
      <c r="S1141">
        <f t="shared" si="53"/>
        <v>2014</v>
      </c>
    </row>
    <row r="1142" spans="1:19" ht="48" x14ac:dyDescent="0.2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t="s">
        <v>8298</v>
      </c>
      <c r="P1142" t="e">
        <f t="shared" si="52"/>
        <v>#DIV/0!</v>
      </c>
      <c r="Q1142" s="13">
        <f t="shared" si="51"/>
        <v>42192.462048611109</v>
      </c>
      <c r="S1142">
        <f t="shared" si="53"/>
        <v>2015</v>
      </c>
    </row>
    <row r="1143" spans="1:19" ht="16" x14ac:dyDescent="0.2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t="s">
        <v>8298</v>
      </c>
      <c r="P1143" t="e">
        <f t="shared" si="52"/>
        <v>#DIV/0!</v>
      </c>
      <c r="Q1143" s="13">
        <f t="shared" si="51"/>
        <v>42164.699652777781</v>
      </c>
      <c r="S1143">
        <f t="shared" si="53"/>
        <v>2015</v>
      </c>
    </row>
    <row r="1144" spans="1:19" ht="48" x14ac:dyDescent="0.2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t="s">
        <v>8298</v>
      </c>
      <c r="P1144" t="e">
        <f t="shared" si="52"/>
        <v>#DIV/0!</v>
      </c>
      <c r="Q1144" s="13">
        <f t="shared" si="51"/>
        <v>42022.006099537044</v>
      </c>
      <c r="S1144">
        <f t="shared" si="53"/>
        <v>2015</v>
      </c>
    </row>
    <row r="1145" spans="1:19" ht="48" x14ac:dyDescent="0.2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t="s">
        <v>8298</v>
      </c>
      <c r="P1145">
        <f t="shared" si="52"/>
        <v>23.25</v>
      </c>
      <c r="Q1145" s="13">
        <f t="shared" si="51"/>
        <v>42325.19358796296</v>
      </c>
      <c r="S1145">
        <f t="shared" si="53"/>
        <v>2015</v>
      </c>
    </row>
    <row r="1146" spans="1:19" ht="48" x14ac:dyDescent="0.2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t="s">
        <v>8299</v>
      </c>
      <c r="P1146" t="e">
        <f t="shared" si="52"/>
        <v>#DIV/0!</v>
      </c>
      <c r="Q1146" s="13">
        <f t="shared" si="51"/>
        <v>42093.181944444441</v>
      </c>
      <c r="S1146">
        <f t="shared" si="53"/>
        <v>2015</v>
      </c>
    </row>
    <row r="1147" spans="1:19" ht="48" x14ac:dyDescent="0.2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t="s">
        <v>8299</v>
      </c>
      <c r="P1147">
        <f t="shared" si="52"/>
        <v>100</v>
      </c>
      <c r="Q1147" s="13">
        <f t="shared" si="51"/>
        <v>41854.747592592597</v>
      </c>
      <c r="S1147">
        <f t="shared" si="53"/>
        <v>2014</v>
      </c>
    </row>
    <row r="1148" spans="1:19" ht="32" x14ac:dyDescent="0.2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t="s">
        <v>8299</v>
      </c>
      <c r="P1148">
        <f t="shared" si="52"/>
        <v>44.17</v>
      </c>
      <c r="Q1148" s="13">
        <f t="shared" si="51"/>
        <v>41723.9533912037</v>
      </c>
      <c r="S1148">
        <f t="shared" si="53"/>
        <v>2014</v>
      </c>
    </row>
    <row r="1149" spans="1:19" ht="48" x14ac:dyDescent="0.2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t="s">
        <v>8299</v>
      </c>
      <c r="P1149" t="e">
        <f t="shared" si="52"/>
        <v>#DIV/0!</v>
      </c>
      <c r="Q1149" s="13">
        <f t="shared" si="51"/>
        <v>41871.972025462965</v>
      </c>
      <c r="S1149">
        <f t="shared" si="53"/>
        <v>2014</v>
      </c>
    </row>
    <row r="1150" spans="1:19" ht="32" x14ac:dyDescent="0.2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t="s">
        <v>8299</v>
      </c>
      <c r="P1150">
        <f t="shared" si="52"/>
        <v>24.33</v>
      </c>
      <c r="Q1150" s="13">
        <f t="shared" si="51"/>
        <v>42675.171076388884</v>
      </c>
      <c r="S1150">
        <f t="shared" si="53"/>
        <v>2016</v>
      </c>
    </row>
    <row r="1151" spans="1:19" ht="32" x14ac:dyDescent="0.2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t="s">
        <v>8299</v>
      </c>
      <c r="P1151">
        <f t="shared" si="52"/>
        <v>37.5</v>
      </c>
      <c r="Q1151" s="13">
        <f t="shared" si="51"/>
        <v>42507.71025462963</v>
      </c>
      <c r="S1151">
        <f t="shared" si="53"/>
        <v>2016</v>
      </c>
    </row>
    <row r="1152" spans="1:19" ht="32" x14ac:dyDescent="0.2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t="s">
        <v>8299</v>
      </c>
      <c r="P1152">
        <f t="shared" si="52"/>
        <v>42</v>
      </c>
      <c r="Q1152" s="13">
        <f t="shared" si="51"/>
        <v>42317.954571759255</v>
      </c>
      <c r="S1152">
        <f t="shared" si="53"/>
        <v>2015</v>
      </c>
    </row>
    <row r="1153" spans="1:19" ht="48" x14ac:dyDescent="0.2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t="s">
        <v>8299</v>
      </c>
      <c r="P1153" t="e">
        <f t="shared" si="52"/>
        <v>#DIV/0!</v>
      </c>
      <c r="Q1153" s="13">
        <f t="shared" si="51"/>
        <v>42224.102581018517</v>
      </c>
      <c r="S1153">
        <f t="shared" si="53"/>
        <v>2015</v>
      </c>
    </row>
    <row r="1154" spans="1:19" ht="16" x14ac:dyDescent="0.2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t="s">
        <v>8299</v>
      </c>
      <c r="P1154">
        <f t="shared" si="52"/>
        <v>60.73</v>
      </c>
      <c r="Q1154" s="13">
        <f t="shared" si="51"/>
        <v>42109.709629629629</v>
      </c>
      <c r="S1154">
        <f t="shared" si="53"/>
        <v>2015</v>
      </c>
    </row>
    <row r="1155" spans="1:19" ht="32" x14ac:dyDescent="0.2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t="s">
        <v>8299</v>
      </c>
      <c r="P1155">
        <f t="shared" si="52"/>
        <v>50</v>
      </c>
      <c r="Q1155" s="13">
        <f t="shared" ref="Q1155:Q1218" si="54">(((J1155/60)/60)/24)+DATE(1970,1,1)</f>
        <v>42143.714178240742</v>
      </c>
      <c r="S1155">
        <f t="shared" si="53"/>
        <v>2015</v>
      </c>
    </row>
    <row r="1156" spans="1:19" ht="48" x14ac:dyDescent="0.2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t="s">
        <v>8299</v>
      </c>
      <c r="P1156">
        <f t="shared" ref="P1156:P1219" si="55">ROUND(E1156/L1156,2)</f>
        <v>108.33</v>
      </c>
      <c r="Q1156" s="13">
        <f t="shared" si="54"/>
        <v>42223.108865740738</v>
      </c>
      <c r="S1156">
        <f t="shared" ref="R1156:S1219" si="56">YEAR(Q1156)</f>
        <v>2015</v>
      </c>
    </row>
    <row r="1157" spans="1:19" ht="48" x14ac:dyDescent="0.2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t="s">
        <v>8299</v>
      </c>
      <c r="P1157">
        <f t="shared" si="55"/>
        <v>23.5</v>
      </c>
      <c r="Q1157" s="13">
        <f t="shared" si="54"/>
        <v>41835.763981481483</v>
      </c>
      <c r="S1157">
        <f t="shared" si="56"/>
        <v>2014</v>
      </c>
    </row>
    <row r="1158" spans="1:19" ht="48" x14ac:dyDescent="0.2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t="s">
        <v>8299</v>
      </c>
      <c r="P1158" t="e">
        <f t="shared" si="55"/>
        <v>#DIV/0!</v>
      </c>
      <c r="Q1158" s="13">
        <f t="shared" si="54"/>
        <v>42029.07131944444</v>
      </c>
      <c r="S1158">
        <f t="shared" si="56"/>
        <v>2015</v>
      </c>
    </row>
    <row r="1159" spans="1:19" ht="48" x14ac:dyDescent="0.2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t="s">
        <v>8299</v>
      </c>
      <c r="P1159">
        <f t="shared" si="55"/>
        <v>50.33</v>
      </c>
      <c r="Q1159" s="13">
        <f t="shared" si="54"/>
        <v>41918.628240740742</v>
      </c>
      <c r="S1159">
        <f t="shared" si="56"/>
        <v>2014</v>
      </c>
    </row>
    <row r="1160" spans="1:19" ht="48" x14ac:dyDescent="0.2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t="s">
        <v>8299</v>
      </c>
      <c r="P1160">
        <f t="shared" si="55"/>
        <v>11.67</v>
      </c>
      <c r="Q1160" s="13">
        <f t="shared" si="54"/>
        <v>41952.09175925926</v>
      </c>
      <c r="S1160">
        <f t="shared" si="56"/>
        <v>2014</v>
      </c>
    </row>
    <row r="1161" spans="1:19" ht="48" x14ac:dyDescent="0.2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t="s">
        <v>8299</v>
      </c>
      <c r="P1161" t="e">
        <f t="shared" si="55"/>
        <v>#DIV/0!</v>
      </c>
      <c r="Q1161" s="13">
        <f t="shared" si="54"/>
        <v>42154.726446759261</v>
      </c>
      <c r="S1161">
        <f t="shared" si="56"/>
        <v>2015</v>
      </c>
    </row>
    <row r="1162" spans="1:19" ht="48" x14ac:dyDescent="0.2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t="s">
        <v>8299</v>
      </c>
      <c r="P1162">
        <f t="shared" si="55"/>
        <v>60.79</v>
      </c>
      <c r="Q1162" s="13">
        <f t="shared" si="54"/>
        <v>42061.154930555553</v>
      </c>
      <c r="S1162">
        <f t="shared" si="56"/>
        <v>2015</v>
      </c>
    </row>
    <row r="1163" spans="1:19" ht="48" x14ac:dyDescent="0.2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t="s">
        <v>8299</v>
      </c>
      <c r="P1163" t="e">
        <f t="shared" si="55"/>
        <v>#DIV/0!</v>
      </c>
      <c r="Q1163" s="13">
        <f t="shared" si="54"/>
        <v>42122.629502314812</v>
      </c>
      <c r="S1163">
        <f t="shared" si="56"/>
        <v>2015</v>
      </c>
    </row>
    <row r="1164" spans="1:19" ht="48" x14ac:dyDescent="0.2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t="s">
        <v>8299</v>
      </c>
      <c r="P1164">
        <f t="shared" si="55"/>
        <v>17.5</v>
      </c>
      <c r="Q1164" s="13">
        <f t="shared" si="54"/>
        <v>41876.683611111112</v>
      </c>
      <c r="S1164">
        <f t="shared" si="56"/>
        <v>2014</v>
      </c>
    </row>
    <row r="1165" spans="1:19" ht="48" x14ac:dyDescent="0.2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t="s">
        <v>8299</v>
      </c>
      <c r="P1165" t="e">
        <f t="shared" si="55"/>
        <v>#DIV/0!</v>
      </c>
      <c r="Q1165" s="13">
        <f t="shared" si="54"/>
        <v>41830.723611111112</v>
      </c>
      <c r="S1165">
        <f t="shared" si="56"/>
        <v>2014</v>
      </c>
    </row>
    <row r="1166" spans="1:19" ht="64" x14ac:dyDescent="0.2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t="s">
        <v>8299</v>
      </c>
      <c r="P1166" t="e">
        <f t="shared" si="55"/>
        <v>#DIV/0!</v>
      </c>
      <c r="Q1166" s="13">
        <f t="shared" si="54"/>
        <v>42509.724328703705</v>
      </c>
      <c r="S1166">
        <f t="shared" si="56"/>
        <v>2016</v>
      </c>
    </row>
    <row r="1167" spans="1:19" ht="48" x14ac:dyDescent="0.2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t="s">
        <v>8299</v>
      </c>
      <c r="P1167">
        <f t="shared" si="55"/>
        <v>82.82</v>
      </c>
      <c r="Q1167" s="13">
        <f t="shared" si="54"/>
        <v>41792.214467592588</v>
      </c>
      <c r="S1167">
        <f t="shared" si="56"/>
        <v>2014</v>
      </c>
    </row>
    <row r="1168" spans="1:19" ht="48" x14ac:dyDescent="0.2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t="s">
        <v>8299</v>
      </c>
      <c r="P1168">
        <f t="shared" si="55"/>
        <v>358.88</v>
      </c>
      <c r="Q1168" s="13">
        <f t="shared" si="54"/>
        <v>42150.485439814816</v>
      </c>
      <c r="S1168">
        <f t="shared" si="56"/>
        <v>2015</v>
      </c>
    </row>
    <row r="1169" spans="1:19" ht="48" x14ac:dyDescent="0.2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t="s">
        <v>8299</v>
      </c>
      <c r="P1169">
        <f t="shared" si="55"/>
        <v>61.19</v>
      </c>
      <c r="Q1169" s="13">
        <f t="shared" si="54"/>
        <v>41863.734895833331</v>
      </c>
      <c r="S1169">
        <f t="shared" si="56"/>
        <v>2014</v>
      </c>
    </row>
    <row r="1170" spans="1:19" ht="48" x14ac:dyDescent="0.2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t="s">
        <v>8299</v>
      </c>
      <c r="P1170">
        <f t="shared" si="55"/>
        <v>340</v>
      </c>
      <c r="Q1170" s="13">
        <f t="shared" si="54"/>
        <v>42605.053993055553</v>
      </c>
      <c r="S1170">
        <f t="shared" si="56"/>
        <v>2016</v>
      </c>
    </row>
    <row r="1171" spans="1:19" ht="48" x14ac:dyDescent="0.2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t="s">
        <v>8299</v>
      </c>
      <c r="P1171">
        <f t="shared" si="55"/>
        <v>5.67</v>
      </c>
      <c r="Q1171" s="13">
        <f t="shared" si="54"/>
        <v>42027.353738425925</v>
      </c>
      <c r="S1171">
        <f t="shared" si="56"/>
        <v>2015</v>
      </c>
    </row>
    <row r="1172" spans="1:19" ht="48" x14ac:dyDescent="0.2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t="s">
        <v>8299</v>
      </c>
      <c r="P1172">
        <f t="shared" si="55"/>
        <v>50</v>
      </c>
      <c r="Q1172" s="13">
        <f t="shared" si="54"/>
        <v>42124.893182870372</v>
      </c>
      <c r="S1172">
        <f t="shared" si="56"/>
        <v>2015</v>
      </c>
    </row>
    <row r="1173" spans="1:19" ht="32" x14ac:dyDescent="0.2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t="s">
        <v>8299</v>
      </c>
      <c r="P1173">
        <f t="shared" si="55"/>
        <v>25</v>
      </c>
      <c r="Q1173" s="13">
        <f t="shared" si="54"/>
        <v>41938.804710648146</v>
      </c>
      <c r="S1173">
        <f t="shared" si="56"/>
        <v>2014</v>
      </c>
    </row>
    <row r="1174" spans="1:19" ht="16" x14ac:dyDescent="0.2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t="s">
        <v>8299</v>
      </c>
      <c r="P1174" t="e">
        <f t="shared" si="55"/>
        <v>#DIV/0!</v>
      </c>
      <c r="Q1174" s="13">
        <f t="shared" si="54"/>
        <v>41841.682314814818</v>
      </c>
      <c r="S1174">
        <f t="shared" si="56"/>
        <v>2014</v>
      </c>
    </row>
    <row r="1175" spans="1:19" ht="48" x14ac:dyDescent="0.2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t="s">
        <v>8299</v>
      </c>
      <c r="P1175">
        <f t="shared" si="55"/>
        <v>30</v>
      </c>
      <c r="Q1175" s="13">
        <f t="shared" si="54"/>
        <v>42184.185844907406</v>
      </c>
      <c r="S1175">
        <f t="shared" si="56"/>
        <v>2015</v>
      </c>
    </row>
    <row r="1176" spans="1:19" ht="48" x14ac:dyDescent="0.2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t="s">
        <v>8299</v>
      </c>
      <c r="P1176">
        <f t="shared" si="55"/>
        <v>46.63</v>
      </c>
      <c r="Q1176" s="13">
        <f t="shared" si="54"/>
        <v>42468.84174768519</v>
      </c>
      <c r="S1176">
        <f t="shared" si="56"/>
        <v>2016</v>
      </c>
    </row>
    <row r="1177" spans="1:19" ht="48" x14ac:dyDescent="0.2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t="s">
        <v>8299</v>
      </c>
      <c r="P1177">
        <f t="shared" si="55"/>
        <v>65</v>
      </c>
      <c r="Q1177" s="13">
        <f t="shared" si="54"/>
        <v>42170.728460648148</v>
      </c>
      <c r="S1177">
        <f t="shared" si="56"/>
        <v>2015</v>
      </c>
    </row>
    <row r="1178" spans="1:19" ht="64" x14ac:dyDescent="0.2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t="s">
        <v>8299</v>
      </c>
      <c r="P1178">
        <f t="shared" si="55"/>
        <v>10</v>
      </c>
      <c r="Q1178" s="13">
        <f t="shared" si="54"/>
        <v>42746.019652777773</v>
      </c>
      <c r="S1178">
        <f t="shared" si="56"/>
        <v>2017</v>
      </c>
    </row>
    <row r="1179" spans="1:19" ht="48" x14ac:dyDescent="0.2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t="s">
        <v>8299</v>
      </c>
      <c r="P1179" t="e">
        <f t="shared" si="55"/>
        <v>#DIV/0!</v>
      </c>
      <c r="Q1179" s="13">
        <f t="shared" si="54"/>
        <v>41897.660833333335</v>
      </c>
      <c r="S1179">
        <f t="shared" si="56"/>
        <v>2014</v>
      </c>
    </row>
    <row r="1180" spans="1:19" ht="48" x14ac:dyDescent="0.2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t="s">
        <v>8299</v>
      </c>
      <c r="P1180">
        <f t="shared" si="55"/>
        <v>5</v>
      </c>
      <c r="Q1180" s="13">
        <f t="shared" si="54"/>
        <v>41837.905694444446</v>
      </c>
      <c r="S1180">
        <f t="shared" si="56"/>
        <v>2014</v>
      </c>
    </row>
    <row r="1181" spans="1:19" ht="48" x14ac:dyDescent="0.2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t="s">
        <v>8299</v>
      </c>
      <c r="P1181">
        <f t="shared" si="55"/>
        <v>640</v>
      </c>
      <c r="Q1181" s="13">
        <f t="shared" si="54"/>
        <v>42275.720219907409</v>
      </c>
      <c r="S1181">
        <f t="shared" si="56"/>
        <v>2015</v>
      </c>
    </row>
    <row r="1182" spans="1:19" ht="32" x14ac:dyDescent="0.2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t="s">
        <v>8299</v>
      </c>
      <c r="P1182">
        <f t="shared" si="55"/>
        <v>69.12</v>
      </c>
      <c r="Q1182" s="13">
        <f t="shared" si="54"/>
        <v>41781.806875000002</v>
      </c>
      <c r="S1182">
        <f t="shared" si="56"/>
        <v>2014</v>
      </c>
    </row>
    <row r="1183" spans="1:19" ht="16" x14ac:dyDescent="0.2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t="s">
        <v>8299</v>
      </c>
      <c r="P1183">
        <f t="shared" si="55"/>
        <v>1.33</v>
      </c>
      <c r="Q1183" s="13">
        <f t="shared" si="54"/>
        <v>42034.339363425926</v>
      </c>
      <c r="S1183">
        <f t="shared" si="56"/>
        <v>2015</v>
      </c>
    </row>
    <row r="1184" spans="1:19" ht="48" x14ac:dyDescent="0.2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t="s">
        <v>8299</v>
      </c>
      <c r="P1184">
        <f t="shared" si="55"/>
        <v>10.5</v>
      </c>
      <c r="Q1184" s="13">
        <f t="shared" si="54"/>
        <v>42728.827407407407</v>
      </c>
      <c r="S1184">
        <f t="shared" si="56"/>
        <v>2016</v>
      </c>
    </row>
    <row r="1185" spans="1:19" ht="48" x14ac:dyDescent="0.2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t="s">
        <v>8299</v>
      </c>
      <c r="P1185">
        <f t="shared" si="55"/>
        <v>33.33</v>
      </c>
      <c r="Q1185" s="13">
        <f t="shared" si="54"/>
        <v>42656.86137731481</v>
      </c>
      <c r="S1185">
        <f t="shared" si="56"/>
        <v>2016</v>
      </c>
    </row>
    <row r="1186" spans="1:19" ht="48" x14ac:dyDescent="0.2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8300</v>
      </c>
      <c r="O1186" t="s">
        <v>8271</v>
      </c>
      <c r="P1186">
        <f t="shared" si="55"/>
        <v>61.56</v>
      </c>
      <c r="Q1186" s="13">
        <f t="shared" si="54"/>
        <v>42741.599664351852</v>
      </c>
      <c r="S1186">
        <f t="shared" si="56"/>
        <v>2017</v>
      </c>
    </row>
    <row r="1187" spans="1:19" ht="48" x14ac:dyDescent="0.2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8300</v>
      </c>
      <c r="O1187" t="s">
        <v>8271</v>
      </c>
      <c r="P1187">
        <f t="shared" si="55"/>
        <v>118.74</v>
      </c>
      <c r="Q1187" s="13">
        <f t="shared" si="54"/>
        <v>42130.865150462967</v>
      </c>
      <c r="S1187">
        <f t="shared" si="56"/>
        <v>2015</v>
      </c>
    </row>
    <row r="1188" spans="1:19" ht="48" x14ac:dyDescent="0.2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8300</v>
      </c>
      <c r="O1188" t="s">
        <v>8271</v>
      </c>
      <c r="P1188">
        <f t="shared" si="55"/>
        <v>65.08</v>
      </c>
      <c r="Q1188" s="13">
        <f t="shared" si="54"/>
        <v>42123.86336805555</v>
      </c>
      <c r="S1188">
        <f t="shared" si="56"/>
        <v>2015</v>
      </c>
    </row>
    <row r="1189" spans="1:19" ht="48" x14ac:dyDescent="0.2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8300</v>
      </c>
      <c r="O1189" t="s">
        <v>8271</v>
      </c>
      <c r="P1189">
        <f t="shared" si="55"/>
        <v>130.16</v>
      </c>
      <c r="Q1189" s="13">
        <f t="shared" si="54"/>
        <v>42109.894942129627</v>
      </c>
      <c r="S1189">
        <f t="shared" si="56"/>
        <v>2015</v>
      </c>
    </row>
    <row r="1190" spans="1:19" ht="48" x14ac:dyDescent="0.2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8300</v>
      </c>
      <c r="O1190" t="s">
        <v>8271</v>
      </c>
      <c r="P1190">
        <f t="shared" si="55"/>
        <v>37.78</v>
      </c>
      <c r="Q1190" s="13">
        <f t="shared" si="54"/>
        <v>42711.700694444444</v>
      </c>
      <c r="S1190">
        <f t="shared" si="56"/>
        <v>2016</v>
      </c>
    </row>
    <row r="1191" spans="1:19" ht="48" x14ac:dyDescent="0.2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8300</v>
      </c>
      <c r="O1191" t="s">
        <v>8271</v>
      </c>
      <c r="P1191">
        <f t="shared" si="55"/>
        <v>112.79</v>
      </c>
      <c r="Q1191" s="13">
        <f t="shared" si="54"/>
        <v>42529.979108796295</v>
      </c>
      <c r="S1191">
        <f t="shared" si="56"/>
        <v>2016</v>
      </c>
    </row>
    <row r="1192" spans="1:19" ht="32" x14ac:dyDescent="0.2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8300</v>
      </c>
      <c r="O1192" t="s">
        <v>8271</v>
      </c>
      <c r="P1192">
        <f t="shared" si="55"/>
        <v>51.92</v>
      </c>
      <c r="Q1192" s="13">
        <f t="shared" si="54"/>
        <v>41852.665798611109</v>
      </c>
      <c r="S1192">
        <f t="shared" si="56"/>
        <v>2014</v>
      </c>
    </row>
    <row r="1193" spans="1:19" ht="48" x14ac:dyDescent="0.2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8300</v>
      </c>
      <c r="O1193" t="s">
        <v>8271</v>
      </c>
      <c r="P1193">
        <f t="shared" si="55"/>
        <v>89.24</v>
      </c>
      <c r="Q1193" s="13">
        <f t="shared" si="54"/>
        <v>42419.603703703702</v>
      </c>
      <c r="S1193">
        <f t="shared" si="56"/>
        <v>2016</v>
      </c>
    </row>
    <row r="1194" spans="1:19" ht="32" x14ac:dyDescent="0.2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8300</v>
      </c>
      <c r="O1194" t="s">
        <v>8271</v>
      </c>
      <c r="P1194">
        <f t="shared" si="55"/>
        <v>19.329999999999998</v>
      </c>
      <c r="Q1194" s="13">
        <f t="shared" si="54"/>
        <v>42747.506689814814</v>
      </c>
      <c r="S1194">
        <f t="shared" si="56"/>
        <v>2017</v>
      </c>
    </row>
    <row r="1195" spans="1:19" ht="48" x14ac:dyDescent="0.2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8300</v>
      </c>
      <c r="O1195" t="s">
        <v>8271</v>
      </c>
      <c r="P1195">
        <f t="shared" si="55"/>
        <v>79.97</v>
      </c>
      <c r="Q1195" s="13">
        <f t="shared" si="54"/>
        <v>42409.776076388895</v>
      </c>
      <c r="S1195">
        <f t="shared" si="56"/>
        <v>2016</v>
      </c>
    </row>
    <row r="1196" spans="1:19" ht="48" x14ac:dyDescent="0.2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8300</v>
      </c>
      <c r="O1196" t="s">
        <v>8271</v>
      </c>
      <c r="P1196">
        <f t="shared" si="55"/>
        <v>56.41</v>
      </c>
      <c r="Q1196" s="13">
        <f t="shared" si="54"/>
        <v>42072.488182870366</v>
      </c>
      <c r="S1196">
        <f t="shared" si="56"/>
        <v>2015</v>
      </c>
    </row>
    <row r="1197" spans="1:19" ht="64" x14ac:dyDescent="0.2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8300</v>
      </c>
      <c r="O1197" t="s">
        <v>8271</v>
      </c>
      <c r="P1197">
        <f t="shared" si="55"/>
        <v>79.41</v>
      </c>
      <c r="Q1197" s="13">
        <f t="shared" si="54"/>
        <v>42298.34783564815</v>
      </c>
      <c r="S1197">
        <f t="shared" si="56"/>
        <v>2015</v>
      </c>
    </row>
    <row r="1198" spans="1:19" ht="32" x14ac:dyDescent="0.2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8300</v>
      </c>
      <c r="O1198" t="s">
        <v>8271</v>
      </c>
      <c r="P1198">
        <f t="shared" si="55"/>
        <v>76.44</v>
      </c>
      <c r="Q1198" s="13">
        <f t="shared" si="54"/>
        <v>42326.818738425922</v>
      </c>
      <c r="S1198">
        <f t="shared" si="56"/>
        <v>2015</v>
      </c>
    </row>
    <row r="1199" spans="1:19" ht="48" x14ac:dyDescent="0.2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8300</v>
      </c>
      <c r="O1199" t="s">
        <v>8271</v>
      </c>
      <c r="P1199">
        <f t="shared" si="55"/>
        <v>121</v>
      </c>
      <c r="Q1199" s="13">
        <f t="shared" si="54"/>
        <v>42503.66474537037</v>
      </c>
      <c r="S1199">
        <f t="shared" si="56"/>
        <v>2016</v>
      </c>
    </row>
    <row r="1200" spans="1:19" ht="48" x14ac:dyDescent="0.2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8300</v>
      </c>
      <c r="O1200" t="s">
        <v>8271</v>
      </c>
      <c r="P1200">
        <f t="shared" si="55"/>
        <v>54.62</v>
      </c>
      <c r="Q1200" s="13">
        <f t="shared" si="54"/>
        <v>42333.619050925925</v>
      </c>
      <c r="S1200">
        <f t="shared" si="56"/>
        <v>2015</v>
      </c>
    </row>
    <row r="1201" spans="1:19" ht="48" x14ac:dyDescent="0.2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8300</v>
      </c>
      <c r="O1201" t="s">
        <v>8271</v>
      </c>
      <c r="P1201">
        <f t="shared" si="55"/>
        <v>299.22000000000003</v>
      </c>
      <c r="Q1201" s="13">
        <f t="shared" si="54"/>
        <v>42161.770833333328</v>
      </c>
      <c r="S1201">
        <f t="shared" si="56"/>
        <v>2015</v>
      </c>
    </row>
    <row r="1202" spans="1:19" ht="48" x14ac:dyDescent="0.2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8300</v>
      </c>
      <c r="O1202" t="s">
        <v>8271</v>
      </c>
      <c r="P1202">
        <f t="shared" si="55"/>
        <v>58.53</v>
      </c>
      <c r="Q1202" s="13">
        <f t="shared" si="54"/>
        <v>42089.477500000001</v>
      </c>
      <c r="S1202">
        <f t="shared" si="56"/>
        <v>2015</v>
      </c>
    </row>
    <row r="1203" spans="1:19" ht="48" x14ac:dyDescent="0.2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8300</v>
      </c>
      <c r="O1203" t="s">
        <v>8271</v>
      </c>
      <c r="P1203">
        <f t="shared" si="55"/>
        <v>55.37</v>
      </c>
      <c r="Q1203" s="13">
        <f t="shared" si="54"/>
        <v>42536.60701388889</v>
      </c>
      <c r="S1203">
        <f t="shared" si="56"/>
        <v>2016</v>
      </c>
    </row>
    <row r="1204" spans="1:19" ht="48" x14ac:dyDescent="0.2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8300</v>
      </c>
      <c r="O1204" t="s">
        <v>8271</v>
      </c>
      <c r="P1204">
        <f t="shared" si="55"/>
        <v>183.8</v>
      </c>
      <c r="Q1204" s="13">
        <f t="shared" si="54"/>
        <v>42152.288819444439</v>
      </c>
      <c r="S1204">
        <f t="shared" si="56"/>
        <v>2015</v>
      </c>
    </row>
    <row r="1205" spans="1:19" ht="48" x14ac:dyDescent="0.2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8300</v>
      </c>
      <c r="O1205" t="s">
        <v>8271</v>
      </c>
      <c r="P1205">
        <f t="shared" si="55"/>
        <v>165.35</v>
      </c>
      <c r="Q1205" s="13">
        <f t="shared" si="54"/>
        <v>42125.614895833336</v>
      </c>
      <c r="S1205">
        <f t="shared" si="56"/>
        <v>2015</v>
      </c>
    </row>
    <row r="1206" spans="1:19" ht="48" x14ac:dyDescent="0.2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8300</v>
      </c>
      <c r="O1206" t="s">
        <v>8271</v>
      </c>
      <c r="P1206">
        <f t="shared" si="55"/>
        <v>234.79</v>
      </c>
      <c r="Q1206" s="13">
        <f t="shared" si="54"/>
        <v>42297.748067129629</v>
      </c>
      <c r="S1206">
        <f t="shared" si="56"/>
        <v>2015</v>
      </c>
    </row>
    <row r="1207" spans="1:19" ht="48" x14ac:dyDescent="0.2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8300</v>
      </c>
      <c r="O1207" t="s">
        <v>8271</v>
      </c>
      <c r="P1207">
        <f t="shared" si="55"/>
        <v>211.48</v>
      </c>
      <c r="Q1207" s="13">
        <f t="shared" si="54"/>
        <v>42138.506377314814</v>
      </c>
      <c r="S1207">
        <f t="shared" si="56"/>
        <v>2015</v>
      </c>
    </row>
    <row r="1208" spans="1:19" ht="48" x14ac:dyDescent="0.2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8300</v>
      </c>
      <c r="O1208" t="s">
        <v>8271</v>
      </c>
      <c r="P1208">
        <f t="shared" si="55"/>
        <v>32.340000000000003</v>
      </c>
      <c r="Q1208" s="13">
        <f t="shared" si="54"/>
        <v>42772.776076388895</v>
      </c>
      <c r="S1208">
        <f t="shared" si="56"/>
        <v>2017</v>
      </c>
    </row>
    <row r="1209" spans="1:19" ht="32" x14ac:dyDescent="0.2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8300</v>
      </c>
      <c r="O1209" t="s">
        <v>8271</v>
      </c>
      <c r="P1209">
        <f t="shared" si="55"/>
        <v>123.38</v>
      </c>
      <c r="Q1209" s="13">
        <f t="shared" si="54"/>
        <v>42430.430243055554</v>
      </c>
      <c r="S1209">
        <f t="shared" si="56"/>
        <v>2016</v>
      </c>
    </row>
    <row r="1210" spans="1:19" ht="48" x14ac:dyDescent="0.2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8300</v>
      </c>
      <c r="O1210" t="s">
        <v>8271</v>
      </c>
      <c r="P1210">
        <f t="shared" si="55"/>
        <v>207.07</v>
      </c>
      <c r="Q1210" s="13">
        <f t="shared" si="54"/>
        <v>42423.709074074075</v>
      </c>
      <c r="S1210">
        <f t="shared" si="56"/>
        <v>2016</v>
      </c>
    </row>
    <row r="1211" spans="1:19" ht="48" x14ac:dyDescent="0.2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8300</v>
      </c>
      <c r="O1211" t="s">
        <v>8271</v>
      </c>
      <c r="P1211">
        <f t="shared" si="55"/>
        <v>138.26</v>
      </c>
      <c r="Q1211" s="13">
        <f t="shared" si="54"/>
        <v>42761.846122685187</v>
      </c>
      <c r="S1211">
        <f t="shared" si="56"/>
        <v>2017</v>
      </c>
    </row>
    <row r="1212" spans="1:19" ht="32" x14ac:dyDescent="0.2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8300</v>
      </c>
      <c r="O1212" t="s">
        <v>8271</v>
      </c>
      <c r="P1212">
        <f t="shared" si="55"/>
        <v>493.82</v>
      </c>
      <c r="Q1212" s="13">
        <f t="shared" si="54"/>
        <v>42132.941805555558</v>
      </c>
      <c r="S1212">
        <f t="shared" si="56"/>
        <v>2015</v>
      </c>
    </row>
    <row r="1213" spans="1:19" ht="48" x14ac:dyDescent="0.2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8300</v>
      </c>
      <c r="O1213" t="s">
        <v>8271</v>
      </c>
      <c r="P1213">
        <f t="shared" si="55"/>
        <v>168.5</v>
      </c>
      <c r="Q1213" s="13">
        <f t="shared" si="54"/>
        <v>42515.866446759261</v>
      </c>
      <c r="S1213">
        <f t="shared" si="56"/>
        <v>2016</v>
      </c>
    </row>
    <row r="1214" spans="1:19" ht="48" x14ac:dyDescent="0.2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8300</v>
      </c>
      <c r="O1214" t="s">
        <v>8271</v>
      </c>
      <c r="P1214">
        <f t="shared" si="55"/>
        <v>38.869999999999997</v>
      </c>
      <c r="Q1214" s="13">
        <f t="shared" si="54"/>
        <v>42318.950173611112</v>
      </c>
      <c r="S1214">
        <f t="shared" si="56"/>
        <v>2015</v>
      </c>
    </row>
    <row r="1215" spans="1:19" ht="48" x14ac:dyDescent="0.2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8300</v>
      </c>
      <c r="O1215" t="s">
        <v>8271</v>
      </c>
      <c r="P1215">
        <f t="shared" si="55"/>
        <v>61.53</v>
      </c>
      <c r="Q1215" s="13">
        <f t="shared" si="54"/>
        <v>42731.755787037036</v>
      </c>
      <c r="S1215">
        <f t="shared" si="56"/>
        <v>2016</v>
      </c>
    </row>
    <row r="1216" spans="1:19" ht="48" x14ac:dyDescent="0.2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8300</v>
      </c>
      <c r="O1216" t="s">
        <v>8271</v>
      </c>
      <c r="P1216">
        <f t="shared" si="55"/>
        <v>105.44</v>
      </c>
      <c r="Q1216" s="13">
        <f t="shared" si="54"/>
        <v>42104.840335648143</v>
      </c>
      <c r="S1216">
        <f t="shared" si="56"/>
        <v>2015</v>
      </c>
    </row>
    <row r="1217" spans="1:19" ht="48" x14ac:dyDescent="0.2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8300</v>
      </c>
      <c r="O1217" t="s">
        <v>8271</v>
      </c>
      <c r="P1217">
        <f t="shared" si="55"/>
        <v>71.59</v>
      </c>
      <c r="Q1217" s="13">
        <f t="shared" si="54"/>
        <v>41759.923101851848</v>
      </c>
      <c r="S1217">
        <f t="shared" si="56"/>
        <v>2014</v>
      </c>
    </row>
    <row r="1218" spans="1:19" ht="32" x14ac:dyDescent="0.2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8300</v>
      </c>
      <c r="O1218" t="s">
        <v>8271</v>
      </c>
      <c r="P1218">
        <f t="shared" si="55"/>
        <v>91.88</v>
      </c>
      <c r="Q1218" s="13">
        <f t="shared" si="54"/>
        <v>42247.616400462968</v>
      </c>
      <c r="S1218">
        <f t="shared" si="56"/>
        <v>2015</v>
      </c>
    </row>
    <row r="1219" spans="1:19" ht="48" x14ac:dyDescent="0.2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8300</v>
      </c>
      <c r="O1219" t="s">
        <v>8271</v>
      </c>
      <c r="P1219">
        <f t="shared" si="55"/>
        <v>148.57</v>
      </c>
      <c r="Q1219" s="13">
        <f t="shared" ref="Q1219:Q1282" si="57">(((J1219/60)/60)/24)+DATE(1970,1,1)</f>
        <v>42535.809490740736</v>
      </c>
      <c r="S1219">
        <f t="shared" si="56"/>
        <v>2016</v>
      </c>
    </row>
    <row r="1220" spans="1:19" ht="48" x14ac:dyDescent="0.2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8300</v>
      </c>
      <c r="O1220" t="s">
        <v>8271</v>
      </c>
      <c r="P1220">
        <f t="shared" ref="P1220:P1283" si="58">ROUND(E1220/L1220,2)</f>
        <v>174.21</v>
      </c>
      <c r="Q1220" s="13">
        <f t="shared" si="57"/>
        <v>42278.662037037036</v>
      </c>
      <c r="S1220">
        <f t="shared" ref="R1220:S1283" si="59">YEAR(Q1220)</f>
        <v>2015</v>
      </c>
    </row>
    <row r="1221" spans="1:19" ht="32" x14ac:dyDescent="0.2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8300</v>
      </c>
      <c r="O1221" t="s">
        <v>8271</v>
      </c>
      <c r="P1221">
        <f t="shared" si="58"/>
        <v>102.86</v>
      </c>
      <c r="Q1221" s="13">
        <f t="shared" si="57"/>
        <v>42633.461956018517</v>
      </c>
      <c r="S1221">
        <f t="shared" si="59"/>
        <v>2016</v>
      </c>
    </row>
    <row r="1222" spans="1:19" ht="48" x14ac:dyDescent="0.2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8300</v>
      </c>
      <c r="O1222" t="s">
        <v>8271</v>
      </c>
      <c r="P1222">
        <f t="shared" si="58"/>
        <v>111.18</v>
      </c>
      <c r="Q1222" s="13">
        <f t="shared" si="57"/>
        <v>42211.628611111111</v>
      </c>
      <c r="S1222">
        <f t="shared" si="59"/>
        <v>2015</v>
      </c>
    </row>
    <row r="1223" spans="1:19" ht="48" x14ac:dyDescent="0.2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8300</v>
      </c>
      <c r="O1223" t="s">
        <v>8271</v>
      </c>
      <c r="P1223">
        <f t="shared" si="58"/>
        <v>23.8</v>
      </c>
      <c r="Q1223" s="13">
        <f t="shared" si="57"/>
        <v>42680.47555555556</v>
      </c>
      <c r="S1223">
        <f t="shared" si="59"/>
        <v>2016</v>
      </c>
    </row>
    <row r="1224" spans="1:19" ht="32" x14ac:dyDescent="0.2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8300</v>
      </c>
      <c r="O1224" t="s">
        <v>8271</v>
      </c>
      <c r="P1224">
        <f t="shared" si="58"/>
        <v>81.27</v>
      </c>
      <c r="Q1224" s="13">
        <f t="shared" si="57"/>
        <v>42430.720451388886</v>
      </c>
      <c r="S1224">
        <f t="shared" si="59"/>
        <v>2016</v>
      </c>
    </row>
    <row r="1225" spans="1:19" ht="32" x14ac:dyDescent="0.2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8300</v>
      </c>
      <c r="O1225" t="s">
        <v>8271</v>
      </c>
      <c r="P1225">
        <f t="shared" si="58"/>
        <v>116.21</v>
      </c>
      <c r="Q1225" s="13">
        <f t="shared" si="57"/>
        <v>42654.177187499998</v>
      </c>
      <c r="S1225">
        <f t="shared" si="59"/>
        <v>2016</v>
      </c>
    </row>
    <row r="1226" spans="1:19" ht="32" x14ac:dyDescent="0.2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t="s">
        <v>8301</v>
      </c>
      <c r="P1226">
        <f t="shared" si="58"/>
        <v>58.89</v>
      </c>
      <c r="Q1226" s="13">
        <f t="shared" si="57"/>
        <v>41736.549791666665</v>
      </c>
      <c r="S1226">
        <f t="shared" si="59"/>
        <v>2014</v>
      </c>
    </row>
    <row r="1227" spans="1:19" ht="48" x14ac:dyDescent="0.2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t="s">
        <v>8301</v>
      </c>
      <c r="P1227">
        <f t="shared" si="58"/>
        <v>44</v>
      </c>
      <c r="Q1227" s="13">
        <f t="shared" si="57"/>
        <v>41509.905995370369</v>
      </c>
      <c r="S1227">
        <f t="shared" si="59"/>
        <v>2013</v>
      </c>
    </row>
    <row r="1228" spans="1:19" ht="48" x14ac:dyDescent="0.2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t="s">
        <v>8301</v>
      </c>
      <c r="P1228">
        <f t="shared" si="58"/>
        <v>48.43</v>
      </c>
      <c r="Q1228" s="13">
        <f t="shared" si="57"/>
        <v>41715.874780092592</v>
      </c>
      <c r="S1228">
        <f t="shared" si="59"/>
        <v>2014</v>
      </c>
    </row>
    <row r="1229" spans="1:19" ht="48" x14ac:dyDescent="0.2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t="s">
        <v>8301</v>
      </c>
      <c r="P1229" t="e">
        <f t="shared" si="58"/>
        <v>#DIV/0!</v>
      </c>
      <c r="Q1229" s="13">
        <f t="shared" si="57"/>
        <v>41827.919166666667</v>
      </c>
      <c r="S1229">
        <f t="shared" si="59"/>
        <v>2014</v>
      </c>
    </row>
    <row r="1230" spans="1:19" ht="32" x14ac:dyDescent="0.2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t="s">
        <v>8301</v>
      </c>
      <c r="P1230">
        <f t="shared" si="58"/>
        <v>61.04</v>
      </c>
      <c r="Q1230" s="13">
        <f t="shared" si="57"/>
        <v>40754.729259259257</v>
      </c>
      <c r="S1230">
        <f t="shared" si="59"/>
        <v>2011</v>
      </c>
    </row>
    <row r="1231" spans="1:19" ht="48" x14ac:dyDescent="0.2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t="s">
        <v>8301</v>
      </c>
      <c r="P1231">
        <f t="shared" si="58"/>
        <v>25</v>
      </c>
      <c r="Q1231" s="13">
        <f t="shared" si="57"/>
        <v>40985.459803240738</v>
      </c>
      <c r="S1231">
        <f t="shared" si="59"/>
        <v>2012</v>
      </c>
    </row>
    <row r="1232" spans="1:19" ht="48" x14ac:dyDescent="0.2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t="s">
        <v>8301</v>
      </c>
      <c r="P1232" t="e">
        <f t="shared" si="58"/>
        <v>#DIV/0!</v>
      </c>
      <c r="Q1232" s="13">
        <f t="shared" si="57"/>
        <v>40568.972569444442</v>
      </c>
      <c r="S1232">
        <f t="shared" si="59"/>
        <v>2011</v>
      </c>
    </row>
    <row r="1233" spans="1:19" ht="48" x14ac:dyDescent="0.2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t="s">
        <v>8301</v>
      </c>
      <c r="P1233" t="e">
        <f t="shared" si="58"/>
        <v>#DIV/0!</v>
      </c>
      <c r="Q1233" s="13">
        <f t="shared" si="57"/>
        <v>42193.941759259258</v>
      </c>
      <c r="S1233">
        <f t="shared" si="59"/>
        <v>2015</v>
      </c>
    </row>
    <row r="1234" spans="1:19" ht="48" x14ac:dyDescent="0.2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t="s">
        <v>8301</v>
      </c>
      <c r="P1234">
        <f t="shared" si="58"/>
        <v>40</v>
      </c>
      <c r="Q1234" s="13">
        <f t="shared" si="57"/>
        <v>41506.848032407412</v>
      </c>
      <c r="S1234">
        <f t="shared" si="59"/>
        <v>2013</v>
      </c>
    </row>
    <row r="1235" spans="1:19" ht="48" x14ac:dyDescent="0.2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t="s">
        <v>8301</v>
      </c>
      <c r="P1235">
        <f t="shared" si="58"/>
        <v>19.329999999999998</v>
      </c>
      <c r="Q1235" s="13">
        <f t="shared" si="57"/>
        <v>40939.948773148149</v>
      </c>
      <c r="S1235">
        <f t="shared" si="59"/>
        <v>2012</v>
      </c>
    </row>
    <row r="1236" spans="1:19" ht="48" x14ac:dyDescent="0.2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t="s">
        <v>8301</v>
      </c>
      <c r="P1236" t="e">
        <f t="shared" si="58"/>
        <v>#DIV/0!</v>
      </c>
      <c r="Q1236" s="13">
        <f t="shared" si="57"/>
        <v>42007.788680555561</v>
      </c>
      <c r="S1236">
        <f t="shared" si="59"/>
        <v>2015</v>
      </c>
    </row>
    <row r="1237" spans="1:19" ht="48" x14ac:dyDescent="0.2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t="s">
        <v>8301</v>
      </c>
      <c r="P1237">
        <f t="shared" si="58"/>
        <v>35</v>
      </c>
      <c r="Q1237" s="13">
        <f t="shared" si="57"/>
        <v>41583.135405092595</v>
      </c>
      <c r="S1237">
        <f t="shared" si="59"/>
        <v>2013</v>
      </c>
    </row>
    <row r="1238" spans="1:19" ht="16" x14ac:dyDescent="0.2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t="s">
        <v>8301</v>
      </c>
      <c r="P1238" t="e">
        <f t="shared" si="58"/>
        <v>#DIV/0!</v>
      </c>
      <c r="Q1238" s="13">
        <f t="shared" si="57"/>
        <v>41110.680138888885</v>
      </c>
      <c r="S1238">
        <f t="shared" si="59"/>
        <v>2012</v>
      </c>
    </row>
    <row r="1239" spans="1:19" ht="48" x14ac:dyDescent="0.2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t="s">
        <v>8301</v>
      </c>
      <c r="P1239" t="e">
        <f t="shared" si="58"/>
        <v>#DIV/0!</v>
      </c>
      <c r="Q1239" s="13">
        <f t="shared" si="57"/>
        <v>41125.283159722225</v>
      </c>
      <c r="S1239">
        <f t="shared" si="59"/>
        <v>2012</v>
      </c>
    </row>
    <row r="1240" spans="1:19" ht="48" x14ac:dyDescent="0.2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t="s">
        <v>8301</v>
      </c>
      <c r="P1240">
        <f t="shared" si="58"/>
        <v>59.33</v>
      </c>
      <c r="Q1240" s="13">
        <f t="shared" si="57"/>
        <v>40731.61037037037</v>
      </c>
      <c r="S1240">
        <f t="shared" si="59"/>
        <v>2011</v>
      </c>
    </row>
    <row r="1241" spans="1:19" ht="32" x14ac:dyDescent="0.2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t="s">
        <v>8301</v>
      </c>
      <c r="P1241" t="e">
        <f t="shared" si="58"/>
        <v>#DIV/0!</v>
      </c>
      <c r="Q1241" s="13">
        <f t="shared" si="57"/>
        <v>40883.962581018517</v>
      </c>
      <c r="S1241">
        <f t="shared" si="59"/>
        <v>2011</v>
      </c>
    </row>
    <row r="1242" spans="1:19" ht="32" x14ac:dyDescent="0.2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t="s">
        <v>8301</v>
      </c>
      <c r="P1242">
        <f t="shared" si="58"/>
        <v>30.13</v>
      </c>
      <c r="Q1242" s="13">
        <f t="shared" si="57"/>
        <v>41409.040011574078</v>
      </c>
      <c r="S1242">
        <f t="shared" si="59"/>
        <v>2013</v>
      </c>
    </row>
    <row r="1243" spans="1:19" ht="48" x14ac:dyDescent="0.2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t="s">
        <v>8301</v>
      </c>
      <c r="P1243">
        <f t="shared" si="58"/>
        <v>74.62</v>
      </c>
      <c r="Q1243" s="13">
        <f t="shared" si="57"/>
        <v>41923.837731481479</v>
      </c>
      <c r="S1243">
        <f t="shared" si="59"/>
        <v>2014</v>
      </c>
    </row>
    <row r="1244" spans="1:19" ht="48" x14ac:dyDescent="0.2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t="s">
        <v>8301</v>
      </c>
      <c r="P1244">
        <f t="shared" si="58"/>
        <v>5</v>
      </c>
      <c r="Q1244" s="13">
        <f t="shared" si="57"/>
        <v>40782.165532407409</v>
      </c>
      <c r="S1244">
        <f t="shared" si="59"/>
        <v>2011</v>
      </c>
    </row>
    <row r="1245" spans="1:19" ht="48" x14ac:dyDescent="0.2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t="s">
        <v>8301</v>
      </c>
      <c r="P1245">
        <f t="shared" si="58"/>
        <v>44.5</v>
      </c>
      <c r="Q1245" s="13">
        <f t="shared" si="57"/>
        <v>40671.879293981481</v>
      </c>
      <c r="S1245">
        <f t="shared" si="59"/>
        <v>2011</v>
      </c>
    </row>
    <row r="1246" spans="1:19" ht="48" x14ac:dyDescent="0.2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t="s">
        <v>8266</v>
      </c>
      <c r="P1246">
        <f t="shared" si="58"/>
        <v>46.13</v>
      </c>
      <c r="Q1246" s="13">
        <f t="shared" si="57"/>
        <v>41355.825497685182</v>
      </c>
      <c r="S1246">
        <f t="shared" si="59"/>
        <v>2013</v>
      </c>
    </row>
    <row r="1247" spans="1:19" ht="48" x14ac:dyDescent="0.2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t="s">
        <v>8266</v>
      </c>
      <c r="P1247">
        <f t="shared" si="58"/>
        <v>141.47</v>
      </c>
      <c r="Q1247" s="13">
        <f t="shared" si="57"/>
        <v>41774.599930555552</v>
      </c>
      <c r="S1247">
        <f t="shared" si="59"/>
        <v>2014</v>
      </c>
    </row>
    <row r="1248" spans="1:19" ht="48" x14ac:dyDescent="0.2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t="s">
        <v>8266</v>
      </c>
      <c r="P1248">
        <f t="shared" si="58"/>
        <v>75.48</v>
      </c>
      <c r="Q1248" s="13">
        <f t="shared" si="57"/>
        <v>40838.043391203704</v>
      </c>
      <c r="S1248">
        <f t="shared" si="59"/>
        <v>2011</v>
      </c>
    </row>
    <row r="1249" spans="1:19" ht="32" x14ac:dyDescent="0.2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t="s">
        <v>8266</v>
      </c>
      <c r="P1249">
        <f t="shared" si="58"/>
        <v>85.5</v>
      </c>
      <c r="Q1249" s="13">
        <f t="shared" si="57"/>
        <v>41370.292303240742</v>
      </c>
      <c r="S1249">
        <f t="shared" si="59"/>
        <v>2013</v>
      </c>
    </row>
    <row r="1250" spans="1:19" ht="32" x14ac:dyDescent="0.2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t="s">
        <v>8266</v>
      </c>
      <c r="P1250">
        <f t="shared" si="58"/>
        <v>64.25</v>
      </c>
      <c r="Q1250" s="13">
        <f t="shared" si="57"/>
        <v>41767.656863425924</v>
      </c>
      <c r="S1250">
        <f t="shared" si="59"/>
        <v>2014</v>
      </c>
    </row>
    <row r="1251" spans="1:19" ht="48" x14ac:dyDescent="0.2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t="s">
        <v>8266</v>
      </c>
      <c r="P1251">
        <f t="shared" si="58"/>
        <v>64.47</v>
      </c>
      <c r="Q1251" s="13">
        <f t="shared" si="57"/>
        <v>41067.74086805556</v>
      </c>
      <c r="S1251">
        <f t="shared" si="59"/>
        <v>2012</v>
      </c>
    </row>
    <row r="1252" spans="1:19" ht="48" x14ac:dyDescent="0.2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t="s">
        <v>8266</v>
      </c>
      <c r="P1252">
        <f t="shared" si="58"/>
        <v>118.2</v>
      </c>
      <c r="Q1252" s="13">
        <f t="shared" si="57"/>
        <v>41843.64271990741</v>
      </c>
      <c r="S1252">
        <f t="shared" si="59"/>
        <v>2014</v>
      </c>
    </row>
    <row r="1253" spans="1:19" ht="32" x14ac:dyDescent="0.2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t="s">
        <v>8266</v>
      </c>
      <c r="P1253">
        <f t="shared" si="58"/>
        <v>82.54</v>
      </c>
      <c r="Q1253" s="13">
        <f t="shared" si="57"/>
        <v>40751.814432870371</v>
      </c>
      <c r="S1253">
        <f t="shared" si="59"/>
        <v>2011</v>
      </c>
    </row>
    <row r="1254" spans="1:19" ht="48" x14ac:dyDescent="0.2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t="s">
        <v>8266</v>
      </c>
      <c r="P1254">
        <f t="shared" si="58"/>
        <v>34.17</v>
      </c>
      <c r="Q1254" s="13">
        <f t="shared" si="57"/>
        <v>41543.988067129627</v>
      </c>
      <c r="S1254">
        <f t="shared" si="59"/>
        <v>2013</v>
      </c>
    </row>
    <row r="1255" spans="1:19" ht="48" x14ac:dyDescent="0.2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t="s">
        <v>8266</v>
      </c>
      <c r="P1255">
        <f t="shared" si="58"/>
        <v>42.73</v>
      </c>
      <c r="Q1255" s="13">
        <f t="shared" si="57"/>
        <v>41855.783645833333</v>
      </c>
      <c r="S1255">
        <f t="shared" si="59"/>
        <v>2014</v>
      </c>
    </row>
    <row r="1256" spans="1:19" ht="48" x14ac:dyDescent="0.2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t="s">
        <v>8266</v>
      </c>
      <c r="P1256">
        <f t="shared" si="58"/>
        <v>94.49</v>
      </c>
      <c r="Q1256" s="13">
        <f t="shared" si="57"/>
        <v>40487.621365740742</v>
      </c>
      <c r="S1256">
        <f t="shared" si="59"/>
        <v>2010</v>
      </c>
    </row>
    <row r="1257" spans="1:19" ht="48" x14ac:dyDescent="0.2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t="s">
        <v>8266</v>
      </c>
      <c r="P1257">
        <f t="shared" si="58"/>
        <v>55.7</v>
      </c>
      <c r="Q1257" s="13">
        <f t="shared" si="57"/>
        <v>41579.845509259263</v>
      </c>
      <c r="S1257">
        <f t="shared" si="59"/>
        <v>2013</v>
      </c>
    </row>
    <row r="1258" spans="1:19" ht="48" x14ac:dyDescent="0.2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t="s">
        <v>8266</v>
      </c>
      <c r="P1258">
        <f t="shared" si="58"/>
        <v>98.03</v>
      </c>
      <c r="Q1258" s="13">
        <f t="shared" si="57"/>
        <v>40921.919340277782</v>
      </c>
      <c r="S1258">
        <f t="shared" si="59"/>
        <v>2012</v>
      </c>
    </row>
    <row r="1259" spans="1:19" ht="48" x14ac:dyDescent="0.2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t="s">
        <v>8266</v>
      </c>
      <c r="P1259">
        <f t="shared" si="58"/>
        <v>92.1</v>
      </c>
      <c r="Q1259" s="13">
        <f t="shared" si="57"/>
        <v>40587.085532407407</v>
      </c>
      <c r="S1259">
        <f t="shared" si="59"/>
        <v>2011</v>
      </c>
    </row>
    <row r="1260" spans="1:19" ht="48" x14ac:dyDescent="0.2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t="s">
        <v>8266</v>
      </c>
      <c r="P1260">
        <f t="shared" si="58"/>
        <v>38.18</v>
      </c>
      <c r="Q1260" s="13">
        <f t="shared" si="57"/>
        <v>41487.611250000002</v>
      </c>
      <c r="S1260">
        <f t="shared" si="59"/>
        <v>2013</v>
      </c>
    </row>
    <row r="1261" spans="1:19" ht="32" x14ac:dyDescent="0.2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t="s">
        <v>8266</v>
      </c>
      <c r="P1261">
        <f t="shared" si="58"/>
        <v>27.15</v>
      </c>
      <c r="Q1261" s="13">
        <f t="shared" si="57"/>
        <v>41766.970648148148</v>
      </c>
      <c r="S1261">
        <f t="shared" si="59"/>
        <v>2014</v>
      </c>
    </row>
    <row r="1262" spans="1:19" ht="48" x14ac:dyDescent="0.2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t="s">
        <v>8266</v>
      </c>
      <c r="P1262">
        <f t="shared" si="58"/>
        <v>50.69</v>
      </c>
      <c r="Q1262" s="13">
        <f t="shared" si="57"/>
        <v>41666.842824074076</v>
      </c>
      <c r="S1262">
        <f t="shared" si="59"/>
        <v>2014</v>
      </c>
    </row>
    <row r="1263" spans="1:19" ht="32" x14ac:dyDescent="0.2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t="s">
        <v>8266</v>
      </c>
      <c r="P1263">
        <f t="shared" si="58"/>
        <v>38.94</v>
      </c>
      <c r="Q1263" s="13">
        <f t="shared" si="57"/>
        <v>41638.342905092592</v>
      </c>
      <c r="S1263">
        <f t="shared" si="59"/>
        <v>2013</v>
      </c>
    </row>
    <row r="1264" spans="1:19" ht="48" x14ac:dyDescent="0.2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t="s">
        <v>8266</v>
      </c>
      <c r="P1264">
        <f t="shared" si="58"/>
        <v>77.64</v>
      </c>
      <c r="Q1264" s="13">
        <f t="shared" si="57"/>
        <v>41656.762638888889</v>
      </c>
      <c r="S1264">
        <f t="shared" si="59"/>
        <v>2014</v>
      </c>
    </row>
    <row r="1265" spans="1:19" ht="32" x14ac:dyDescent="0.2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t="s">
        <v>8266</v>
      </c>
      <c r="P1265">
        <f t="shared" si="58"/>
        <v>43.54</v>
      </c>
      <c r="Q1265" s="13">
        <f t="shared" si="57"/>
        <v>41692.084143518521</v>
      </c>
      <c r="S1265">
        <f t="shared" si="59"/>
        <v>2014</v>
      </c>
    </row>
    <row r="1266" spans="1:19" ht="48" x14ac:dyDescent="0.2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t="s">
        <v>8266</v>
      </c>
      <c r="P1266">
        <f t="shared" si="58"/>
        <v>31.82</v>
      </c>
      <c r="Q1266" s="13">
        <f t="shared" si="57"/>
        <v>41547.662997685184</v>
      </c>
      <c r="S1266">
        <f t="shared" si="59"/>
        <v>2013</v>
      </c>
    </row>
    <row r="1267" spans="1:19" ht="64" x14ac:dyDescent="0.2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t="s">
        <v>8266</v>
      </c>
      <c r="P1267">
        <f t="shared" si="58"/>
        <v>63.18</v>
      </c>
      <c r="Q1267" s="13">
        <f t="shared" si="57"/>
        <v>40465.655266203699</v>
      </c>
      <c r="S1267">
        <f t="shared" si="59"/>
        <v>2010</v>
      </c>
    </row>
    <row r="1268" spans="1:19" ht="32" x14ac:dyDescent="0.2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t="s">
        <v>8266</v>
      </c>
      <c r="P1268">
        <f t="shared" si="58"/>
        <v>190.9</v>
      </c>
      <c r="Q1268" s="13">
        <f t="shared" si="57"/>
        <v>41620.87667824074</v>
      </c>
      <c r="S1268">
        <f t="shared" si="59"/>
        <v>2013</v>
      </c>
    </row>
    <row r="1269" spans="1:19" ht="48" x14ac:dyDescent="0.2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t="s">
        <v>8266</v>
      </c>
      <c r="P1269">
        <f t="shared" si="58"/>
        <v>140.86000000000001</v>
      </c>
      <c r="Q1269" s="13">
        <f t="shared" si="57"/>
        <v>41449.585162037038</v>
      </c>
      <c r="S1269">
        <f t="shared" si="59"/>
        <v>2013</v>
      </c>
    </row>
    <row r="1270" spans="1:19" ht="32" x14ac:dyDescent="0.2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t="s">
        <v>8266</v>
      </c>
      <c r="P1270">
        <f t="shared" si="58"/>
        <v>76.92</v>
      </c>
      <c r="Q1270" s="13">
        <f t="shared" si="57"/>
        <v>41507.845451388886</v>
      </c>
      <c r="S1270">
        <f t="shared" si="59"/>
        <v>2013</v>
      </c>
    </row>
    <row r="1271" spans="1:19" ht="48" x14ac:dyDescent="0.2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t="s">
        <v>8266</v>
      </c>
      <c r="P1271">
        <f t="shared" si="58"/>
        <v>99.16</v>
      </c>
      <c r="Q1271" s="13">
        <f t="shared" si="57"/>
        <v>42445.823055555549</v>
      </c>
      <c r="S1271">
        <f t="shared" si="59"/>
        <v>2016</v>
      </c>
    </row>
    <row r="1272" spans="1:19" ht="32" x14ac:dyDescent="0.2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t="s">
        <v>8266</v>
      </c>
      <c r="P1272">
        <f t="shared" si="58"/>
        <v>67.88</v>
      </c>
      <c r="Q1272" s="13">
        <f t="shared" si="57"/>
        <v>40933.856967592597</v>
      </c>
      <c r="S1272">
        <f t="shared" si="59"/>
        <v>2012</v>
      </c>
    </row>
    <row r="1273" spans="1:19" ht="48" x14ac:dyDescent="0.2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t="s">
        <v>8266</v>
      </c>
      <c r="P1273">
        <f t="shared" si="58"/>
        <v>246.29</v>
      </c>
      <c r="Q1273" s="13">
        <f t="shared" si="57"/>
        <v>41561.683553240742</v>
      </c>
      <c r="S1273">
        <f t="shared" si="59"/>
        <v>2013</v>
      </c>
    </row>
    <row r="1274" spans="1:19" ht="48" x14ac:dyDescent="0.2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t="s">
        <v>8266</v>
      </c>
      <c r="P1274">
        <f t="shared" si="58"/>
        <v>189.29</v>
      </c>
      <c r="Q1274" s="13">
        <f t="shared" si="57"/>
        <v>40274.745127314818</v>
      </c>
      <c r="S1274">
        <f t="shared" si="59"/>
        <v>2010</v>
      </c>
    </row>
    <row r="1275" spans="1:19" ht="32" x14ac:dyDescent="0.2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t="s">
        <v>8266</v>
      </c>
      <c r="P1275">
        <f t="shared" si="58"/>
        <v>76.67</v>
      </c>
      <c r="Q1275" s="13">
        <f t="shared" si="57"/>
        <v>41852.730219907404</v>
      </c>
      <c r="S1275">
        <f t="shared" si="59"/>
        <v>2014</v>
      </c>
    </row>
    <row r="1276" spans="1:19" ht="48" x14ac:dyDescent="0.2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t="s">
        <v>8266</v>
      </c>
      <c r="P1276">
        <f t="shared" si="58"/>
        <v>82.96</v>
      </c>
      <c r="Q1276" s="13">
        <f t="shared" si="57"/>
        <v>41116.690104166664</v>
      </c>
      <c r="S1276">
        <f t="shared" si="59"/>
        <v>2012</v>
      </c>
    </row>
    <row r="1277" spans="1:19" ht="48" x14ac:dyDescent="0.2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t="s">
        <v>8266</v>
      </c>
      <c r="P1277">
        <f t="shared" si="58"/>
        <v>62.52</v>
      </c>
      <c r="Q1277" s="13">
        <f t="shared" si="57"/>
        <v>41458.867905092593</v>
      </c>
      <c r="S1277">
        <f t="shared" si="59"/>
        <v>2013</v>
      </c>
    </row>
    <row r="1278" spans="1:19" ht="32" x14ac:dyDescent="0.2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t="s">
        <v>8266</v>
      </c>
      <c r="P1278">
        <f t="shared" si="58"/>
        <v>46.07</v>
      </c>
      <c r="Q1278" s="13">
        <f t="shared" si="57"/>
        <v>40007.704247685186</v>
      </c>
      <c r="S1278">
        <f t="shared" si="59"/>
        <v>2009</v>
      </c>
    </row>
    <row r="1279" spans="1:19" ht="48" x14ac:dyDescent="0.2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t="s">
        <v>8266</v>
      </c>
      <c r="P1279">
        <f t="shared" si="58"/>
        <v>38.54</v>
      </c>
      <c r="Q1279" s="13">
        <f t="shared" si="57"/>
        <v>41121.561886574076</v>
      </c>
      <c r="S1279">
        <f t="shared" si="59"/>
        <v>2012</v>
      </c>
    </row>
    <row r="1280" spans="1:19" ht="48" x14ac:dyDescent="0.2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t="s">
        <v>8266</v>
      </c>
      <c r="P1280">
        <f t="shared" si="58"/>
        <v>53.01</v>
      </c>
      <c r="Q1280" s="13">
        <f t="shared" si="57"/>
        <v>41786.555162037039</v>
      </c>
      <c r="S1280">
        <f t="shared" si="59"/>
        <v>2014</v>
      </c>
    </row>
    <row r="1281" spans="1:19" ht="48" x14ac:dyDescent="0.2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t="s">
        <v>8266</v>
      </c>
      <c r="P1281">
        <f t="shared" si="58"/>
        <v>73.36</v>
      </c>
      <c r="Q1281" s="13">
        <f t="shared" si="57"/>
        <v>41682.099189814813</v>
      </c>
      <c r="S1281">
        <f t="shared" si="59"/>
        <v>2014</v>
      </c>
    </row>
    <row r="1282" spans="1:19" ht="48" x14ac:dyDescent="0.2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t="s">
        <v>8266</v>
      </c>
      <c r="P1282">
        <f t="shared" si="58"/>
        <v>127.98</v>
      </c>
      <c r="Q1282" s="13">
        <f t="shared" si="57"/>
        <v>40513.757569444446</v>
      </c>
      <c r="S1282">
        <f t="shared" si="59"/>
        <v>2010</v>
      </c>
    </row>
    <row r="1283" spans="1:19" ht="48" x14ac:dyDescent="0.2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t="s">
        <v>8266</v>
      </c>
      <c r="P1283">
        <f t="shared" si="58"/>
        <v>104.73</v>
      </c>
      <c r="Q1283" s="13">
        <f t="shared" ref="Q1283:Q1346" si="60">(((J1283/60)/60)/24)+DATE(1970,1,1)</f>
        <v>41463.743472222224</v>
      </c>
      <c r="S1283">
        <f t="shared" si="59"/>
        <v>2013</v>
      </c>
    </row>
    <row r="1284" spans="1:19" ht="48" x14ac:dyDescent="0.2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t="s">
        <v>8266</v>
      </c>
      <c r="P1284">
        <f t="shared" ref="P1284:P1347" si="61">ROUND(E1284/L1284,2)</f>
        <v>67.67</v>
      </c>
      <c r="Q1284" s="13">
        <f t="shared" si="60"/>
        <v>41586.475173611114</v>
      </c>
      <c r="S1284">
        <f t="shared" ref="R1284:S1347" si="62">YEAR(Q1284)</f>
        <v>2013</v>
      </c>
    </row>
    <row r="1285" spans="1:19" ht="48" x14ac:dyDescent="0.2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t="s">
        <v>8266</v>
      </c>
      <c r="P1285">
        <f t="shared" si="61"/>
        <v>95.93</v>
      </c>
      <c r="Q1285" s="13">
        <f t="shared" si="60"/>
        <v>41320.717465277776</v>
      </c>
      <c r="S1285">
        <f t="shared" si="62"/>
        <v>2013</v>
      </c>
    </row>
    <row r="1286" spans="1:19" ht="48" x14ac:dyDescent="0.2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8285</v>
      </c>
      <c r="O1286" t="s">
        <v>8286</v>
      </c>
      <c r="P1286">
        <f t="shared" si="61"/>
        <v>65.16</v>
      </c>
      <c r="Q1286" s="13">
        <f t="shared" si="60"/>
        <v>42712.23474537037</v>
      </c>
      <c r="S1286">
        <f t="shared" si="62"/>
        <v>2016</v>
      </c>
    </row>
    <row r="1287" spans="1:19" ht="48" x14ac:dyDescent="0.2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8285</v>
      </c>
      <c r="O1287" t="s">
        <v>8286</v>
      </c>
      <c r="P1287">
        <f t="shared" si="61"/>
        <v>32.270000000000003</v>
      </c>
      <c r="Q1287" s="13">
        <f t="shared" si="60"/>
        <v>42160.583043981482</v>
      </c>
      <c r="S1287">
        <f t="shared" si="62"/>
        <v>2015</v>
      </c>
    </row>
    <row r="1288" spans="1:19" ht="48" x14ac:dyDescent="0.2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8285</v>
      </c>
      <c r="O1288" t="s">
        <v>8286</v>
      </c>
      <c r="P1288">
        <f t="shared" si="61"/>
        <v>81.25</v>
      </c>
      <c r="Q1288" s="13">
        <f t="shared" si="60"/>
        <v>42039.384571759263</v>
      </c>
      <c r="S1288">
        <f t="shared" si="62"/>
        <v>2015</v>
      </c>
    </row>
    <row r="1289" spans="1:19" ht="64" x14ac:dyDescent="0.2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8285</v>
      </c>
      <c r="O1289" t="s">
        <v>8286</v>
      </c>
      <c r="P1289">
        <f t="shared" si="61"/>
        <v>24.2</v>
      </c>
      <c r="Q1289" s="13">
        <f t="shared" si="60"/>
        <v>42107.621018518519</v>
      </c>
      <c r="S1289">
        <f t="shared" si="62"/>
        <v>2015</v>
      </c>
    </row>
    <row r="1290" spans="1:19" ht="48" x14ac:dyDescent="0.2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8285</v>
      </c>
      <c r="O1290" t="s">
        <v>8286</v>
      </c>
      <c r="P1290">
        <f t="shared" si="61"/>
        <v>65.87</v>
      </c>
      <c r="Q1290" s="13">
        <f t="shared" si="60"/>
        <v>42561.154664351852</v>
      </c>
      <c r="S1290">
        <f t="shared" si="62"/>
        <v>2016</v>
      </c>
    </row>
    <row r="1291" spans="1:19" ht="48" x14ac:dyDescent="0.2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8285</v>
      </c>
      <c r="O1291" t="s">
        <v>8286</v>
      </c>
      <c r="P1291">
        <f t="shared" si="61"/>
        <v>36.08</v>
      </c>
      <c r="Q1291" s="13">
        <f t="shared" si="60"/>
        <v>42709.134780092587</v>
      </c>
      <c r="S1291">
        <f t="shared" si="62"/>
        <v>2016</v>
      </c>
    </row>
    <row r="1292" spans="1:19" ht="32" x14ac:dyDescent="0.2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8285</v>
      </c>
      <c r="O1292" t="s">
        <v>8286</v>
      </c>
      <c r="P1292">
        <f t="shared" si="61"/>
        <v>44.19</v>
      </c>
      <c r="Q1292" s="13">
        <f t="shared" si="60"/>
        <v>42086.614942129629</v>
      </c>
      <c r="S1292">
        <f t="shared" si="62"/>
        <v>2015</v>
      </c>
    </row>
    <row r="1293" spans="1:19" ht="48" x14ac:dyDescent="0.2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8285</v>
      </c>
      <c r="O1293" t="s">
        <v>8286</v>
      </c>
      <c r="P1293">
        <f t="shared" si="61"/>
        <v>104.07</v>
      </c>
      <c r="Q1293" s="13">
        <f t="shared" si="60"/>
        <v>42064.652673611112</v>
      </c>
      <c r="S1293">
        <f t="shared" si="62"/>
        <v>2015</v>
      </c>
    </row>
    <row r="1294" spans="1:19" ht="48" x14ac:dyDescent="0.2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8285</v>
      </c>
      <c r="O1294" t="s">
        <v>8286</v>
      </c>
      <c r="P1294">
        <f t="shared" si="61"/>
        <v>35.96</v>
      </c>
      <c r="Q1294" s="13">
        <f t="shared" si="60"/>
        <v>42256.764212962968</v>
      </c>
      <c r="S1294">
        <f t="shared" si="62"/>
        <v>2015</v>
      </c>
    </row>
    <row r="1295" spans="1:19" ht="48" x14ac:dyDescent="0.2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8285</v>
      </c>
      <c r="O1295" t="s">
        <v>8286</v>
      </c>
      <c r="P1295">
        <f t="shared" si="61"/>
        <v>127.79</v>
      </c>
      <c r="Q1295" s="13">
        <f t="shared" si="60"/>
        <v>42292.701053240744</v>
      </c>
      <c r="S1295">
        <f t="shared" si="62"/>
        <v>2015</v>
      </c>
    </row>
    <row r="1296" spans="1:19" ht="48" x14ac:dyDescent="0.2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8285</v>
      </c>
      <c r="O1296" t="s">
        <v>8286</v>
      </c>
      <c r="P1296">
        <f t="shared" si="61"/>
        <v>27.73</v>
      </c>
      <c r="Q1296" s="13">
        <f t="shared" si="60"/>
        <v>42278.453668981485</v>
      </c>
      <c r="S1296">
        <f t="shared" si="62"/>
        <v>2015</v>
      </c>
    </row>
    <row r="1297" spans="1:19" ht="48" x14ac:dyDescent="0.2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8285</v>
      </c>
      <c r="O1297" t="s">
        <v>8286</v>
      </c>
      <c r="P1297">
        <f t="shared" si="61"/>
        <v>39.83</v>
      </c>
      <c r="Q1297" s="13">
        <f t="shared" si="60"/>
        <v>42184.572881944448</v>
      </c>
      <c r="S1297">
        <f t="shared" si="62"/>
        <v>2015</v>
      </c>
    </row>
    <row r="1298" spans="1:19" ht="48" x14ac:dyDescent="0.2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8285</v>
      </c>
      <c r="O1298" t="s">
        <v>8286</v>
      </c>
      <c r="P1298">
        <f t="shared" si="61"/>
        <v>52.17</v>
      </c>
      <c r="Q1298" s="13">
        <f t="shared" si="60"/>
        <v>42423.050613425927</v>
      </c>
      <c r="S1298">
        <f t="shared" si="62"/>
        <v>2016</v>
      </c>
    </row>
    <row r="1299" spans="1:19" ht="48" x14ac:dyDescent="0.2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8285</v>
      </c>
      <c r="O1299" t="s">
        <v>8286</v>
      </c>
      <c r="P1299">
        <f t="shared" si="61"/>
        <v>92.04</v>
      </c>
      <c r="Q1299" s="13">
        <f t="shared" si="60"/>
        <v>42461.747199074074</v>
      </c>
      <c r="S1299">
        <f t="shared" si="62"/>
        <v>2016</v>
      </c>
    </row>
    <row r="1300" spans="1:19" ht="48" x14ac:dyDescent="0.2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8285</v>
      </c>
      <c r="O1300" t="s">
        <v>8286</v>
      </c>
      <c r="P1300">
        <f t="shared" si="61"/>
        <v>63.42</v>
      </c>
      <c r="Q1300" s="13">
        <f t="shared" si="60"/>
        <v>42458.680925925932</v>
      </c>
      <c r="S1300">
        <f t="shared" si="62"/>
        <v>2016</v>
      </c>
    </row>
    <row r="1301" spans="1:19" ht="48" x14ac:dyDescent="0.2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8285</v>
      </c>
      <c r="O1301" t="s">
        <v>8286</v>
      </c>
      <c r="P1301">
        <f t="shared" si="61"/>
        <v>135.63</v>
      </c>
      <c r="Q1301" s="13">
        <f t="shared" si="60"/>
        <v>42169.814340277779</v>
      </c>
      <c r="S1301">
        <f t="shared" si="62"/>
        <v>2015</v>
      </c>
    </row>
    <row r="1302" spans="1:19" ht="48" x14ac:dyDescent="0.2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8285</v>
      </c>
      <c r="O1302" t="s">
        <v>8286</v>
      </c>
      <c r="P1302">
        <f t="shared" si="61"/>
        <v>168.75</v>
      </c>
      <c r="Q1302" s="13">
        <f t="shared" si="60"/>
        <v>42483.675208333334</v>
      </c>
      <c r="S1302">
        <f t="shared" si="62"/>
        <v>2016</v>
      </c>
    </row>
    <row r="1303" spans="1:19" ht="48" x14ac:dyDescent="0.2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8285</v>
      </c>
      <c r="O1303" t="s">
        <v>8286</v>
      </c>
      <c r="P1303">
        <f t="shared" si="61"/>
        <v>70.86</v>
      </c>
      <c r="Q1303" s="13">
        <f t="shared" si="60"/>
        <v>42195.749745370369</v>
      </c>
      <c r="S1303">
        <f t="shared" si="62"/>
        <v>2015</v>
      </c>
    </row>
    <row r="1304" spans="1:19" ht="48" x14ac:dyDescent="0.2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8285</v>
      </c>
      <c r="O1304" t="s">
        <v>8286</v>
      </c>
      <c r="P1304">
        <f t="shared" si="61"/>
        <v>50</v>
      </c>
      <c r="Q1304" s="13">
        <f t="shared" si="60"/>
        <v>42675.057997685188</v>
      </c>
      <c r="S1304">
        <f t="shared" si="62"/>
        <v>2016</v>
      </c>
    </row>
    <row r="1305" spans="1:19" ht="32" x14ac:dyDescent="0.2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8285</v>
      </c>
      <c r="O1305" t="s">
        <v>8286</v>
      </c>
      <c r="P1305">
        <f t="shared" si="61"/>
        <v>42.21</v>
      </c>
      <c r="Q1305" s="13">
        <f t="shared" si="60"/>
        <v>42566.441203703704</v>
      </c>
      <c r="S1305">
        <f t="shared" si="62"/>
        <v>2016</v>
      </c>
    </row>
    <row r="1306" spans="1:19" ht="48" x14ac:dyDescent="0.2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8287</v>
      </c>
      <c r="O1306" t="s">
        <v>8289</v>
      </c>
      <c r="P1306">
        <f t="shared" si="61"/>
        <v>152.41</v>
      </c>
      <c r="Q1306" s="13">
        <f t="shared" si="60"/>
        <v>42747.194502314815</v>
      </c>
      <c r="S1306">
        <f t="shared" si="62"/>
        <v>2017</v>
      </c>
    </row>
    <row r="1307" spans="1:19" ht="48" x14ac:dyDescent="0.2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8287</v>
      </c>
      <c r="O1307" t="s">
        <v>8289</v>
      </c>
      <c r="P1307">
        <f t="shared" si="61"/>
        <v>90.62</v>
      </c>
      <c r="Q1307" s="13">
        <f t="shared" si="60"/>
        <v>42543.665601851855</v>
      </c>
      <c r="S1307">
        <f t="shared" si="62"/>
        <v>2016</v>
      </c>
    </row>
    <row r="1308" spans="1:19" ht="64" x14ac:dyDescent="0.2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8287</v>
      </c>
      <c r="O1308" t="s">
        <v>8289</v>
      </c>
      <c r="P1308">
        <f t="shared" si="61"/>
        <v>201.6</v>
      </c>
      <c r="Q1308" s="13">
        <f t="shared" si="60"/>
        <v>41947.457569444443</v>
      </c>
      <c r="S1308">
        <f t="shared" si="62"/>
        <v>2014</v>
      </c>
    </row>
    <row r="1309" spans="1:19" ht="32" x14ac:dyDescent="0.2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8287</v>
      </c>
      <c r="O1309" t="s">
        <v>8289</v>
      </c>
      <c r="P1309">
        <f t="shared" si="61"/>
        <v>127.93</v>
      </c>
      <c r="Q1309" s="13">
        <f t="shared" si="60"/>
        <v>42387.503229166665</v>
      </c>
      <c r="S1309">
        <f t="shared" si="62"/>
        <v>2016</v>
      </c>
    </row>
    <row r="1310" spans="1:19" ht="32" x14ac:dyDescent="0.2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8287</v>
      </c>
      <c r="O1310" t="s">
        <v>8289</v>
      </c>
      <c r="P1310">
        <f t="shared" si="61"/>
        <v>29.89</v>
      </c>
      <c r="Q1310" s="13">
        <f t="shared" si="60"/>
        <v>42611.613564814819</v>
      </c>
      <c r="S1310">
        <f t="shared" si="62"/>
        <v>2016</v>
      </c>
    </row>
    <row r="1311" spans="1:19" ht="32" x14ac:dyDescent="0.2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8287</v>
      </c>
      <c r="O1311" t="s">
        <v>8289</v>
      </c>
      <c r="P1311">
        <f t="shared" si="61"/>
        <v>367.97</v>
      </c>
      <c r="Q1311" s="13">
        <f t="shared" si="60"/>
        <v>42257.882731481484</v>
      </c>
      <c r="S1311">
        <f t="shared" si="62"/>
        <v>2015</v>
      </c>
    </row>
    <row r="1312" spans="1:19" ht="32" x14ac:dyDescent="0.2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8287</v>
      </c>
      <c r="O1312" t="s">
        <v>8289</v>
      </c>
      <c r="P1312">
        <f t="shared" si="61"/>
        <v>129.16999999999999</v>
      </c>
      <c r="Q1312" s="13">
        <f t="shared" si="60"/>
        <v>42556.667245370365</v>
      </c>
      <c r="S1312">
        <f t="shared" si="62"/>
        <v>2016</v>
      </c>
    </row>
    <row r="1313" spans="1:19" ht="48" x14ac:dyDescent="0.2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8287</v>
      </c>
      <c r="O1313" t="s">
        <v>8289</v>
      </c>
      <c r="P1313">
        <f t="shared" si="61"/>
        <v>800.7</v>
      </c>
      <c r="Q1313" s="13">
        <f t="shared" si="60"/>
        <v>42669.802303240736</v>
      </c>
      <c r="S1313">
        <f t="shared" si="62"/>
        <v>2016</v>
      </c>
    </row>
    <row r="1314" spans="1:19" ht="48" x14ac:dyDescent="0.2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8287</v>
      </c>
      <c r="O1314" t="s">
        <v>8289</v>
      </c>
      <c r="P1314">
        <f t="shared" si="61"/>
        <v>28</v>
      </c>
      <c r="Q1314" s="13">
        <f t="shared" si="60"/>
        <v>42082.702800925923</v>
      </c>
      <c r="S1314">
        <f t="shared" si="62"/>
        <v>2015</v>
      </c>
    </row>
    <row r="1315" spans="1:19" ht="48" x14ac:dyDescent="0.2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8287</v>
      </c>
      <c r="O1315" t="s">
        <v>8289</v>
      </c>
      <c r="P1315">
        <f t="shared" si="61"/>
        <v>102.02</v>
      </c>
      <c r="Q1315" s="13">
        <f t="shared" si="60"/>
        <v>42402.709652777776</v>
      </c>
      <c r="S1315">
        <f t="shared" si="62"/>
        <v>2016</v>
      </c>
    </row>
    <row r="1316" spans="1:19" ht="48" x14ac:dyDescent="0.2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8287</v>
      </c>
      <c r="O1316" t="s">
        <v>8289</v>
      </c>
      <c r="P1316">
        <f t="shared" si="61"/>
        <v>184.36</v>
      </c>
      <c r="Q1316" s="13">
        <f t="shared" si="60"/>
        <v>42604.669675925921</v>
      </c>
      <c r="S1316">
        <f t="shared" si="62"/>
        <v>2016</v>
      </c>
    </row>
    <row r="1317" spans="1:19" ht="32" x14ac:dyDescent="0.2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8287</v>
      </c>
      <c r="O1317" t="s">
        <v>8289</v>
      </c>
      <c r="P1317">
        <f t="shared" si="61"/>
        <v>162.91999999999999</v>
      </c>
      <c r="Q1317" s="13">
        <f t="shared" si="60"/>
        <v>42278.498240740737</v>
      </c>
      <c r="S1317">
        <f t="shared" si="62"/>
        <v>2015</v>
      </c>
    </row>
    <row r="1318" spans="1:19" ht="48" x14ac:dyDescent="0.2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8287</v>
      </c>
      <c r="O1318" t="s">
        <v>8289</v>
      </c>
      <c r="P1318">
        <f t="shared" si="61"/>
        <v>1</v>
      </c>
      <c r="Q1318" s="13">
        <f t="shared" si="60"/>
        <v>42393.961909722217</v>
      </c>
      <c r="S1318">
        <f t="shared" si="62"/>
        <v>2016</v>
      </c>
    </row>
    <row r="1319" spans="1:19" ht="48" x14ac:dyDescent="0.2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8287</v>
      </c>
      <c r="O1319" t="s">
        <v>8289</v>
      </c>
      <c r="P1319">
        <f t="shared" si="61"/>
        <v>603.53</v>
      </c>
      <c r="Q1319" s="13">
        <f t="shared" si="60"/>
        <v>42520.235486111109</v>
      </c>
      <c r="S1319">
        <f t="shared" si="62"/>
        <v>2016</v>
      </c>
    </row>
    <row r="1320" spans="1:19" ht="48" x14ac:dyDescent="0.2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8287</v>
      </c>
      <c r="O1320" t="s">
        <v>8289</v>
      </c>
      <c r="P1320">
        <f t="shared" si="61"/>
        <v>45.41</v>
      </c>
      <c r="Q1320" s="13">
        <f t="shared" si="60"/>
        <v>41985.043657407412</v>
      </c>
      <c r="S1320">
        <f t="shared" si="62"/>
        <v>2014</v>
      </c>
    </row>
    <row r="1321" spans="1:19" ht="48" x14ac:dyDescent="0.2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8287</v>
      </c>
      <c r="O1321" t="s">
        <v>8289</v>
      </c>
      <c r="P1321">
        <f t="shared" si="61"/>
        <v>97.33</v>
      </c>
      <c r="Q1321" s="13">
        <f t="shared" si="60"/>
        <v>41816.812094907407</v>
      </c>
      <c r="S1321">
        <f t="shared" si="62"/>
        <v>2014</v>
      </c>
    </row>
    <row r="1322" spans="1:19" ht="48" x14ac:dyDescent="0.2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8287</v>
      </c>
      <c r="O1322" t="s">
        <v>8289</v>
      </c>
      <c r="P1322">
        <f t="shared" si="61"/>
        <v>167.67</v>
      </c>
      <c r="Q1322" s="13">
        <f t="shared" si="60"/>
        <v>42705.690347222218</v>
      </c>
      <c r="S1322">
        <f t="shared" si="62"/>
        <v>2016</v>
      </c>
    </row>
    <row r="1323" spans="1:19" ht="48" x14ac:dyDescent="0.2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8287</v>
      </c>
      <c r="O1323" t="s">
        <v>8289</v>
      </c>
      <c r="P1323">
        <f t="shared" si="61"/>
        <v>859.86</v>
      </c>
      <c r="Q1323" s="13">
        <f t="shared" si="60"/>
        <v>42697.74927083333</v>
      </c>
      <c r="S1323">
        <f t="shared" si="62"/>
        <v>2016</v>
      </c>
    </row>
    <row r="1324" spans="1:19" ht="48" x14ac:dyDescent="0.2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8287</v>
      </c>
      <c r="O1324" t="s">
        <v>8289</v>
      </c>
      <c r="P1324">
        <f t="shared" si="61"/>
        <v>26.5</v>
      </c>
      <c r="Q1324" s="13">
        <f t="shared" si="60"/>
        <v>42115.656539351854</v>
      </c>
      <c r="S1324">
        <f t="shared" si="62"/>
        <v>2015</v>
      </c>
    </row>
    <row r="1325" spans="1:19" ht="48" x14ac:dyDescent="0.2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8287</v>
      </c>
      <c r="O1325" t="s">
        <v>8289</v>
      </c>
      <c r="P1325">
        <f t="shared" si="61"/>
        <v>30.27</v>
      </c>
      <c r="Q1325" s="13">
        <f t="shared" si="60"/>
        <v>42451.698449074072</v>
      </c>
      <c r="S1325">
        <f t="shared" si="62"/>
        <v>2016</v>
      </c>
    </row>
    <row r="1326" spans="1:19" ht="48" x14ac:dyDescent="0.2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8287</v>
      </c>
      <c r="O1326" t="s">
        <v>8289</v>
      </c>
      <c r="P1326">
        <f t="shared" si="61"/>
        <v>54.67</v>
      </c>
      <c r="Q1326" s="13">
        <f t="shared" si="60"/>
        <v>42626.633703703701</v>
      </c>
      <c r="S1326">
        <f t="shared" si="62"/>
        <v>2016</v>
      </c>
    </row>
    <row r="1327" spans="1:19" ht="48" x14ac:dyDescent="0.2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8287</v>
      </c>
      <c r="O1327" t="s">
        <v>8289</v>
      </c>
      <c r="P1327">
        <f t="shared" si="61"/>
        <v>60.75</v>
      </c>
      <c r="Q1327" s="13">
        <f t="shared" si="60"/>
        <v>42704.086053240739</v>
      </c>
      <c r="S1327">
        <f t="shared" si="62"/>
        <v>2016</v>
      </c>
    </row>
    <row r="1328" spans="1:19" ht="48" x14ac:dyDescent="0.2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8287</v>
      </c>
      <c r="O1328" t="s">
        <v>8289</v>
      </c>
      <c r="P1328">
        <f t="shared" si="61"/>
        <v>102.73</v>
      </c>
      <c r="Q1328" s="13">
        <f t="shared" si="60"/>
        <v>41974.791990740734</v>
      </c>
      <c r="S1328">
        <f t="shared" si="62"/>
        <v>2014</v>
      </c>
    </row>
    <row r="1329" spans="1:19" ht="48" x14ac:dyDescent="0.2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8287</v>
      </c>
      <c r="O1329" t="s">
        <v>8289</v>
      </c>
      <c r="P1329">
        <f t="shared" si="61"/>
        <v>41.59</v>
      </c>
      <c r="Q1329" s="13">
        <f t="shared" si="60"/>
        <v>42123.678645833337</v>
      </c>
      <c r="S1329">
        <f t="shared" si="62"/>
        <v>2015</v>
      </c>
    </row>
    <row r="1330" spans="1:19" ht="48" x14ac:dyDescent="0.2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8287</v>
      </c>
      <c r="O1330" t="s">
        <v>8289</v>
      </c>
      <c r="P1330">
        <f t="shared" si="61"/>
        <v>116.53</v>
      </c>
      <c r="Q1330" s="13">
        <f t="shared" si="60"/>
        <v>42612.642754629633</v>
      </c>
      <c r="S1330">
        <f t="shared" si="62"/>
        <v>2016</v>
      </c>
    </row>
    <row r="1331" spans="1:19" ht="48" x14ac:dyDescent="0.2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8287</v>
      </c>
      <c r="O1331" t="s">
        <v>8289</v>
      </c>
      <c r="P1331">
        <f t="shared" si="61"/>
        <v>45.33</v>
      </c>
      <c r="Q1331" s="13">
        <f t="shared" si="60"/>
        <v>41935.221585648149</v>
      </c>
      <c r="S1331">
        <f t="shared" si="62"/>
        <v>2014</v>
      </c>
    </row>
    <row r="1332" spans="1:19" ht="48" x14ac:dyDescent="0.2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8287</v>
      </c>
      <c r="O1332" t="s">
        <v>8289</v>
      </c>
      <c r="P1332">
        <f t="shared" si="61"/>
        <v>157.46</v>
      </c>
      <c r="Q1332" s="13">
        <f t="shared" si="60"/>
        <v>42522.276724537034</v>
      </c>
      <c r="S1332">
        <f t="shared" si="62"/>
        <v>2016</v>
      </c>
    </row>
    <row r="1333" spans="1:19" ht="48" x14ac:dyDescent="0.2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8287</v>
      </c>
      <c r="O1333" t="s">
        <v>8289</v>
      </c>
      <c r="P1333">
        <f t="shared" si="61"/>
        <v>100.5</v>
      </c>
      <c r="Q1333" s="13">
        <f t="shared" si="60"/>
        <v>42569.50409722222</v>
      </c>
      <c r="S1333">
        <f t="shared" si="62"/>
        <v>2016</v>
      </c>
    </row>
    <row r="1334" spans="1:19" ht="48" x14ac:dyDescent="0.2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8287</v>
      </c>
      <c r="O1334" t="s">
        <v>8289</v>
      </c>
      <c r="P1334" t="e">
        <f t="shared" si="61"/>
        <v>#DIV/0!</v>
      </c>
      <c r="Q1334" s="13">
        <f t="shared" si="60"/>
        <v>42732.060277777782</v>
      </c>
      <c r="S1334">
        <f t="shared" si="62"/>
        <v>2016</v>
      </c>
    </row>
    <row r="1335" spans="1:19" ht="48" x14ac:dyDescent="0.2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8287</v>
      </c>
      <c r="O1335" t="s">
        <v>8289</v>
      </c>
      <c r="P1335" t="e">
        <f t="shared" si="61"/>
        <v>#DIV/0!</v>
      </c>
      <c r="Q1335" s="13">
        <f t="shared" si="60"/>
        <v>41806.106770833336</v>
      </c>
      <c r="S1335">
        <f t="shared" si="62"/>
        <v>2014</v>
      </c>
    </row>
    <row r="1336" spans="1:19" ht="48" x14ac:dyDescent="0.2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8287</v>
      </c>
      <c r="O1336" t="s">
        <v>8289</v>
      </c>
      <c r="P1336">
        <f t="shared" si="61"/>
        <v>51.82</v>
      </c>
      <c r="Q1336" s="13">
        <f t="shared" si="60"/>
        <v>42410.774155092593</v>
      </c>
      <c r="S1336">
        <f t="shared" si="62"/>
        <v>2016</v>
      </c>
    </row>
    <row r="1337" spans="1:19" ht="48" x14ac:dyDescent="0.2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8287</v>
      </c>
      <c r="O1337" t="s">
        <v>8289</v>
      </c>
      <c r="P1337">
        <f t="shared" si="61"/>
        <v>308.75</v>
      </c>
      <c r="Q1337" s="13">
        <f t="shared" si="60"/>
        <v>42313.936365740738</v>
      </c>
      <c r="S1337">
        <f t="shared" si="62"/>
        <v>2015</v>
      </c>
    </row>
    <row r="1338" spans="1:19" ht="48" x14ac:dyDescent="0.2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8287</v>
      </c>
      <c r="O1338" t="s">
        <v>8289</v>
      </c>
      <c r="P1338">
        <f t="shared" si="61"/>
        <v>379.23</v>
      </c>
      <c r="Q1338" s="13">
        <f t="shared" si="60"/>
        <v>41955.863750000004</v>
      </c>
      <c r="S1338">
        <f t="shared" si="62"/>
        <v>2014</v>
      </c>
    </row>
    <row r="1339" spans="1:19" ht="48" x14ac:dyDescent="0.2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8287</v>
      </c>
      <c r="O1339" t="s">
        <v>8289</v>
      </c>
      <c r="P1339">
        <f t="shared" si="61"/>
        <v>176.36</v>
      </c>
      <c r="Q1339" s="13">
        <f t="shared" si="60"/>
        <v>42767.577303240745</v>
      </c>
      <c r="S1339">
        <f t="shared" si="62"/>
        <v>2017</v>
      </c>
    </row>
    <row r="1340" spans="1:19" ht="48" x14ac:dyDescent="0.2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8287</v>
      </c>
      <c r="O1340" t="s">
        <v>8289</v>
      </c>
      <c r="P1340">
        <f t="shared" si="61"/>
        <v>66.069999999999993</v>
      </c>
      <c r="Q1340" s="13">
        <f t="shared" si="60"/>
        <v>42188.803622685184</v>
      </c>
      <c r="S1340">
        <f t="shared" si="62"/>
        <v>2015</v>
      </c>
    </row>
    <row r="1341" spans="1:19" ht="32" x14ac:dyDescent="0.2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8287</v>
      </c>
      <c r="O1341" t="s">
        <v>8289</v>
      </c>
      <c r="P1341">
        <f t="shared" si="61"/>
        <v>89.65</v>
      </c>
      <c r="Q1341" s="13">
        <f t="shared" si="60"/>
        <v>41936.647164351853</v>
      </c>
      <c r="S1341">
        <f t="shared" si="62"/>
        <v>2014</v>
      </c>
    </row>
    <row r="1342" spans="1:19" ht="48" x14ac:dyDescent="0.2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8287</v>
      </c>
      <c r="O1342" t="s">
        <v>8289</v>
      </c>
      <c r="P1342" t="e">
        <f t="shared" si="61"/>
        <v>#DIV/0!</v>
      </c>
      <c r="Q1342" s="13">
        <f t="shared" si="60"/>
        <v>41836.595520833333</v>
      </c>
      <c r="S1342">
        <f t="shared" si="62"/>
        <v>2014</v>
      </c>
    </row>
    <row r="1343" spans="1:19" ht="48" x14ac:dyDescent="0.2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8287</v>
      </c>
      <c r="O1343" t="s">
        <v>8289</v>
      </c>
      <c r="P1343">
        <f t="shared" si="61"/>
        <v>382.39</v>
      </c>
      <c r="Q1343" s="13">
        <f t="shared" si="60"/>
        <v>42612.624039351853</v>
      </c>
      <c r="S1343">
        <f t="shared" si="62"/>
        <v>2016</v>
      </c>
    </row>
    <row r="1344" spans="1:19" ht="48" x14ac:dyDescent="0.2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8287</v>
      </c>
      <c r="O1344" t="s">
        <v>8289</v>
      </c>
      <c r="P1344">
        <f t="shared" si="61"/>
        <v>100</v>
      </c>
      <c r="Q1344" s="13">
        <f t="shared" si="60"/>
        <v>42172.816423611104</v>
      </c>
      <c r="S1344">
        <f t="shared" si="62"/>
        <v>2015</v>
      </c>
    </row>
    <row r="1345" spans="1:19" ht="48" x14ac:dyDescent="0.2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8287</v>
      </c>
      <c r="O1345" t="s">
        <v>8289</v>
      </c>
      <c r="P1345">
        <f t="shared" si="61"/>
        <v>158.36000000000001</v>
      </c>
      <c r="Q1345" s="13">
        <f t="shared" si="60"/>
        <v>42542.526423611111</v>
      </c>
      <c r="S1345">
        <f t="shared" si="62"/>
        <v>2016</v>
      </c>
    </row>
    <row r="1346" spans="1:19" ht="48" x14ac:dyDescent="0.2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8290</v>
      </c>
      <c r="O1346" t="s">
        <v>8291</v>
      </c>
      <c r="P1346">
        <f t="shared" si="61"/>
        <v>40.76</v>
      </c>
      <c r="Q1346" s="13">
        <f t="shared" si="60"/>
        <v>42522.789803240739</v>
      </c>
      <c r="S1346">
        <f t="shared" si="62"/>
        <v>2016</v>
      </c>
    </row>
    <row r="1347" spans="1:19" ht="48" x14ac:dyDescent="0.2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8290</v>
      </c>
      <c r="O1347" t="s">
        <v>8291</v>
      </c>
      <c r="P1347">
        <f t="shared" si="61"/>
        <v>53.57</v>
      </c>
      <c r="Q1347" s="13">
        <f t="shared" ref="Q1347:Q1410" si="63">(((J1347/60)/60)/24)+DATE(1970,1,1)</f>
        <v>41799.814340277779</v>
      </c>
      <c r="S1347">
        <f t="shared" si="62"/>
        <v>2014</v>
      </c>
    </row>
    <row r="1348" spans="1:19" ht="48" x14ac:dyDescent="0.2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8290</v>
      </c>
      <c r="O1348" t="s">
        <v>8291</v>
      </c>
      <c r="P1348">
        <f t="shared" ref="P1348:P1411" si="64">ROUND(E1348/L1348,2)</f>
        <v>48.45</v>
      </c>
      <c r="Q1348" s="13">
        <f t="shared" si="63"/>
        <v>41422.075821759259</v>
      </c>
      <c r="S1348">
        <f t="shared" ref="R1348:S1411" si="65">YEAR(Q1348)</f>
        <v>2013</v>
      </c>
    </row>
    <row r="1349" spans="1:19" ht="48" x14ac:dyDescent="0.2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8290</v>
      </c>
      <c r="O1349" t="s">
        <v>8291</v>
      </c>
      <c r="P1349">
        <f t="shared" si="64"/>
        <v>82.42</v>
      </c>
      <c r="Q1349" s="13">
        <f t="shared" si="63"/>
        <v>42040.638020833328</v>
      </c>
      <c r="S1349">
        <f t="shared" si="65"/>
        <v>2015</v>
      </c>
    </row>
    <row r="1350" spans="1:19" ht="48" x14ac:dyDescent="0.2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8290</v>
      </c>
      <c r="O1350" t="s">
        <v>8291</v>
      </c>
      <c r="P1350">
        <f t="shared" si="64"/>
        <v>230.19</v>
      </c>
      <c r="Q1350" s="13">
        <f t="shared" si="63"/>
        <v>41963.506168981476</v>
      </c>
      <c r="S1350">
        <f t="shared" si="65"/>
        <v>2014</v>
      </c>
    </row>
    <row r="1351" spans="1:19" ht="48" x14ac:dyDescent="0.2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8290</v>
      </c>
      <c r="O1351" t="s">
        <v>8291</v>
      </c>
      <c r="P1351">
        <f t="shared" si="64"/>
        <v>59.36</v>
      </c>
      <c r="Q1351" s="13">
        <f t="shared" si="63"/>
        <v>42317.33258101852</v>
      </c>
      <c r="S1351">
        <f t="shared" si="65"/>
        <v>2015</v>
      </c>
    </row>
    <row r="1352" spans="1:19" ht="48" x14ac:dyDescent="0.2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8290</v>
      </c>
      <c r="O1352" t="s">
        <v>8291</v>
      </c>
      <c r="P1352">
        <f t="shared" si="64"/>
        <v>66.7</v>
      </c>
      <c r="Q1352" s="13">
        <f t="shared" si="63"/>
        <v>42334.013124999998</v>
      </c>
      <c r="S1352">
        <f t="shared" si="65"/>
        <v>2015</v>
      </c>
    </row>
    <row r="1353" spans="1:19" ht="32" x14ac:dyDescent="0.2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8290</v>
      </c>
      <c r="O1353" t="s">
        <v>8291</v>
      </c>
      <c r="P1353">
        <f t="shared" si="64"/>
        <v>168.78</v>
      </c>
      <c r="Q1353" s="13">
        <f t="shared" si="63"/>
        <v>42382.74009259259</v>
      </c>
      <c r="S1353">
        <f t="shared" si="65"/>
        <v>2016</v>
      </c>
    </row>
    <row r="1354" spans="1:19" ht="48" x14ac:dyDescent="0.2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8290</v>
      </c>
      <c r="O1354" t="s">
        <v>8291</v>
      </c>
      <c r="P1354">
        <f t="shared" si="64"/>
        <v>59.97</v>
      </c>
      <c r="Q1354" s="13">
        <f t="shared" si="63"/>
        <v>42200.578310185185</v>
      </c>
      <c r="S1354">
        <f t="shared" si="65"/>
        <v>2015</v>
      </c>
    </row>
    <row r="1355" spans="1:19" ht="32" x14ac:dyDescent="0.2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8290</v>
      </c>
      <c r="O1355" t="s">
        <v>8291</v>
      </c>
      <c r="P1355">
        <f t="shared" si="64"/>
        <v>31.81</v>
      </c>
      <c r="Q1355" s="13">
        <f t="shared" si="63"/>
        <v>41309.11791666667</v>
      </c>
      <c r="S1355">
        <f t="shared" si="65"/>
        <v>2013</v>
      </c>
    </row>
    <row r="1356" spans="1:19" ht="48" x14ac:dyDescent="0.2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8290</v>
      </c>
      <c r="O1356" t="s">
        <v>8291</v>
      </c>
      <c r="P1356">
        <f t="shared" si="64"/>
        <v>24.42</v>
      </c>
      <c r="Q1356" s="13">
        <f t="shared" si="63"/>
        <v>42502.807627314818</v>
      </c>
      <c r="S1356">
        <f t="shared" si="65"/>
        <v>2016</v>
      </c>
    </row>
    <row r="1357" spans="1:19" ht="48" x14ac:dyDescent="0.2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8290</v>
      </c>
      <c r="O1357" t="s">
        <v>8291</v>
      </c>
      <c r="P1357">
        <f t="shared" si="64"/>
        <v>25.35</v>
      </c>
      <c r="Q1357" s="13">
        <f t="shared" si="63"/>
        <v>41213.254687499997</v>
      </c>
      <c r="S1357">
        <f t="shared" si="65"/>
        <v>2012</v>
      </c>
    </row>
    <row r="1358" spans="1:19" ht="48" x14ac:dyDescent="0.2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8290</v>
      </c>
      <c r="O1358" t="s">
        <v>8291</v>
      </c>
      <c r="P1358">
        <f t="shared" si="64"/>
        <v>71.44</v>
      </c>
      <c r="Q1358" s="13">
        <f t="shared" si="63"/>
        <v>41430.038888888892</v>
      </c>
      <c r="S1358">
        <f t="shared" si="65"/>
        <v>2013</v>
      </c>
    </row>
    <row r="1359" spans="1:19" ht="48" x14ac:dyDescent="0.2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8290</v>
      </c>
      <c r="O1359" t="s">
        <v>8291</v>
      </c>
      <c r="P1359">
        <f t="shared" si="64"/>
        <v>38.549999999999997</v>
      </c>
      <c r="Q1359" s="13">
        <f t="shared" si="63"/>
        <v>41304.962233796294</v>
      </c>
      <c r="S1359">
        <f t="shared" si="65"/>
        <v>2013</v>
      </c>
    </row>
    <row r="1360" spans="1:19" ht="48" x14ac:dyDescent="0.2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8290</v>
      </c>
      <c r="O1360" t="s">
        <v>8291</v>
      </c>
      <c r="P1360">
        <f t="shared" si="64"/>
        <v>68.37</v>
      </c>
      <c r="Q1360" s="13">
        <f t="shared" si="63"/>
        <v>40689.570868055554</v>
      </c>
      <c r="S1360">
        <f t="shared" si="65"/>
        <v>2011</v>
      </c>
    </row>
    <row r="1361" spans="1:19" ht="48" x14ac:dyDescent="0.2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8290</v>
      </c>
      <c r="O1361" t="s">
        <v>8291</v>
      </c>
      <c r="P1361">
        <f t="shared" si="64"/>
        <v>40.21</v>
      </c>
      <c r="Q1361" s="13">
        <f t="shared" si="63"/>
        <v>40668.814699074072</v>
      </c>
      <c r="S1361">
        <f t="shared" si="65"/>
        <v>2011</v>
      </c>
    </row>
    <row r="1362" spans="1:19" ht="32" x14ac:dyDescent="0.2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8290</v>
      </c>
      <c r="O1362" t="s">
        <v>8291</v>
      </c>
      <c r="P1362">
        <f t="shared" si="64"/>
        <v>32.07</v>
      </c>
      <c r="Q1362" s="13">
        <f t="shared" si="63"/>
        <v>41095.900694444441</v>
      </c>
      <c r="S1362">
        <f t="shared" si="65"/>
        <v>2012</v>
      </c>
    </row>
    <row r="1363" spans="1:19" ht="48" x14ac:dyDescent="0.2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8290</v>
      </c>
      <c r="O1363" t="s">
        <v>8291</v>
      </c>
      <c r="P1363">
        <f t="shared" si="64"/>
        <v>28.63</v>
      </c>
      <c r="Q1363" s="13">
        <f t="shared" si="63"/>
        <v>41781.717268518521</v>
      </c>
      <c r="S1363">
        <f t="shared" si="65"/>
        <v>2014</v>
      </c>
    </row>
    <row r="1364" spans="1:19" ht="32" x14ac:dyDescent="0.2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8290</v>
      </c>
      <c r="O1364" t="s">
        <v>8291</v>
      </c>
      <c r="P1364">
        <f t="shared" si="64"/>
        <v>43.64</v>
      </c>
      <c r="Q1364" s="13">
        <f t="shared" si="63"/>
        <v>41464.934386574074</v>
      </c>
      <c r="S1364">
        <f t="shared" si="65"/>
        <v>2013</v>
      </c>
    </row>
    <row r="1365" spans="1:19" ht="48" x14ac:dyDescent="0.2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8290</v>
      </c>
      <c r="O1365" t="s">
        <v>8291</v>
      </c>
      <c r="P1365">
        <f t="shared" si="64"/>
        <v>40</v>
      </c>
      <c r="Q1365" s="13">
        <f t="shared" si="63"/>
        <v>42396.8440625</v>
      </c>
      <c r="S1365">
        <f t="shared" si="65"/>
        <v>2016</v>
      </c>
    </row>
    <row r="1366" spans="1:19" ht="48" x14ac:dyDescent="0.2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t="s">
        <v>8266</v>
      </c>
      <c r="P1366">
        <f t="shared" si="64"/>
        <v>346.04</v>
      </c>
      <c r="Q1366" s="13">
        <f t="shared" si="63"/>
        <v>41951.695671296293</v>
      </c>
      <c r="S1366">
        <f t="shared" si="65"/>
        <v>2014</v>
      </c>
    </row>
    <row r="1367" spans="1:19" ht="48" x14ac:dyDescent="0.2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t="s">
        <v>8266</v>
      </c>
      <c r="P1367">
        <f t="shared" si="64"/>
        <v>81.739999999999995</v>
      </c>
      <c r="Q1367" s="13">
        <f t="shared" si="63"/>
        <v>42049.733240740738</v>
      </c>
      <c r="S1367">
        <f t="shared" si="65"/>
        <v>2015</v>
      </c>
    </row>
    <row r="1368" spans="1:19" ht="16" x14ac:dyDescent="0.2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t="s">
        <v>8266</v>
      </c>
      <c r="P1368">
        <f t="shared" si="64"/>
        <v>64.540000000000006</v>
      </c>
      <c r="Q1368" s="13">
        <f t="shared" si="63"/>
        <v>41924.996099537035</v>
      </c>
      <c r="S1368">
        <f t="shared" si="65"/>
        <v>2014</v>
      </c>
    </row>
    <row r="1369" spans="1:19" ht="48" x14ac:dyDescent="0.2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t="s">
        <v>8266</v>
      </c>
      <c r="P1369">
        <f t="shared" si="64"/>
        <v>63.48</v>
      </c>
      <c r="Q1369" s="13">
        <f t="shared" si="63"/>
        <v>42292.002893518518</v>
      </c>
      <c r="S1369">
        <f t="shared" si="65"/>
        <v>2015</v>
      </c>
    </row>
    <row r="1370" spans="1:19" ht="48" x14ac:dyDescent="0.2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t="s">
        <v>8266</v>
      </c>
      <c r="P1370">
        <f t="shared" si="64"/>
        <v>63.62</v>
      </c>
      <c r="Q1370" s="13">
        <f t="shared" si="63"/>
        <v>42146.190902777773</v>
      </c>
      <c r="S1370">
        <f t="shared" si="65"/>
        <v>2015</v>
      </c>
    </row>
    <row r="1371" spans="1:19" ht="48" x14ac:dyDescent="0.2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t="s">
        <v>8266</v>
      </c>
      <c r="P1371">
        <f t="shared" si="64"/>
        <v>83.97</v>
      </c>
      <c r="Q1371" s="13">
        <f t="shared" si="63"/>
        <v>41710.594282407408</v>
      </c>
      <c r="S1371">
        <f t="shared" si="65"/>
        <v>2014</v>
      </c>
    </row>
    <row r="1372" spans="1:19" ht="32" x14ac:dyDescent="0.2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t="s">
        <v>8266</v>
      </c>
      <c r="P1372">
        <f t="shared" si="64"/>
        <v>77.75</v>
      </c>
      <c r="Q1372" s="13">
        <f t="shared" si="63"/>
        <v>41548.00335648148</v>
      </c>
      <c r="S1372">
        <f t="shared" si="65"/>
        <v>2013</v>
      </c>
    </row>
    <row r="1373" spans="1:19" ht="48" x14ac:dyDescent="0.2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t="s">
        <v>8266</v>
      </c>
      <c r="P1373">
        <f t="shared" si="64"/>
        <v>107.07</v>
      </c>
      <c r="Q1373" s="13">
        <f t="shared" si="63"/>
        <v>42101.758587962962</v>
      </c>
      <c r="S1373">
        <f t="shared" si="65"/>
        <v>2015</v>
      </c>
    </row>
    <row r="1374" spans="1:19" ht="16" x14ac:dyDescent="0.2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t="s">
        <v>8266</v>
      </c>
      <c r="P1374">
        <f t="shared" si="64"/>
        <v>38.75</v>
      </c>
      <c r="Q1374" s="13">
        <f t="shared" si="63"/>
        <v>41072.739953703705</v>
      </c>
      <c r="S1374">
        <f t="shared" si="65"/>
        <v>2012</v>
      </c>
    </row>
    <row r="1375" spans="1:19" ht="32" x14ac:dyDescent="0.2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t="s">
        <v>8266</v>
      </c>
      <c r="P1375">
        <f t="shared" si="64"/>
        <v>201.94</v>
      </c>
      <c r="Q1375" s="13">
        <f t="shared" si="63"/>
        <v>42704.95177083333</v>
      </c>
      <c r="S1375">
        <f t="shared" si="65"/>
        <v>2016</v>
      </c>
    </row>
    <row r="1376" spans="1:19" ht="48" x14ac:dyDescent="0.2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t="s">
        <v>8266</v>
      </c>
      <c r="P1376">
        <f t="shared" si="64"/>
        <v>43.06</v>
      </c>
      <c r="Q1376" s="13">
        <f t="shared" si="63"/>
        <v>42424.161898148144</v>
      </c>
      <c r="S1376">
        <f t="shared" si="65"/>
        <v>2016</v>
      </c>
    </row>
    <row r="1377" spans="1:19" ht="48" x14ac:dyDescent="0.2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t="s">
        <v>8266</v>
      </c>
      <c r="P1377">
        <f t="shared" si="64"/>
        <v>62.87</v>
      </c>
      <c r="Q1377" s="13">
        <f t="shared" si="63"/>
        <v>42720.066192129627</v>
      </c>
      <c r="S1377">
        <f t="shared" si="65"/>
        <v>2016</v>
      </c>
    </row>
    <row r="1378" spans="1:19" ht="32" x14ac:dyDescent="0.2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t="s">
        <v>8266</v>
      </c>
      <c r="P1378">
        <f t="shared" si="64"/>
        <v>55.61</v>
      </c>
      <c r="Q1378" s="13">
        <f t="shared" si="63"/>
        <v>42677.669050925921</v>
      </c>
      <c r="S1378">
        <f t="shared" si="65"/>
        <v>2016</v>
      </c>
    </row>
    <row r="1379" spans="1:19" ht="48" x14ac:dyDescent="0.2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t="s">
        <v>8266</v>
      </c>
      <c r="P1379">
        <f t="shared" si="64"/>
        <v>48.71</v>
      </c>
      <c r="Q1379" s="13">
        <f t="shared" si="63"/>
        <v>42747.219560185185</v>
      </c>
      <c r="S1379">
        <f t="shared" si="65"/>
        <v>2017</v>
      </c>
    </row>
    <row r="1380" spans="1:19" ht="16" x14ac:dyDescent="0.2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t="s">
        <v>8266</v>
      </c>
      <c r="P1380">
        <f t="shared" si="64"/>
        <v>30.58</v>
      </c>
      <c r="Q1380" s="13">
        <f t="shared" si="63"/>
        <v>42568.759374999994</v>
      </c>
      <c r="S1380">
        <f t="shared" si="65"/>
        <v>2016</v>
      </c>
    </row>
    <row r="1381" spans="1:19" ht="32" x14ac:dyDescent="0.2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t="s">
        <v>8266</v>
      </c>
      <c r="P1381">
        <f t="shared" si="64"/>
        <v>73.91</v>
      </c>
      <c r="Q1381" s="13">
        <f t="shared" si="63"/>
        <v>42130.491620370376</v>
      </c>
      <c r="S1381">
        <f t="shared" si="65"/>
        <v>2015</v>
      </c>
    </row>
    <row r="1382" spans="1:19" ht="32" x14ac:dyDescent="0.2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t="s">
        <v>8266</v>
      </c>
      <c r="P1382">
        <f t="shared" si="64"/>
        <v>21.2</v>
      </c>
      <c r="Q1382" s="13">
        <f t="shared" si="63"/>
        <v>42141.762800925921</v>
      </c>
      <c r="S1382">
        <f t="shared" si="65"/>
        <v>2015</v>
      </c>
    </row>
    <row r="1383" spans="1:19" ht="48" x14ac:dyDescent="0.2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t="s">
        <v>8266</v>
      </c>
      <c r="P1383">
        <f t="shared" si="64"/>
        <v>73.36</v>
      </c>
      <c r="Q1383" s="13">
        <f t="shared" si="63"/>
        <v>42703.214409722219</v>
      </c>
      <c r="S1383">
        <f t="shared" si="65"/>
        <v>2016</v>
      </c>
    </row>
    <row r="1384" spans="1:19" ht="48" x14ac:dyDescent="0.2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t="s">
        <v>8266</v>
      </c>
      <c r="P1384">
        <f t="shared" si="64"/>
        <v>56.41</v>
      </c>
      <c r="Q1384" s="13">
        <f t="shared" si="63"/>
        <v>41370.800185185188</v>
      </c>
      <c r="S1384">
        <f t="shared" si="65"/>
        <v>2013</v>
      </c>
    </row>
    <row r="1385" spans="1:19" ht="48" x14ac:dyDescent="0.2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t="s">
        <v>8266</v>
      </c>
      <c r="P1385">
        <f t="shared" si="64"/>
        <v>50.25</v>
      </c>
      <c r="Q1385" s="13">
        <f t="shared" si="63"/>
        <v>42707.074976851851</v>
      </c>
      <c r="S1385">
        <f t="shared" si="65"/>
        <v>2016</v>
      </c>
    </row>
    <row r="1386" spans="1:19" ht="48" x14ac:dyDescent="0.2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t="s">
        <v>8266</v>
      </c>
      <c r="P1386">
        <f t="shared" si="64"/>
        <v>68.94</v>
      </c>
      <c r="Q1386" s="13">
        <f t="shared" si="63"/>
        <v>42160.735208333332</v>
      </c>
      <c r="S1386">
        <f t="shared" si="65"/>
        <v>2015</v>
      </c>
    </row>
    <row r="1387" spans="1:19" ht="48" x14ac:dyDescent="0.2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t="s">
        <v>8266</v>
      </c>
      <c r="P1387">
        <f t="shared" si="64"/>
        <v>65.91</v>
      </c>
      <c r="Q1387" s="13">
        <f t="shared" si="63"/>
        <v>42433.688900462963</v>
      </c>
      <c r="S1387">
        <f t="shared" si="65"/>
        <v>2016</v>
      </c>
    </row>
    <row r="1388" spans="1:19" ht="32" x14ac:dyDescent="0.2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t="s">
        <v>8266</v>
      </c>
      <c r="P1388">
        <f t="shared" si="64"/>
        <v>62.5</v>
      </c>
      <c r="Q1388" s="13">
        <f t="shared" si="63"/>
        <v>42184.646863425922</v>
      </c>
      <c r="S1388">
        <f t="shared" si="65"/>
        <v>2015</v>
      </c>
    </row>
    <row r="1389" spans="1:19" ht="48" x14ac:dyDescent="0.2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t="s">
        <v>8266</v>
      </c>
      <c r="P1389">
        <f t="shared" si="64"/>
        <v>70.06</v>
      </c>
      <c r="Q1389" s="13">
        <f t="shared" si="63"/>
        <v>42126.92123842593</v>
      </c>
      <c r="S1389">
        <f t="shared" si="65"/>
        <v>2015</v>
      </c>
    </row>
    <row r="1390" spans="1:19" ht="48" x14ac:dyDescent="0.2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t="s">
        <v>8266</v>
      </c>
      <c r="P1390">
        <f t="shared" si="64"/>
        <v>60.18</v>
      </c>
      <c r="Q1390" s="13">
        <f t="shared" si="63"/>
        <v>42634.614780092597</v>
      </c>
      <c r="S1390">
        <f t="shared" si="65"/>
        <v>2016</v>
      </c>
    </row>
    <row r="1391" spans="1:19" ht="32" x14ac:dyDescent="0.2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t="s">
        <v>8266</v>
      </c>
      <c r="P1391">
        <f t="shared" si="64"/>
        <v>21.38</v>
      </c>
      <c r="Q1391" s="13">
        <f t="shared" si="63"/>
        <v>42565.480983796297</v>
      </c>
      <c r="S1391">
        <f t="shared" si="65"/>
        <v>2016</v>
      </c>
    </row>
    <row r="1392" spans="1:19" ht="48" x14ac:dyDescent="0.2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t="s">
        <v>8266</v>
      </c>
      <c r="P1392">
        <f t="shared" si="64"/>
        <v>160.79</v>
      </c>
      <c r="Q1392" s="13">
        <f t="shared" si="63"/>
        <v>42087.803310185183</v>
      </c>
      <c r="S1392">
        <f t="shared" si="65"/>
        <v>2015</v>
      </c>
    </row>
    <row r="1393" spans="1:19" ht="48" x14ac:dyDescent="0.2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t="s">
        <v>8266</v>
      </c>
      <c r="P1393">
        <f t="shared" si="64"/>
        <v>42.38</v>
      </c>
      <c r="Q1393" s="13">
        <f t="shared" si="63"/>
        <v>42193.650671296295</v>
      </c>
      <c r="S1393">
        <f t="shared" si="65"/>
        <v>2015</v>
      </c>
    </row>
    <row r="1394" spans="1:19" ht="48" x14ac:dyDescent="0.2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t="s">
        <v>8266</v>
      </c>
      <c r="P1394">
        <f t="shared" si="64"/>
        <v>27.32</v>
      </c>
      <c r="Q1394" s="13">
        <f t="shared" si="63"/>
        <v>42401.154930555553</v>
      </c>
      <c r="S1394">
        <f t="shared" si="65"/>
        <v>2016</v>
      </c>
    </row>
    <row r="1395" spans="1:19" ht="16" x14ac:dyDescent="0.2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t="s">
        <v>8266</v>
      </c>
      <c r="P1395">
        <f t="shared" si="64"/>
        <v>196.83</v>
      </c>
      <c r="Q1395" s="13">
        <f t="shared" si="63"/>
        <v>42553.681979166664</v>
      </c>
      <c r="S1395">
        <f t="shared" si="65"/>
        <v>2016</v>
      </c>
    </row>
    <row r="1396" spans="1:19" ht="48" x14ac:dyDescent="0.2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t="s">
        <v>8266</v>
      </c>
      <c r="P1396">
        <f t="shared" si="64"/>
        <v>53.88</v>
      </c>
      <c r="Q1396" s="13">
        <f t="shared" si="63"/>
        <v>42752.144976851851</v>
      </c>
      <c r="S1396">
        <f t="shared" si="65"/>
        <v>2017</v>
      </c>
    </row>
    <row r="1397" spans="1:19" ht="16" x14ac:dyDescent="0.2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t="s">
        <v>8266</v>
      </c>
      <c r="P1397">
        <f t="shared" si="64"/>
        <v>47.76</v>
      </c>
      <c r="Q1397" s="13">
        <f t="shared" si="63"/>
        <v>42719.90834490741</v>
      </c>
      <c r="S1397">
        <f t="shared" si="65"/>
        <v>2016</v>
      </c>
    </row>
    <row r="1398" spans="1:19" ht="48" x14ac:dyDescent="0.2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t="s">
        <v>8266</v>
      </c>
      <c r="P1398">
        <f t="shared" si="64"/>
        <v>88.19</v>
      </c>
      <c r="Q1398" s="13">
        <f t="shared" si="63"/>
        <v>42018.99863425926</v>
      </c>
      <c r="S1398">
        <f t="shared" si="65"/>
        <v>2015</v>
      </c>
    </row>
    <row r="1399" spans="1:19" ht="48" x14ac:dyDescent="0.2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t="s">
        <v>8266</v>
      </c>
      <c r="P1399">
        <f t="shared" si="64"/>
        <v>72.06</v>
      </c>
      <c r="Q1399" s="13">
        <f t="shared" si="63"/>
        <v>42640.917939814812</v>
      </c>
      <c r="S1399">
        <f t="shared" si="65"/>
        <v>2016</v>
      </c>
    </row>
    <row r="1400" spans="1:19" ht="48" x14ac:dyDescent="0.2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t="s">
        <v>8266</v>
      </c>
      <c r="P1400">
        <f t="shared" si="64"/>
        <v>74.25</v>
      </c>
      <c r="Q1400" s="13">
        <f t="shared" si="63"/>
        <v>42526.874236111107</v>
      </c>
      <c r="S1400">
        <f t="shared" si="65"/>
        <v>2016</v>
      </c>
    </row>
    <row r="1401" spans="1:19" ht="48" x14ac:dyDescent="0.2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t="s">
        <v>8266</v>
      </c>
      <c r="P1401">
        <f t="shared" si="64"/>
        <v>61.7</v>
      </c>
      <c r="Q1401" s="13">
        <f t="shared" si="63"/>
        <v>41889.004317129627</v>
      </c>
      <c r="S1401">
        <f t="shared" si="65"/>
        <v>2014</v>
      </c>
    </row>
    <row r="1402" spans="1:19" ht="48" x14ac:dyDescent="0.2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t="s">
        <v>8266</v>
      </c>
      <c r="P1402">
        <f t="shared" si="64"/>
        <v>17.239999999999998</v>
      </c>
      <c r="Q1402" s="13">
        <f t="shared" si="63"/>
        <v>42498.341122685189</v>
      </c>
      <c r="S1402">
        <f t="shared" si="65"/>
        <v>2016</v>
      </c>
    </row>
    <row r="1403" spans="1:19" ht="48" x14ac:dyDescent="0.2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t="s">
        <v>8266</v>
      </c>
      <c r="P1403">
        <f t="shared" si="64"/>
        <v>51.72</v>
      </c>
      <c r="Q1403" s="13">
        <f t="shared" si="63"/>
        <v>41399.99622685185</v>
      </c>
      <c r="S1403">
        <f t="shared" si="65"/>
        <v>2013</v>
      </c>
    </row>
    <row r="1404" spans="1:19" ht="48" x14ac:dyDescent="0.2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t="s">
        <v>8266</v>
      </c>
      <c r="P1404">
        <f t="shared" si="64"/>
        <v>24.15</v>
      </c>
      <c r="Q1404" s="13">
        <f t="shared" si="63"/>
        <v>42065.053368055553</v>
      </c>
      <c r="S1404">
        <f t="shared" si="65"/>
        <v>2015</v>
      </c>
    </row>
    <row r="1405" spans="1:19" ht="48" x14ac:dyDescent="0.2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t="s">
        <v>8266</v>
      </c>
      <c r="P1405">
        <f t="shared" si="64"/>
        <v>62.17</v>
      </c>
      <c r="Q1405" s="13">
        <f t="shared" si="63"/>
        <v>41451.062905092593</v>
      </c>
      <c r="S1405">
        <f t="shared" si="65"/>
        <v>2013</v>
      </c>
    </row>
    <row r="1406" spans="1:19" ht="48" x14ac:dyDescent="0.2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8290</v>
      </c>
      <c r="O1406" t="s">
        <v>8302</v>
      </c>
      <c r="P1406">
        <f t="shared" si="64"/>
        <v>48.2</v>
      </c>
      <c r="Q1406" s="13">
        <f t="shared" si="63"/>
        <v>42032.510243055556</v>
      </c>
      <c r="S1406">
        <f t="shared" si="65"/>
        <v>2015</v>
      </c>
    </row>
    <row r="1407" spans="1:19" ht="32" x14ac:dyDescent="0.2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8290</v>
      </c>
      <c r="O1407" t="s">
        <v>8302</v>
      </c>
      <c r="P1407">
        <f t="shared" si="64"/>
        <v>6.18</v>
      </c>
      <c r="Q1407" s="13">
        <f t="shared" si="63"/>
        <v>41941.680567129632</v>
      </c>
      <c r="S1407">
        <f t="shared" si="65"/>
        <v>2014</v>
      </c>
    </row>
    <row r="1408" spans="1:19" ht="16" x14ac:dyDescent="0.2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8290</v>
      </c>
      <c r="O1408" t="s">
        <v>8302</v>
      </c>
      <c r="P1408">
        <f t="shared" si="64"/>
        <v>5</v>
      </c>
      <c r="Q1408" s="13">
        <f t="shared" si="63"/>
        <v>42297.432951388888</v>
      </c>
      <c r="S1408">
        <f t="shared" si="65"/>
        <v>2015</v>
      </c>
    </row>
    <row r="1409" spans="1:19" ht="48" x14ac:dyDescent="0.2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8290</v>
      </c>
      <c r="O1409" t="s">
        <v>8302</v>
      </c>
      <c r="P1409">
        <f t="shared" si="64"/>
        <v>7.5</v>
      </c>
      <c r="Q1409" s="13">
        <f t="shared" si="63"/>
        <v>41838.536782407406</v>
      </c>
      <c r="S1409">
        <f t="shared" si="65"/>
        <v>2014</v>
      </c>
    </row>
    <row r="1410" spans="1:19" ht="48" x14ac:dyDescent="0.2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8290</v>
      </c>
      <c r="O1410" t="s">
        <v>8302</v>
      </c>
      <c r="P1410">
        <f t="shared" si="64"/>
        <v>12</v>
      </c>
      <c r="Q1410" s="13">
        <f t="shared" si="63"/>
        <v>42291.872175925921</v>
      </c>
      <c r="S1410">
        <f t="shared" si="65"/>
        <v>2015</v>
      </c>
    </row>
    <row r="1411" spans="1:19" ht="48" x14ac:dyDescent="0.2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8290</v>
      </c>
      <c r="O1411" t="s">
        <v>8302</v>
      </c>
      <c r="P1411" t="e">
        <f t="shared" si="64"/>
        <v>#DIV/0!</v>
      </c>
      <c r="Q1411" s="13">
        <f t="shared" ref="Q1411:Q1474" si="66">(((J1411/60)/60)/24)+DATE(1970,1,1)</f>
        <v>41945.133506944447</v>
      </c>
      <c r="S1411">
        <f t="shared" si="65"/>
        <v>2014</v>
      </c>
    </row>
    <row r="1412" spans="1:19" ht="48" x14ac:dyDescent="0.2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8290</v>
      </c>
      <c r="O1412" t="s">
        <v>8302</v>
      </c>
      <c r="P1412">
        <f t="shared" ref="P1412:P1475" si="67">ROUND(E1412/L1412,2)</f>
        <v>1</v>
      </c>
      <c r="Q1412" s="13">
        <f t="shared" si="66"/>
        <v>42479.318518518514</v>
      </c>
      <c r="S1412">
        <f t="shared" ref="R1412:S1475" si="68">YEAR(Q1412)</f>
        <v>2016</v>
      </c>
    </row>
    <row r="1413" spans="1:19" ht="48" x14ac:dyDescent="0.2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8290</v>
      </c>
      <c r="O1413" t="s">
        <v>8302</v>
      </c>
      <c r="P1413">
        <f t="shared" si="67"/>
        <v>2.33</v>
      </c>
      <c r="Q1413" s="13">
        <f t="shared" si="66"/>
        <v>42013.059027777781</v>
      </c>
      <c r="S1413">
        <f t="shared" si="68"/>
        <v>2015</v>
      </c>
    </row>
    <row r="1414" spans="1:19" ht="32" x14ac:dyDescent="0.2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8290</v>
      </c>
      <c r="O1414" t="s">
        <v>8302</v>
      </c>
      <c r="P1414">
        <f t="shared" si="67"/>
        <v>24.62</v>
      </c>
      <c r="Q1414" s="13">
        <f t="shared" si="66"/>
        <v>41947.063645833332</v>
      </c>
      <c r="S1414">
        <f t="shared" si="68"/>
        <v>2014</v>
      </c>
    </row>
    <row r="1415" spans="1:19" ht="48" x14ac:dyDescent="0.2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8290</v>
      </c>
      <c r="O1415" t="s">
        <v>8302</v>
      </c>
      <c r="P1415">
        <f t="shared" si="67"/>
        <v>100</v>
      </c>
      <c r="Q1415" s="13">
        <f t="shared" si="66"/>
        <v>42360.437152777777</v>
      </c>
      <c r="S1415">
        <f t="shared" si="68"/>
        <v>2015</v>
      </c>
    </row>
    <row r="1416" spans="1:19" ht="48" x14ac:dyDescent="0.2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8290</v>
      </c>
      <c r="O1416" t="s">
        <v>8302</v>
      </c>
      <c r="P1416">
        <f t="shared" si="67"/>
        <v>1</v>
      </c>
      <c r="Q1416" s="13">
        <f t="shared" si="66"/>
        <v>42708.25309027778</v>
      </c>
      <c r="S1416">
        <f t="shared" si="68"/>
        <v>2016</v>
      </c>
    </row>
    <row r="1417" spans="1:19" ht="48" x14ac:dyDescent="0.2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8290</v>
      </c>
      <c r="O1417" t="s">
        <v>8302</v>
      </c>
      <c r="P1417">
        <f t="shared" si="67"/>
        <v>88.89</v>
      </c>
      <c r="Q1417" s="13">
        <f t="shared" si="66"/>
        <v>42192.675821759258</v>
      </c>
      <c r="S1417">
        <f t="shared" si="68"/>
        <v>2015</v>
      </c>
    </row>
    <row r="1418" spans="1:19" ht="48" x14ac:dyDescent="0.2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8290</v>
      </c>
      <c r="O1418" t="s">
        <v>8302</v>
      </c>
      <c r="P1418" t="e">
        <f t="shared" si="67"/>
        <v>#DIV/0!</v>
      </c>
      <c r="Q1418" s="13">
        <f t="shared" si="66"/>
        <v>42299.926145833335</v>
      </c>
      <c r="S1418">
        <f t="shared" si="68"/>
        <v>2015</v>
      </c>
    </row>
    <row r="1419" spans="1:19" ht="48" x14ac:dyDescent="0.2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8290</v>
      </c>
      <c r="O1419" t="s">
        <v>8302</v>
      </c>
      <c r="P1419">
        <f t="shared" si="67"/>
        <v>27.5</v>
      </c>
      <c r="Q1419" s="13">
        <f t="shared" si="66"/>
        <v>42232.15016203704</v>
      </c>
      <c r="S1419">
        <f t="shared" si="68"/>
        <v>2015</v>
      </c>
    </row>
    <row r="1420" spans="1:19" ht="64" x14ac:dyDescent="0.2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8290</v>
      </c>
      <c r="O1420" t="s">
        <v>8302</v>
      </c>
      <c r="P1420">
        <f t="shared" si="67"/>
        <v>6</v>
      </c>
      <c r="Q1420" s="13">
        <f t="shared" si="66"/>
        <v>42395.456412037034</v>
      </c>
      <c r="S1420">
        <f t="shared" si="68"/>
        <v>2016</v>
      </c>
    </row>
    <row r="1421" spans="1:19" ht="48" x14ac:dyDescent="0.2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8290</v>
      </c>
      <c r="O1421" t="s">
        <v>8302</v>
      </c>
      <c r="P1421">
        <f t="shared" si="67"/>
        <v>44.5</v>
      </c>
      <c r="Q1421" s="13">
        <f t="shared" si="66"/>
        <v>42622.456238425926</v>
      </c>
      <c r="S1421">
        <f t="shared" si="68"/>
        <v>2016</v>
      </c>
    </row>
    <row r="1422" spans="1:19" ht="16" x14ac:dyDescent="0.2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8290</v>
      </c>
      <c r="O1422" t="s">
        <v>8302</v>
      </c>
      <c r="P1422">
        <f t="shared" si="67"/>
        <v>1</v>
      </c>
      <c r="Q1422" s="13">
        <f t="shared" si="66"/>
        <v>42524.667662037042</v>
      </c>
      <c r="S1422">
        <f t="shared" si="68"/>
        <v>2016</v>
      </c>
    </row>
    <row r="1423" spans="1:19" ht="48" x14ac:dyDescent="0.2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8290</v>
      </c>
      <c r="O1423" t="s">
        <v>8302</v>
      </c>
      <c r="P1423">
        <f t="shared" si="67"/>
        <v>100</v>
      </c>
      <c r="Q1423" s="13">
        <f t="shared" si="66"/>
        <v>42013.915613425925</v>
      </c>
      <c r="S1423">
        <f t="shared" si="68"/>
        <v>2015</v>
      </c>
    </row>
    <row r="1424" spans="1:19" ht="48" x14ac:dyDescent="0.2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8290</v>
      </c>
      <c r="O1424" t="s">
        <v>8302</v>
      </c>
      <c r="P1424">
        <f t="shared" si="67"/>
        <v>13</v>
      </c>
      <c r="Q1424" s="13">
        <f t="shared" si="66"/>
        <v>42604.239629629628</v>
      </c>
      <c r="S1424">
        <f t="shared" si="68"/>
        <v>2016</v>
      </c>
    </row>
    <row r="1425" spans="1:19" ht="48" x14ac:dyDescent="0.2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8290</v>
      </c>
      <c r="O1425" t="s">
        <v>8302</v>
      </c>
      <c r="P1425">
        <f t="shared" si="67"/>
        <v>100</v>
      </c>
      <c r="Q1425" s="13">
        <f t="shared" si="66"/>
        <v>42340.360312500001</v>
      </c>
      <c r="S1425">
        <f t="shared" si="68"/>
        <v>2015</v>
      </c>
    </row>
    <row r="1426" spans="1:19" ht="48" x14ac:dyDescent="0.2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8290</v>
      </c>
      <c r="O1426" t="s">
        <v>8302</v>
      </c>
      <c r="P1426">
        <f t="shared" si="67"/>
        <v>109.07</v>
      </c>
      <c r="Q1426" s="13">
        <f t="shared" si="66"/>
        <v>42676.717615740738</v>
      </c>
      <c r="S1426">
        <f t="shared" si="68"/>
        <v>2016</v>
      </c>
    </row>
    <row r="1427" spans="1:19" ht="48" x14ac:dyDescent="0.2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8290</v>
      </c>
      <c r="O1427" t="s">
        <v>8302</v>
      </c>
      <c r="P1427" t="e">
        <f t="shared" si="67"/>
        <v>#DIV/0!</v>
      </c>
      <c r="Q1427" s="13">
        <f t="shared" si="66"/>
        <v>42093.131469907406</v>
      </c>
      <c r="S1427">
        <f t="shared" si="68"/>
        <v>2015</v>
      </c>
    </row>
    <row r="1428" spans="1:19" ht="48" x14ac:dyDescent="0.2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8290</v>
      </c>
      <c r="O1428" t="s">
        <v>8302</v>
      </c>
      <c r="P1428" t="e">
        <f t="shared" si="67"/>
        <v>#DIV/0!</v>
      </c>
      <c r="Q1428" s="13">
        <f t="shared" si="66"/>
        <v>42180.390277777777</v>
      </c>
      <c r="S1428">
        <f t="shared" si="68"/>
        <v>2015</v>
      </c>
    </row>
    <row r="1429" spans="1:19" ht="48" x14ac:dyDescent="0.2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8290</v>
      </c>
      <c r="O1429" t="s">
        <v>8302</v>
      </c>
      <c r="P1429">
        <f t="shared" si="67"/>
        <v>104.75</v>
      </c>
      <c r="Q1429" s="13">
        <f t="shared" si="66"/>
        <v>42601.851678240739</v>
      </c>
      <c r="S1429">
        <f t="shared" si="68"/>
        <v>2016</v>
      </c>
    </row>
    <row r="1430" spans="1:19" ht="48" x14ac:dyDescent="0.2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8290</v>
      </c>
      <c r="O1430" t="s">
        <v>8302</v>
      </c>
      <c r="P1430">
        <f t="shared" si="67"/>
        <v>15</v>
      </c>
      <c r="Q1430" s="13">
        <f t="shared" si="66"/>
        <v>42432.379826388889</v>
      </c>
      <c r="S1430">
        <f t="shared" si="68"/>
        <v>2016</v>
      </c>
    </row>
    <row r="1431" spans="1:19" ht="32" x14ac:dyDescent="0.2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8290</v>
      </c>
      <c r="O1431" t="s">
        <v>8302</v>
      </c>
      <c r="P1431" t="e">
        <f t="shared" si="67"/>
        <v>#DIV/0!</v>
      </c>
      <c r="Q1431" s="13">
        <f t="shared" si="66"/>
        <v>42074.060671296291</v>
      </c>
      <c r="S1431">
        <f t="shared" si="68"/>
        <v>2015</v>
      </c>
    </row>
    <row r="1432" spans="1:19" ht="48" x14ac:dyDescent="0.2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8290</v>
      </c>
      <c r="O1432" t="s">
        <v>8302</v>
      </c>
      <c r="P1432">
        <f t="shared" si="67"/>
        <v>80.599999999999994</v>
      </c>
      <c r="Q1432" s="13">
        <f t="shared" si="66"/>
        <v>41961.813518518517</v>
      </c>
      <c r="S1432">
        <f t="shared" si="68"/>
        <v>2014</v>
      </c>
    </row>
    <row r="1433" spans="1:19" ht="48" x14ac:dyDescent="0.2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8290</v>
      </c>
      <c r="O1433" t="s">
        <v>8302</v>
      </c>
      <c r="P1433">
        <f t="shared" si="67"/>
        <v>115.55</v>
      </c>
      <c r="Q1433" s="13">
        <f t="shared" si="66"/>
        <v>42304.210833333331</v>
      </c>
      <c r="S1433">
        <f t="shared" si="68"/>
        <v>2015</v>
      </c>
    </row>
    <row r="1434" spans="1:19" ht="48" x14ac:dyDescent="0.2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8290</v>
      </c>
      <c r="O1434" t="s">
        <v>8302</v>
      </c>
      <c r="P1434" t="e">
        <f t="shared" si="67"/>
        <v>#DIV/0!</v>
      </c>
      <c r="Q1434" s="13">
        <f t="shared" si="66"/>
        <v>42175.780416666668</v>
      </c>
      <c r="S1434">
        <f t="shared" si="68"/>
        <v>2015</v>
      </c>
    </row>
    <row r="1435" spans="1:19" ht="48" x14ac:dyDescent="0.2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8290</v>
      </c>
      <c r="O1435" t="s">
        <v>8302</v>
      </c>
      <c r="P1435">
        <f t="shared" si="67"/>
        <v>80.5</v>
      </c>
      <c r="Q1435" s="13">
        <f t="shared" si="66"/>
        <v>42673.625868055555</v>
      </c>
      <c r="S1435">
        <f t="shared" si="68"/>
        <v>2016</v>
      </c>
    </row>
    <row r="1436" spans="1:19" ht="48" x14ac:dyDescent="0.2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8290</v>
      </c>
      <c r="O1436" t="s">
        <v>8302</v>
      </c>
      <c r="P1436">
        <f t="shared" si="67"/>
        <v>744.55</v>
      </c>
      <c r="Q1436" s="13">
        <f t="shared" si="66"/>
        <v>42142.767106481479</v>
      </c>
      <c r="S1436">
        <f t="shared" si="68"/>
        <v>2015</v>
      </c>
    </row>
    <row r="1437" spans="1:19" ht="32" x14ac:dyDescent="0.2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8290</v>
      </c>
      <c r="O1437" t="s">
        <v>8302</v>
      </c>
      <c r="P1437">
        <f t="shared" si="67"/>
        <v>7.5</v>
      </c>
      <c r="Q1437" s="13">
        <f t="shared" si="66"/>
        <v>42258.780324074076</v>
      </c>
      <c r="S1437">
        <f t="shared" si="68"/>
        <v>2015</v>
      </c>
    </row>
    <row r="1438" spans="1:19" ht="48" x14ac:dyDescent="0.2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8290</v>
      </c>
      <c r="O1438" t="s">
        <v>8302</v>
      </c>
      <c r="P1438">
        <f t="shared" si="67"/>
        <v>38.5</v>
      </c>
      <c r="Q1438" s="13">
        <f t="shared" si="66"/>
        <v>42391.35019675926</v>
      </c>
      <c r="S1438">
        <f t="shared" si="68"/>
        <v>2016</v>
      </c>
    </row>
    <row r="1439" spans="1:19" ht="48" x14ac:dyDescent="0.2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8290</v>
      </c>
      <c r="O1439" t="s">
        <v>8302</v>
      </c>
      <c r="P1439">
        <f t="shared" si="67"/>
        <v>36.68</v>
      </c>
      <c r="Q1439" s="13">
        <f t="shared" si="66"/>
        <v>41796.531701388885</v>
      </c>
      <c r="S1439">
        <f t="shared" si="68"/>
        <v>2014</v>
      </c>
    </row>
    <row r="1440" spans="1:19" ht="48" x14ac:dyDescent="0.2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8290</v>
      </c>
      <c r="O1440" t="s">
        <v>8302</v>
      </c>
      <c r="P1440">
        <f t="shared" si="67"/>
        <v>75</v>
      </c>
      <c r="Q1440" s="13">
        <f t="shared" si="66"/>
        <v>42457.871516203704</v>
      </c>
      <c r="S1440">
        <f t="shared" si="68"/>
        <v>2016</v>
      </c>
    </row>
    <row r="1441" spans="1:19" ht="48" x14ac:dyDescent="0.2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8290</v>
      </c>
      <c r="O1441" t="s">
        <v>8302</v>
      </c>
      <c r="P1441">
        <f t="shared" si="67"/>
        <v>30</v>
      </c>
      <c r="Q1441" s="13">
        <f t="shared" si="66"/>
        <v>42040.829872685179</v>
      </c>
      <c r="S1441">
        <f t="shared" si="68"/>
        <v>2015</v>
      </c>
    </row>
    <row r="1442" spans="1:19" ht="48" x14ac:dyDescent="0.2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8290</v>
      </c>
      <c r="O1442" t="s">
        <v>8302</v>
      </c>
      <c r="P1442">
        <f t="shared" si="67"/>
        <v>1</v>
      </c>
      <c r="Q1442" s="13">
        <f t="shared" si="66"/>
        <v>42486.748414351852</v>
      </c>
      <c r="S1442">
        <f t="shared" si="68"/>
        <v>2016</v>
      </c>
    </row>
    <row r="1443" spans="1:19" ht="48" x14ac:dyDescent="0.2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8290</v>
      </c>
      <c r="O1443" t="s">
        <v>8302</v>
      </c>
      <c r="P1443">
        <f t="shared" si="67"/>
        <v>673.33</v>
      </c>
      <c r="Q1443" s="13">
        <f t="shared" si="66"/>
        <v>42198.765844907408</v>
      </c>
      <c r="S1443">
        <f t="shared" si="68"/>
        <v>2015</v>
      </c>
    </row>
    <row r="1444" spans="1:19" ht="48" x14ac:dyDescent="0.2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8290</v>
      </c>
      <c r="O1444" t="s">
        <v>8302</v>
      </c>
      <c r="P1444" t="e">
        <f t="shared" si="67"/>
        <v>#DIV/0!</v>
      </c>
      <c r="Q1444" s="13">
        <f t="shared" si="66"/>
        <v>42485.64534722222</v>
      </c>
      <c r="S1444">
        <f t="shared" si="68"/>
        <v>2016</v>
      </c>
    </row>
    <row r="1445" spans="1:19" ht="48" x14ac:dyDescent="0.2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8290</v>
      </c>
      <c r="O1445" t="s">
        <v>8302</v>
      </c>
      <c r="P1445" t="e">
        <f t="shared" si="67"/>
        <v>#DIV/0!</v>
      </c>
      <c r="Q1445" s="13">
        <f t="shared" si="66"/>
        <v>42707.926030092596</v>
      </c>
      <c r="S1445">
        <f t="shared" si="68"/>
        <v>2016</v>
      </c>
    </row>
    <row r="1446" spans="1:19" ht="32" x14ac:dyDescent="0.2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8290</v>
      </c>
      <c r="O1446" t="s">
        <v>8302</v>
      </c>
      <c r="P1446" t="e">
        <f t="shared" si="67"/>
        <v>#DIV/0!</v>
      </c>
      <c r="Q1446" s="13">
        <f t="shared" si="66"/>
        <v>42199.873402777783</v>
      </c>
      <c r="S1446">
        <f t="shared" si="68"/>
        <v>2015</v>
      </c>
    </row>
    <row r="1447" spans="1:19" ht="48" x14ac:dyDescent="0.2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8290</v>
      </c>
      <c r="O1447" t="s">
        <v>8302</v>
      </c>
      <c r="P1447" t="e">
        <f t="shared" si="67"/>
        <v>#DIV/0!</v>
      </c>
      <c r="Q1447" s="13">
        <f t="shared" si="66"/>
        <v>42139.542303240742</v>
      </c>
      <c r="S1447">
        <f t="shared" si="68"/>
        <v>2015</v>
      </c>
    </row>
    <row r="1448" spans="1:19" ht="48" x14ac:dyDescent="0.2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8290</v>
      </c>
      <c r="O1448" t="s">
        <v>8302</v>
      </c>
      <c r="P1448" t="e">
        <f t="shared" si="67"/>
        <v>#DIV/0!</v>
      </c>
      <c r="Q1448" s="13">
        <f t="shared" si="66"/>
        <v>42461.447662037041</v>
      </c>
      <c r="S1448">
        <f t="shared" si="68"/>
        <v>2016</v>
      </c>
    </row>
    <row r="1449" spans="1:19" ht="32" x14ac:dyDescent="0.2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8290</v>
      </c>
      <c r="O1449" t="s">
        <v>8302</v>
      </c>
      <c r="P1449">
        <f t="shared" si="67"/>
        <v>25</v>
      </c>
      <c r="Q1449" s="13">
        <f t="shared" si="66"/>
        <v>42529.730717592596</v>
      </c>
      <c r="S1449">
        <f t="shared" si="68"/>
        <v>2016</v>
      </c>
    </row>
    <row r="1450" spans="1:19" ht="48" x14ac:dyDescent="0.2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8290</v>
      </c>
      <c r="O1450" t="s">
        <v>8302</v>
      </c>
      <c r="P1450" t="e">
        <f t="shared" si="67"/>
        <v>#DIV/0!</v>
      </c>
      <c r="Q1450" s="13">
        <f t="shared" si="66"/>
        <v>42115.936550925922</v>
      </c>
      <c r="S1450">
        <f t="shared" si="68"/>
        <v>2015</v>
      </c>
    </row>
    <row r="1451" spans="1:19" ht="48" x14ac:dyDescent="0.2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8290</v>
      </c>
      <c r="O1451" t="s">
        <v>8302</v>
      </c>
      <c r="P1451" t="e">
        <f t="shared" si="67"/>
        <v>#DIV/0!</v>
      </c>
      <c r="Q1451" s="13">
        <f t="shared" si="66"/>
        <v>42086.811400462961</v>
      </c>
      <c r="S1451">
        <f t="shared" si="68"/>
        <v>2015</v>
      </c>
    </row>
    <row r="1452" spans="1:19" ht="48" x14ac:dyDescent="0.2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8290</v>
      </c>
      <c r="O1452" t="s">
        <v>8302</v>
      </c>
      <c r="P1452">
        <f t="shared" si="67"/>
        <v>1</v>
      </c>
      <c r="Q1452" s="13">
        <f t="shared" si="66"/>
        <v>42390.171261574069</v>
      </c>
      <c r="S1452">
        <f t="shared" si="68"/>
        <v>2016</v>
      </c>
    </row>
    <row r="1453" spans="1:19" ht="32" x14ac:dyDescent="0.2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8290</v>
      </c>
      <c r="O1453" t="s">
        <v>8302</v>
      </c>
      <c r="P1453">
        <f t="shared" si="67"/>
        <v>1</v>
      </c>
      <c r="Q1453" s="13">
        <f t="shared" si="66"/>
        <v>41931.959016203706</v>
      </c>
      <c r="S1453">
        <f t="shared" si="68"/>
        <v>2014</v>
      </c>
    </row>
    <row r="1454" spans="1:19" ht="32" x14ac:dyDescent="0.2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8290</v>
      </c>
      <c r="O1454" t="s">
        <v>8302</v>
      </c>
      <c r="P1454" t="e">
        <f t="shared" si="67"/>
        <v>#DIV/0!</v>
      </c>
      <c r="Q1454" s="13">
        <f t="shared" si="66"/>
        <v>41818.703275462962</v>
      </c>
      <c r="S1454">
        <f t="shared" si="68"/>
        <v>2014</v>
      </c>
    </row>
    <row r="1455" spans="1:19" ht="48" x14ac:dyDescent="0.2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8290</v>
      </c>
      <c r="O1455" t="s">
        <v>8302</v>
      </c>
      <c r="P1455" t="e">
        <f t="shared" si="67"/>
        <v>#DIV/0!</v>
      </c>
      <c r="Q1455" s="13">
        <f t="shared" si="66"/>
        <v>42795.696145833332</v>
      </c>
      <c r="S1455">
        <f t="shared" si="68"/>
        <v>2017</v>
      </c>
    </row>
    <row r="1456" spans="1:19" ht="48" x14ac:dyDescent="0.2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8290</v>
      </c>
      <c r="O1456" t="s">
        <v>8302</v>
      </c>
      <c r="P1456">
        <f t="shared" si="67"/>
        <v>15</v>
      </c>
      <c r="Q1456" s="13">
        <f t="shared" si="66"/>
        <v>42463.866666666669</v>
      </c>
      <c r="S1456">
        <f t="shared" si="68"/>
        <v>2016</v>
      </c>
    </row>
    <row r="1457" spans="1:19" ht="48" x14ac:dyDescent="0.2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8290</v>
      </c>
      <c r="O1457" t="s">
        <v>8302</v>
      </c>
      <c r="P1457">
        <f t="shared" si="67"/>
        <v>225</v>
      </c>
      <c r="Q1457" s="13">
        <f t="shared" si="66"/>
        <v>41832.672685185185</v>
      </c>
      <c r="S1457">
        <f t="shared" si="68"/>
        <v>2014</v>
      </c>
    </row>
    <row r="1458" spans="1:19" ht="16" x14ac:dyDescent="0.2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8290</v>
      </c>
      <c r="O1458" t="s">
        <v>8302</v>
      </c>
      <c r="P1458">
        <f t="shared" si="67"/>
        <v>48.33</v>
      </c>
      <c r="Q1458" s="13">
        <f t="shared" si="66"/>
        <v>42708.668576388889</v>
      </c>
      <c r="S1458">
        <f t="shared" si="68"/>
        <v>2016</v>
      </c>
    </row>
    <row r="1459" spans="1:19" ht="32" x14ac:dyDescent="0.2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8290</v>
      </c>
      <c r="O1459" t="s">
        <v>8302</v>
      </c>
      <c r="P1459" t="e">
        <f t="shared" si="67"/>
        <v>#DIV/0!</v>
      </c>
      <c r="Q1459" s="13">
        <f t="shared" si="66"/>
        <v>42289.89634259259</v>
      </c>
      <c r="S1459">
        <f t="shared" si="68"/>
        <v>2015</v>
      </c>
    </row>
    <row r="1460" spans="1:19" ht="48" x14ac:dyDescent="0.2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8290</v>
      </c>
      <c r="O1460" t="s">
        <v>8302</v>
      </c>
      <c r="P1460" t="e">
        <f t="shared" si="67"/>
        <v>#DIV/0!</v>
      </c>
      <c r="Q1460" s="13">
        <f t="shared" si="66"/>
        <v>41831.705555555556</v>
      </c>
      <c r="S1460">
        <f t="shared" si="68"/>
        <v>2014</v>
      </c>
    </row>
    <row r="1461" spans="1:19" ht="48" x14ac:dyDescent="0.2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8290</v>
      </c>
      <c r="O1461" t="s">
        <v>8302</v>
      </c>
      <c r="P1461" t="e">
        <f t="shared" si="67"/>
        <v>#DIV/0!</v>
      </c>
      <c r="Q1461" s="13">
        <f t="shared" si="66"/>
        <v>42312.204814814817</v>
      </c>
      <c r="S1461">
        <f t="shared" si="68"/>
        <v>2015</v>
      </c>
    </row>
    <row r="1462" spans="1:19" ht="48" x14ac:dyDescent="0.2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8290</v>
      </c>
      <c r="O1462" t="s">
        <v>8302</v>
      </c>
      <c r="P1462" t="e">
        <f t="shared" si="67"/>
        <v>#DIV/0!</v>
      </c>
      <c r="Q1462" s="13">
        <f t="shared" si="66"/>
        <v>41915.896967592591</v>
      </c>
      <c r="S1462">
        <f t="shared" si="68"/>
        <v>2014</v>
      </c>
    </row>
    <row r="1463" spans="1:19" ht="32" x14ac:dyDescent="0.2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8290</v>
      </c>
      <c r="O1463" t="s">
        <v>8303</v>
      </c>
      <c r="P1463">
        <f t="shared" si="67"/>
        <v>44.67</v>
      </c>
      <c r="Q1463" s="13">
        <f t="shared" si="66"/>
        <v>41899.645300925928</v>
      </c>
      <c r="S1463">
        <f t="shared" si="68"/>
        <v>2014</v>
      </c>
    </row>
    <row r="1464" spans="1:19" ht="32" x14ac:dyDescent="0.2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8290</v>
      </c>
      <c r="O1464" t="s">
        <v>8303</v>
      </c>
      <c r="P1464">
        <f t="shared" si="67"/>
        <v>28.94</v>
      </c>
      <c r="Q1464" s="13">
        <f t="shared" si="66"/>
        <v>41344.662858796299</v>
      </c>
      <c r="S1464">
        <f t="shared" si="68"/>
        <v>2013</v>
      </c>
    </row>
    <row r="1465" spans="1:19" ht="48" x14ac:dyDescent="0.2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8290</v>
      </c>
      <c r="O1465" t="s">
        <v>8303</v>
      </c>
      <c r="P1465">
        <f t="shared" si="67"/>
        <v>35.44</v>
      </c>
      <c r="Q1465" s="13">
        <f t="shared" si="66"/>
        <v>41326.911319444444</v>
      </c>
      <c r="S1465">
        <f t="shared" si="68"/>
        <v>2013</v>
      </c>
    </row>
    <row r="1466" spans="1:19" ht="16" x14ac:dyDescent="0.2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8290</v>
      </c>
      <c r="O1466" t="s">
        <v>8303</v>
      </c>
      <c r="P1466">
        <f t="shared" si="67"/>
        <v>34.869999999999997</v>
      </c>
      <c r="Q1466" s="13">
        <f t="shared" si="66"/>
        <v>41291.661550925928</v>
      </c>
      <c r="S1466">
        <f t="shared" si="68"/>
        <v>2013</v>
      </c>
    </row>
    <row r="1467" spans="1:19" ht="48" x14ac:dyDescent="0.2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8290</v>
      </c>
      <c r="O1467" t="s">
        <v>8303</v>
      </c>
      <c r="P1467">
        <f t="shared" si="67"/>
        <v>52.62</v>
      </c>
      <c r="Q1467" s="13">
        <f t="shared" si="66"/>
        <v>40959.734398148146</v>
      </c>
      <c r="S1467">
        <f t="shared" si="68"/>
        <v>2012</v>
      </c>
    </row>
    <row r="1468" spans="1:19" ht="48" x14ac:dyDescent="0.2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8290</v>
      </c>
      <c r="O1468" t="s">
        <v>8303</v>
      </c>
      <c r="P1468">
        <f t="shared" si="67"/>
        <v>69.599999999999994</v>
      </c>
      <c r="Q1468" s="13">
        <f t="shared" si="66"/>
        <v>42340.172060185185</v>
      </c>
      <c r="S1468">
        <f t="shared" si="68"/>
        <v>2015</v>
      </c>
    </row>
    <row r="1469" spans="1:19" ht="32" x14ac:dyDescent="0.2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8290</v>
      </c>
      <c r="O1469" t="s">
        <v>8303</v>
      </c>
      <c r="P1469">
        <f t="shared" si="67"/>
        <v>76.72</v>
      </c>
      <c r="Q1469" s="13">
        <f t="shared" si="66"/>
        <v>40933.80190972222</v>
      </c>
      <c r="S1469">
        <f t="shared" si="68"/>
        <v>2012</v>
      </c>
    </row>
    <row r="1470" spans="1:19" ht="48" x14ac:dyDescent="0.2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8290</v>
      </c>
      <c r="O1470" t="s">
        <v>8303</v>
      </c>
      <c r="P1470">
        <f t="shared" si="67"/>
        <v>33.19</v>
      </c>
      <c r="Q1470" s="13">
        <f t="shared" si="66"/>
        <v>40646.014456018522</v>
      </c>
      <c r="S1470">
        <f t="shared" si="68"/>
        <v>2011</v>
      </c>
    </row>
    <row r="1471" spans="1:19" ht="32" x14ac:dyDescent="0.2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8290</v>
      </c>
      <c r="O1471" t="s">
        <v>8303</v>
      </c>
      <c r="P1471">
        <f t="shared" si="67"/>
        <v>149.46</v>
      </c>
      <c r="Q1471" s="13">
        <f t="shared" si="66"/>
        <v>41290.598483796297</v>
      </c>
      <c r="S1471">
        <f t="shared" si="68"/>
        <v>2013</v>
      </c>
    </row>
    <row r="1472" spans="1:19" ht="48" x14ac:dyDescent="0.2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8290</v>
      </c>
      <c r="O1472" t="s">
        <v>8303</v>
      </c>
      <c r="P1472">
        <f t="shared" si="67"/>
        <v>23.17</v>
      </c>
      <c r="Q1472" s="13">
        <f t="shared" si="66"/>
        <v>41250.827118055553</v>
      </c>
      <c r="S1472">
        <f t="shared" si="68"/>
        <v>2012</v>
      </c>
    </row>
    <row r="1473" spans="1:19" ht="48" x14ac:dyDescent="0.2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8290</v>
      </c>
      <c r="O1473" t="s">
        <v>8303</v>
      </c>
      <c r="P1473">
        <f t="shared" si="67"/>
        <v>96.88</v>
      </c>
      <c r="Q1473" s="13">
        <f t="shared" si="66"/>
        <v>42073.957569444443</v>
      </c>
      <c r="S1473">
        <f t="shared" si="68"/>
        <v>2015</v>
      </c>
    </row>
    <row r="1474" spans="1:19" ht="48" x14ac:dyDescent="0.2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8290</v>
      </c>
      <c r="O1474" t="s">
        <v>8303</v>
      </c>
      <c r="P1474">
        <f t="shared" si="67"/>
        <v>103.2</v>
      </c>
      <c r="Q1474" s="13">
        <f t="shared" si="66"/>
        <v>41533.542858796296</v>
      </c>
      <c r="S1474">
        <f t="shared" si="68"/>
        <v>2013</v>
      </c>
    </row>
    <row r="1475" spans="1:19" ht="16" x14ac:dyDescent="0.2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8290</v>
      </c>
      <c r="O1475" t="s">
        <v>8303</v>
      </c>
      <c r="P1475">
        <f t="shared" si="67"/>
        <v>38.46</v>
      </c>
      <c r="Q1475" s="13">
        <f t="shared" ref="Q1475:Q1538" si="69">(((J1475/60)/60)/24)+DATE(1970,1,1)</f>
        <v>40939.979618055557</v>
      </c>
      <c r="S1475">
        <f t="shared" si="68"/>
        <v>2012</v>
      </c>
    </row>
    <row r="1476" spans="1:19" ht="48" x14ac:dyDescent="0.2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8290</v>
      </c>
      <c r="O1476" t="s">
        <v>8303</v>
      </c>
      <c r="P1476">
        <f t="shared" ref="P1476:P1539" si="70">ROUND(E1476/L1476,2)</f>
        <v>44.32</v>
      </c>
      <c r="Q1476" s="13">
        <f t="shared" si="69"/>
        <v>41500.727916666663</v>
      </c>
      <c r="S1476">
        <f t="shared" ref="R1476:S1539" si="71">YEAR(Q1476)</f>
        <v>2013</v>
      </c>
    </row>
    <row r="1477" spans="1:19" ht="48" x14ac:dyDescent="0.2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8290</v>
      </c>
      <c r="O1477" t="s">
        <v>8303</v>
      </c>
      <c r="P1477">
        <f t="shared" si="70"/>
        <v>64.17</v>
      </c>
      <c r="Q1477" s="13">
        <f t="shared" si="69"/>
        <v>41960.722951388889</v>
      </c>
      <c r="S1477">
        <f t="shared" si="71"/>
        <v>2014</v>
      </c>
    </row>
    <row r="1478" spans="1:19" ht="32" x14ac:dyDescent="0.2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8290</v>
      </c>
      <c r="O1478" t="s">
        <v>8303</v>
      </c>
      <c r="P1478">
        <f t="shared" si="70"/>
        <v>43.33</v>
      </c>
      <c r="Q1478" s="13">
        <f t="shared" si="69"/>
        <v>40766.041921296295</v>
      </c>
      <c r="S1478">
        <f t="shared" si="71"/>
        <v>2011</v>
      </c>
    </row>
    <row r="1479" spans="1:19" ht="48" x14ac:dyDescent="0.2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8290</v>
      </c>
      <c r="O1479" t="s">
        <v>8303</v>
      </c>
      <c r="P1479">
        <f t="shared" si="70"/>
        <v>90.5</v>
      </c>
      <c r="Q1479" s="13">
        <f t="shared" si="69"/>
        <v>40840.615787037037</v>
      </c>
      <c r="S1479">
        <f t="shared" si="71"/>
        <v>2011</v>
      </c>
    </row>
    <row r="1480" spans="1:19" ht="48" x14ac:dyDescent="0.2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8290</v>
      </c>
      <c r="O1480" t="s">
        <v>8303</v>
      </c>
      <c r="P1480">
        <f t="shared" si="70"/>
        <v>29.19</v>
      </c>
      <c r="Q1480" s="13">
        <f t="shared" si="69"/>
        <v>41394.871678240743</v>
      </c>
      <c r="S1480">
        <f t="shared" si="71"/>
        <v>2013</v>
      </c>
    </row>
    <row r="1481" spans="1:19" ht="48" x14ac:dyDescent="0.2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8290</v>
      </c>
      <c r="O1481" t="s">
        <v>8303</v>
      </c>
      <c r="P1481">
        <f t="shared" si="70"/>
        <v>30.96</v>
      </c>
      <c r="Q1481" s="13">
        <f t="shared" si="69"/>
        <v>41754.745243055557</v>
      </c>
      <c r="S1481">
        <f t="shared" si="71"/>
        <v>2014</v>
      </c>
    </row>
    <row r="1482" spans="1:19" ht="48" x14ac:dyDescent="0.2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8290</v>
      </c>
      <c r="O1482" t="s">
        <v>8303</v>
      </c>
      <c r="P1482">
        <f t="shared" si="70"/>
        <v>92.16</v>
      </c>
      <c r="Q1482" s="13">
        <f t="shared" si="69"/>
        <v>41464.934016203704</v>
      </c>
      <c r="S1482">
        <f t="shared" si="71"/>
        <v>2013</v>
      </c>
    </row>
    <row r="1483" spans="1:19" ht="48" x14ac:dyDescent="0.2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8290</v>
      </c>
      <c r="O1483" t="s">
        <v>8292</v>
      </c>
      <c r="P1483">
        <f t="shared" si="70"/>
        <v>17.5</v>
      </c>
      <c r="Q1483" s="13">
        <f t="shared" si="69"/>
        <v>41550.922974537039</v>
      </c>
      <c r="S1483">
        <f t="shared" si="71"/>
        <v>2013</v>
      </c>
    </row>
    <row r="1484" spans="1:19" ht="48" x14ac:dyDescent="0.2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8290</v>
      </c>
      <c r="O1484" t="s">
        <v>8292</v>
      </c>
      <c r="P1484">
        <f t="shared" si="70"/>
        <v>5</v>
      </c>
      <c r="Q1484" s="13">
        <f t="shared" si="69"/>
        <v>41136.85805555556</v>
      </c>
      <c r="S1484">
        <f t="shared" si="71"/>
        <v>2012</v>
      </c>
    </row>
    <row r="1485" spans="1:19" ht="48" x14ac:dyDescent="0.2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8290</v>
      </c>
      <c r="O1485" t="s">
        <v>8292</v>
      </c>
      <c r="P1485">
        <f t="shared" si="70"/>
        <v>25</v>
      </c>
      <c r="Q1485" s="13">
        <f t="shared" si="69"/>
        <v>42548.192997685182</v>
      </c>
      <c r="S1485">
        <f t="shared" si="71"/>
        <v>2016</v>
      </c>
    </row>
    <row r="1486" spans="1:19" ht="16" x14ac:dyDescent="0.2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8290</v>
      </c>
      <c r="O1486" t="s">
        <v>8292</v>
      </c>
      <c r="P1486" t="e">
        <f t="shared" si="70"/>
        <v>#DIV/0!</v>
      </c>
      <c r="Q1486" s="13">
        <f t="shared" si="69"/>
        <v>41053.200960648144</v>
      </c>
      <c r="S1486">
        <f t="shared" si="71"/>
        <v>2012</v>
      </c>
    </row>
    <row r="1487" spans="1:19" ht="48" x14ac:dyDescent="0.2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8290</v>
      </c>
      <c r="O1487" t="s">
        <v>8292</v>
      </c>
      <c r="P1487">
        <f t="shared" si="70"/>
        <v>50</v>
      </c>
      <c r="Q1487" s="13">
        <f t="shared" si="69"/>
        <v>42130.795983796299</v>
      </c>
      <c r="S1487">
        <f t="shared" si="71"/>
        <v>2015</v>
      </c>
    </row>
    <row r="1488" spans="1:19" ht="48" x14ac:dyDescent="0.2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8290</v>
      </c>
      <c r="O1488" t="s">
        <v>8292</v>
      </c>
      <c r="P1488">
        <f t="shared" si="70"/>
        <v>16</v>
      </c>
      <c r="Q1488" s="13">
        <f t="shared" si="69"/>
        <v>42032.168530092589</v>
      </c>
      <c r="S1488">
        <f t="shared" si="71"/>
        <v>2015</v>
      </c>
    </row>
    <row r="1489" spans="1:19" ht="48" x14ac:dyDescent="0.2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8290</v>
      </c>
      <c r="O1489" t="s">
        <v>8292</v>
      </c>
      <c r="P1489" t="e">
        <f t="shared" si="70"/>
        <v>#DIV/0!</v>
      </c>
      <c r="Q1489" s="13">
        <f t="shared" si="69"/>
        <v>42554.917488425926</v>
      </c>
      <c r="S1489">
        <f t="shared" si="71"/>
        <v>2016</v>
      </c>
    </row>
    <row r="1490" spans="1:19" ht="48" x14ac:dyDescent="0.2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8290</v>
      </c>
      <c r="O1490" t="s">
        <v>8292</v>
      </c>
      <c r="P1490">
        <f t="shared" si="70"/>
        <v>60</v>
      </c>
      <c r="Q1490" s="13">
        <f t="shared" si="69"/>
        <v>41614.563194444447</v>
      </c>
      <c r="S1490">
        <f t="shared" si="71"/>
        <v>2013</v>
      </c>
    </row>
    <row r="1491" spans="1:19" ht="48" x14ac:dyDescent="0.2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8290</v>
      </c>
      <c r="O1491" t="s">
        <v>8292</v>
      </c>
      <c r="P1491" t="e">
        <f t="shared" si="70"/>
        <v>#DIV/0!</v>
      </c>
      <c r="Q1491" s="13">
        <f t="shared" si="69"/>
        <v>41198.611712962964</v>
      </c>
      <c r="S1491">
        <f t="shared" si="71"/>
        <v>2012</v>
      </c>
    </row>
    <row r="1492" spans="1:19" ht="48" x14ac:dyDescent="0.2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8290</v>
      </c>
      <c r="O1492" t="s">
        <v>8292</v>
      </c>
      <c r="P1492">
        <f t="shared" si="70"/>
        <v>47.11</v>
      </c>
      <c r="Q1492" s="13">
        <f t="shared" si="69"/>
        <v>41520.561041666668</v>
      </c>
      <c r="S1492">
        <f t="shared" si="71"/>
        <v>2013</v>
      </c>
    </row>
    <row r="1493" spans="1:19" ht="32" x14ac:dyDescent="0.2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8290</v>
      </c>
      <c r="O1493" t="s">
        <v>8292</v>
      </c>
      <c r="P1493">
        <f t="shared" si="70"/>
        <v>100</v>
      </c>
      <c r="Q1493" s="13">
        <f t="shared" si="69"/>
        <v>41991.713460648149</v>
      </c>
      <c r="S1493">
        <f t="shared" si="71"/>
        <v>2014</v>
      </c>
    </row>
    <row r="1494" spans="1:19" ht="48" x14ac:dyDescent="0.2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8290</v>
      </c>
      <c r="O1494" t="s">
        <v>8292</v>
      </c>
      <c r="P1494">
        <f t="shared" si="70"/>
        <v>15</v>
      </c>
      <c r="Q1494" s="13">
        <f t="shared" si="69"/>
        <v>40682.884791666671</v>
      </c>
      <c r="S1494">
        <f t="shared" si="71"/>
        <v>2011</v>
      </c>
    </row>
    <row r="1495" spans="1:19" ht="32" x14ac:dyDescent="0.2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8290</v>
      </c>
      <c r="O1495" t="s">
        <v>8292</v>
      </c>
      <c r="P1495" t="e">
        <f t="shared" si="70"/>
        <v>#DIV/0!</v>
      </c>
      <c r="Q1495" s="13">
        <f t="shared" si="69"/>
        <v>41411.866608796299</v>
      </c>
      <c r="S1495">
        <f t="shared" si="71"/>
        <v>2013</v>
      </c>
    </row>
    <row r="1496" spans="1:19" ht="48" x14ac:dyDescent="0.2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8290</v>
      </c>
      <c r="O1496" t="s">
        <v>8292</v>
      </c>
      <c r="P1496">
        <f t="shared" si="70"/>
        <v>40.450000000000003</v>
      </c>
      <c r="Q1496" s="13">
        <f t="shared" si="69"/>
        <v>42067.722372685181</v>
      </c>
      <c r="S1496">
        <f t="shared" si="71"/>
        <v>2015</v>
      </c>
    </row>
    <row r="1497" spans="1:19" ht="32" x14ac:dyDescent="0.2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8290</v>
      </c>
      <c r="O1497" t="s">
        <v>8292</v>
      </c>
      <c r="P1497" t="e">
        <f t="shared" si="70"/>
        <v>#DIV/0!</v>
      </c>
      <c r="Q1497" s="13">
        <f t="shared" si="69"/>
        <v>40752.789710648147</v>
      </c>
      <c r="S1497">
        <f t="shared" si="71"/>
        <v>2011</v>
      </c>
    </row>
    <row r="1498" spans="1:19" ht="48" x14ac:dyDescent="0.2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8290</v>
      </c>
      <c r="O1498" t="s">
        <v>8292</v>
      </c>
      <c r="P1498" t="e">
        <f t="shared" si="70"/>
        <v>#DIV/0!</v>
      </c>
      <c r="Q1498" s="13">
        <f t="shared" si="69"/>
        <v>41838.475219907406</v>
      </c>
      <c r="S1498">
        <f t="shared" si="71"/>
        <v>2014</v>
      </c>
    </row>
    <row r="1499" spans="1:19" ht="48" x14ac:dyDescent="0.2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8290</v>
      </c>
      <c r="O1499" t="s">
        <v>8292</v>
      </c>
      <c r="P1499">
        <f t="shared" si="70"/>
        <v>1</v>
      </c>
      <c r="Q1499" s="13">
        <f t="shared" si="69"/>
        <v>41444.64261574074</v>
      </c>
      <c r="S1499">
        <f t="shared" si="71"/>
        <v>2013</v>
      </c>
    </row>
    <row r="1500" spans="1:19" ht="48" x14ac:dyDescent="0.2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8290</v>
      </c>
      <c r="O1500" t="s">
        <v>8292</v>
      </c>
      <c r="P1500">
        <f t="shared" si="70"/>
        <v>19</v>
      </c>
      <c r="Q1500" s="13">
        <f t="shared" si="69"/>
        <v>41840.983541666668</v>
      </c>
      <c r="S1500">
        <f t="shared" si="71"/>
        <v>2014</v>
      </c>
    </row>
    <row r="1501" spans="1:19" ht="48" x14ac:dyDescent="0.2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8290</v>
      </c>
      <c r="O1501" t="s">
        <v>8292</v>
      </c>
      <c r="P1501">
        <f t="shared" si="70"/>
        <v>5</v>
      </c>
      <c r="Q1501" s="13">
        <f t="shared" si="69"/>
        <v>42527.007326388892</v>
      </c>
      <c r="S1501">
        <f t="shared" si="71"/>
        <v>2016</v>
      </c>
    </row>
    <row r="1502" spans="1:19" ht="48" x14ac:dyDescent="0.2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8290</v>
      </c>
      <c r="O1502" t="s">
        <v>8292</v>
      </c>
      <c r="P1502">
        <f t="shared" si="70"/>
        <v>46.73</v>
      </c>
      <c r="Q1502" s="13">
        <f t="shared" si="69"/>
        <v>41365.904594907406</v>
      </c>
      <c r="S1502">
        <f t="shared" si="71"/>
        <v>2013</v>
      </c>
    </row>
    <row r="1503" spans="1:19" ht="32" x14ac:dyDescent="0.2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8300</v>
      </c>
      <c r="O1503" t="s">
        <v>8271</v>
      </c>
      <c r="P1503">
        <f t="shared" si="70"/>
        <v>97.73</v>
      </c>
      <c r="Q1503" s="13">
        <f t="shared" si="69"/>
        <v>42163.583599537036</v>
      </c>
      <c r="S1503">
        <f t="shared" si="71"/>
        <v>2015</v>
      </c>
    </row>
    <row r="1504" spans="1:19" ht="48" x14ac:dyDescent="0.2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8300</v>
      </c>
      <c r="O1504" t="s">
        <v>8271</v>
      </c>
      <c r="P1504">
        <f t="shared" si="70"/>
        <v>67.84</v>
      </c>
      <c r="Q1504" s="13">
        <f t="shared" si="69"/>
        <v>42426.542592592596</v>
      </c>
      <c r="S1504">
        <f t="shared" si="71"/>
        <v>2016</v>
      </c>
    </row>
    <row r="1505" spans="1:19" ht="48" x14ac:dyDescent="0.2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8300</v>
      </c>
      <c r="O1505" t="s">
        <v>8271</v>
      </c>
      <c r="P1505">
        <f t="shared" si="70"/>
        <v>56.98</v>
      </c>
      <c r="Q1505" s="13">
        <f t="shared" si="69"/>
        <v>42606.347233796296</v>
      </c>
      <c r="S1505">
        <f t="shared" si="71"/>
        <v>2016</v>
      </c>
    </row>
    <row r="1506" spans="1:19" ht="32" x14ac:dyDescent="0.2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8300</v>
      </c>
      <c r="O1506" t="s">
        <v>8271</v>
      </c>
      <c r="P1506">
        <f t="shared" si="70"/>
        <v>67.16</v>
      </c>
      <c r="Q1506" s="13">
        <f t="shared" si="69"/>
        <v>41772.657685185186</v>
      </c>
      <c r="S1506">
        <f t="shared" si="71"/>
        <v>2014</v>
      </c>
    </row>
    <row r="1507" spans="1:19" ht="48" x14ac:dyDescent="0.2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8300</v>
      </c>
      <c r="O1507" t="s">
        <v>8271</v>
      </c>
      <c r="P1507">
        <f t="shared" si="70"/>
        <v>48.04</v>
      </c>
      <c r="Q1507" s="13">
        <f t="shared" si="69"/>
        <v>42414.44332175926</v>
      </c>
      <c r="S1507">
        <f t="shared" si="71"/>
        <v>2016</v>
      </c>
    </row>
    <row r="1508" spans="1:19" ht="48" x14ac:dyDescent="0.2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8300</v>
      </c>
      <c r="O1508" t="s">
        <v>8271</v>
      </c>
      <c r="P1508">
        <f t="shared" si="70"/>
        <v>38.86</v>
      </c>
      <c r="Q1508" s="13">
        <f t="shared" si="69"/>
        <v>41814.785925925928</v>
      </c>
      <c r="S1508">
        <f t="shared" si="71"/>
        <v>2014</v>
      </c>
    </row>
    <row r="1509" spans="1:19" ht="48" x14ac:dyDescent="0.2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8300</v>
      </c>
      <c r="O1509" t="s">
        <v>8271</v>
      </c>
      <c r="P1509">
        <f t="shared" si="70"/>
        <v>78.180000000000007</v>
      </c>
      <c r="Q1509" s="13">
        <f t="shared" si="69"/>
        <v>40254.450335648151</v>
      </c>
      <c r="S1509">
        <f t="shared" si="71"/>
        <v>2010</v>
      </c>
    </row>
    <row r="1510" spans="1:19" ht="48" x14ac:dyDescent="0.2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8300</v>
      </c>
      <c r="O1510" t="s">
        <v>8271</v>
      </c>
      <c r="P1510">
        <f t="shared" si="70"/>
        <v>97.11</v>
      </c>
      <c r="Q1510" s="13">
        <f t="shared" si="69"/>
        <v>41786.614363425928</v>
      </c>
      <c r="S1510">
        <f t="shared" si="71"/>
        <v>2014</v>
      </c>
    </row>
    <row r="1511" spans="1:19" ht="48" x14ac:dyDescent="0.2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8300</v>
      </c>
      <c r="O1511" t="s">
        <v>8271</v>
      </c>
      <c r="P1511">
        <f t="shared" si="70"/>
        <v>110.39</v>
      </c>
      <c r="Q1511" s="13">
        <f t="shared" si="69"/>
        <v>42751.533391203702</v>
      </c>
      <c r="S1511">
        <f t="shared" si="71"/>
        <v>2017</v>
      </c>
    </row>
    <row r="1512" spans="1:19" ht="48" x14ac:dyDescent="0.2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8300</v>
      </c>
      <c r="O1512" t="s">
        <v>8271</v>
      </c>
      <c r="P1512">
        <f t="shared" si="70"/>
        <v>39.92</v>
      </c>
      <c r="Q1512" s="13">
        <f t="shared" si="69"/>
        <v>41809.385162037033</v>
      </c>
      <c r="S1512">
        <f t="shared" si="71"/>
        <v>2014</v>
      </c>
    </row>
    <row r="1513" spans="1:19" ht="48" x14ac:dyDescent="0.2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8300</v>
      </c>
      <c r="O1513" t="s">
        <v>8271</v>
      </c>
      <c r="P1513">
        <f t="shared" si="70"/>
        <v>75.98</v>
      </c>
      <c r="Q1513" s="13">
        <f t="shared" si="69"/>
        <v>42296.583379629628</v>
      </c>
      <c r="S1513">
        <f t="shared" si="71"/>
        <v>2015</v>
      </c>
    </row>
    <row r="1514" spans="1:19" ht="48" x14ac:dyDescent="0.2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8300</v>
      </c>
      <c r="O1514" t="s">
        <v>8271</v>
      </c>
      <c r="P1514">
        <f t="shared" si="70"/>
        <v>58.38</v>
      </c>
      <c r="Q1514" s="13">
        <f t="shared" si="69"/>
        <v>42741.684479166666</v>
      </c>
      <c r="S1514">
        <f t="shared" si="71"/>
        <v>2017</v>
      </c>
    </row>
    <row r="1515" spans="1:19" ht="48" x14ac:dyDescent="0.2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8300</v>
      </c>
      <c r="O1515" t="s">
        <v>8271</v>
      </c>
      <c r="P1515">
        <f t="shared" si="70"/>
        <v>55.82</v>
      </c>
      <c r="Q1515" s="13">
        <f t="shared" si="69"/>
        <v>41806.637337962966</v>
      </c>
      <c r="S1515">
        <f t="shared" si="71"/>
        <v>2014</v>
      </c>
    </row>
    <row r="1516" spans="1:19" ht="48" x14ac:dyDescent="0.2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8300</v>
      </c>
      <c r="O1516" t="s">
        <v>8271</v>
      </c>
      <c r="P1516">
        <f t="shared" si="70"/>
        <v>151.24</v>
      </c>
      <c r="Q1516" s="13">
        <f t="shared" si="69"/>
        <v>42234.597685185188</v>
      </c>
      <c r="S1516">
        <f t="shared" si="71"/>
        <v>2015</v>
      </c>
    </row>
    <row r="1517" spans="1:19" ht="48" x14ac:dyDescent="0.2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8300</v>
      </c>
      <c r="O1517" t="s">
        <v>8271</v>
      </c>
      <c r="P1517">
        <f t="shared" si="70"/>
        <v>849.67</v>
      </c>
      <c r="Q1517" s="13">
        <f t="shared" si="69"/>
        <v>42415.253437499996</v>
      </c>
      <c r="S1517">
        <f t="shared" si="71"/>
        <v>2016</v>
      </c>
    </row>
    <row r="1518" spans="1:19" ht="48" x14ac:dyDescent="0.2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8300</v>
      </c>
      <c r="O1518" t="s">
        <v>8271</v>
      </c>
      <c r="P1518">
        <f t="shared" si="70"/>
        <v>159.24</v>
      </c>
      <c r="Q1518" s="13">
        <f t="shared" si="69"/>
        <v>42619.466342592597</v>
      </c>
      <c r="S1518">
        <f t="shared" si="71"/>
        <v>2016</v>
      </c>
    </row>
    <row r="1519" spans="1:19" ht="48" x14ac:dyDescent="0.2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8300</v>
      </c>
      <c r="O1519" t="s">
        <v>8271</v>
      </c>
      <c r="P1519">
        <f t="shared" si="70"/>
        <v>39.51</v>
      </c>
      <c r="Q1519" s="13">
        <f t="shared" si="69"/>
        <v>41948.56658564815</v>
      </c>
      <c r="S1519">
        <f t="shared" si="71"/>
        <v>2014</v>
      </c>
    </row>
    <row r="1520" spans="1:19" ht="32" x14ac:dyDescent="0.2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8300</v>
      </c>
      <c r="O1520" t="s">
        <v>8271</v>
      </c>
      <c r="P1520">
        <f t="shared" si="70"/>
        <v>130.53</v>
      </c>
      <c r="Q1520" s="13">
        <f t="shared" si="69"/>
        <v>41760.8200462963</v>
      </c>
      <c r="S1520">
        <f t="shared" si="71"/>
        <v>2014</v>
      </c>
    </row>
    <row r="1521" spans="1:19" ht="48" x14ac:dyDescent="0.2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8300</v>
      </c>
      <c r="O1521" t="s">
        <v>8271</v>
      </c>
      <c r="P1521">
        <f t="shared" si="70"/>
        <v>64.16</v>
      </c>
      <c r="Q1521" s="13">
        <f t="shared" si="69"/>
        <v>41782.741701388892</v>
      </c>
      <c r="S1521">
        <f t="shared" si="71"/>
        <v>2014</v>
      </c>
    </row>
    <row r="1522" spans="1:19" ht="32" x14ac:dyDescent="0.2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8300</v>
      </c>
      <c r="O1522" t="s">
        <v>8271</v>
      </c>
      <c r="P1522">
        <f t="shared" si="70"/>
        <v>111.53</v>
      </c>
      <c r="Q1522" s="13">
        <f t="shared" si="69"/>
        <v>41955.857789351852</v>
      </c>
      <c r="S1522">
        <f t="shared" si="71"/>
        <v>2014</v>
      </c>
    </row>
    <row r="1523" spans="1:19" ht="48" x14ac:dyDescent="0.2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8300</v>
      </c>
      <c r="O1523" t="s">
        <v>8271</v>
      </c>
      <c r="P1523">
        <f t="shared" si="70"/>
        <v>170.45</v>
      </c>
      <c r="Q1523" s="13">
        <f t="shared" si="69"/>
        <v>42493.167719907404</v>
      </c>
      <c r="S1523">
        <f t="shared" si="71"/>
        <v>2016</v>
      </c>
    </row>
    <row r="1524" spans="1:19" ht="48" x14ac:dyDescent="0.2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8300</v>
      </c>
      <c r="O1524" t="s">
        <v>8271</v>
      </c>
      <c r="P1524">
        <f t="shared" si="70"/>
        <v>133.74</v>
      </c>
      <c r="Q1524" s="13">
        <f t="shared" si="69"/>
        <v>41899.830312500002</v>
      </c>
      <c r="S1524">
        <f t="shared" si="71"/>
        <v>2014</v>
      </c>
    </row>
    <row r="1525" spans="1:19" ht="48" x14ac:dyDescent="0.2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8300</v>
      </c>
      <c r="O1525" t="s">
        <v>8271</v>
      </c>
      <c r="P1525">
        <f t="shared" si="70"/>
        <v>95.83</v>
      </c>
      <c r="Q1525" s="13">
        <f t="shared" si="69"/>
        <v>41964.751342592594</v>
      </c>
      <c r="S1525">
        <f t="shared" si="71"/>
        <v>2014</v>
      </c>
    </row>
    <row r="1526" spans="1:19" ht="48" x14ac:dyDescent="0.2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8300</v>
      </c>
      <c r="O1526" t="s">
        <v>8271</v>
      </c>
      <c r="P1526">
        <f t="shared" si="70"/>
        <v>221.79</v>
      </c>
      <c r="Q1526" s="13">
        <f t="shared" si="69"/>
        <v>42756.501041666663</v>
      </c>
      <c r="S1526">
        <f t="shared" si="71"/>
        <v>2017</v>
      </c>
    </row>
    <row r="1527" spans="1:19" ht="48" x14ac:dyDescent="0.2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8300</v>
      </c>
      <c r="O1527" t="s">
        <v>8271</v>
      </c>
      <c r="P1527">
        <f t="shared" si="70"/>
        <v>32.32</v>
      </c>
      <c r="Q1527" s="13">
        <f t="shared" si="69"/>
        <v>42570.702986111108</v>
      </c>
      <c r="S1527">
        <f t="shared" si="71"/>
        <v>2016</v>
      </c>
    </row>
    <row r="1528" spans="1:19" ht="48" x14ac:dyDescent="0.2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8300</v>
      </c>
      <c r="O1528" t="s">
        <v>8271</v>
      </c>
      <c r="P1528">
        <f t="shared" si="70"/>
        <v>98.84</v>
      </c>
      <c r="Q1528" s="13">
        <f t="shared" si="69"/>
        <v>42339.276006944448</v>
      </c>
      <c r="S1528">
        <f t="shared" si="71"/>
        <v>2015</v>
      </c>
    </row>
    <row r="1529" spans="1:19" ht="32" x14ac:dyDescent="0.2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8300</v>
      </c>
      <c r="O1529" t="s">
        <v>8271</v>
      </c>
      <c r="P1529">
        <f t="shared" si="70"/>
        <v>55.22</v>
      </c>
      <c r="Q1529" s="13">
        <f t="shared" si="69"/>
        <v>42780.600532407407</v>
      </c>
      <c r="S1529">
        <f t="shared" si="71"/>
        <v>2017</v>
      </c>
    </row>
    <row r="1530" spans="1:19" ht="32" x14ac:dyDescent="0.2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8300</v>
      </c>
      <c r="O1530" t="s">
        <v>8271</v>
      </c>
      <c r="P1530">
        <f t="shared" si="70"/>
        <v>52.79</v>
      </c>
      <c r="Q1530" s="13">
        <f t="shared" si="69"/>
        <v>42736.732893518521</v>
      </c>
      <c r="S1530">
        <f t="shared" si="71"/>
        <v>2017</v>
      </c>
    </row>
    <row r="1531" spans="1:19" ht="32" x14ac:dyDescent="0.2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8300</v>
      </c>
      <c r="O1531" t="s">
        <v>8271</v>
      </c>
      <c r="P1531">
        <f t="shared" si="70"/>
        <v>135.66999999999999</v>
      </c>
      <c r="Q1531" s="13">
        <f t="shared" si="69"/>
        <v>42052.628703703704</v>
      </c>
      <c r="S1531">
        <f t="shared" si="71"/>
        <v>2015</v>
      </c>
    </row>
    <row r="1532" spans="1:19" ht="48" x14ac:dyDescent="0.2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8300</v>
      </c>
      <c r="O1532" t="s">
        <v>8271</v>
      </c>
      <c r="P1532">
        <f t="shared" si="70"/>
        <v>53.99</v>
      </c>
      <c r="Q1532" s="13">
        <f t="shared" si="69"/>
        <v>42275.767303240747</v>
      </c>
      <c r="S1532">
        <f t="shared" si="71"/>
        <v>2015</v>
      </c>
    </row>
    <row r="1533" spans="1:19" ht="48" x14ac:dyDescent="0.2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8300</v>
      </c>
      <c r="O1533" t="s">
        <v>8271</v>
      </c>
      <c r="P1533">
        <f t="shared" si="70"/>
        <v>56.64</v>
      </c>
      <c r="Q1533" s="13">
        <f t="shared" si="69"/>
        <v>41941.802384259259</v>
      </c>
      <c r="S1533">
        <f t="shared" si="71"/>
        <v>2014</v>
      </c>
    </row>
    <row r="1534" spans="1:19" ht="48" x14ac:dyDescent="0.2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8300</v>
      </c>
      <c r="O1534" t="s">
        <v>8271</v>
      </c>
      <c r="P1534">
        <f t="shared" si="70"/>
        <v>82.32</v>
      </c>
      <c r="Q1534" s="13">
        <f t="shared" si="69"/>
        <v>42391.475289351853</v>
      </c>
      <c r="S1534">
        <f t="shared" si="71"/>
        <v>2016</v>
      </c>
    </row>
    <row r="1535" spans="1:19" ht="32" x14ac:dyDescent="0.2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8300</v>
      </c>
      <c r="O1535" t="s">
        <v>8271</v>
      </c>
      <c r="P1535">
        <f t="shared" si="70"/>
        <v>88.26</v>
      </c>
      <c r="Q1535" s="13">
        <f t="shared" si="69"/>
        <v>42443.00204861111</v>
      </c>
      <c r="S1535">
        <f t="shared" si="71"/>
        <v>2016</v>
      </c>
    </row>
    <row r="1536" spans="1:19" ht="48" x14ac:dyDescent="0.2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8300</v>
      </c>
      <c r="O1536" t="s">
        <v>8271</v>
      </c>
      <c r="P1536">
        <f t="shared" si="70"/>
        <v>84.91</v>
      </c>
      <c r="Q1536" s="13">
        <f t="shared" si="69"/>
        <v>42221.67432870371</v>
      </c>
      <c r="S1536">
        <f t="shared" si="71"/>
        <v>2015</v>
      </c>
    </row>
    <row r="1537" spans="1:19" ht="48" x14ac:dyDescent="0.2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8300</v>
      </c>
      <c r="O1537" t="s">
        <v>8271</v>
      </c>
      <c r="P1537">
        <f t="shared" si="70"/>
        <v>48.15</v>
      </c>
      <c r="Q1537" s="13">
        <f t="shared" si="69"/>
        <v>42484.829062500001</v>
      </c>
      <c r="S1537">
        <f t="shared" si="71"/>
        <v>2016</v>
      </c>
    </row>
    <row r="1538" spans="1:19" ht="48" x14ac:dyDescent="0.2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8300</v>
      </c>
      <c r="O1538" t="s">
        <v>8271</v>
      </c>
      <c r="P1538">
        <f t="shared" si="70"/>
        <v>66.02</v>
      </c>
      <c r="Q1538" s="13">
        <f t="shared" si="69"/>
        <v>42213.802199074074</v>
      </c>
      <c r="S1538">
        <f t="shared" si="71"/>
        <v>2015</v>
      </c>
    </row>
    <row r="1539" spans="1:19" ht="48" x14ac:dyDescent="0.2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8300</v>
      </c>
      <c r="O1539" t="s">
        <v>8271</v>
      </c>
      <c r="P1539">
        <f t="shared" si="70"/>
        <v>96.38</v>
      </c>
      <c r="Q1539" s="13">
        <f t="shared" ref="Q1539:Q1602" si="72">(((J1539/60)/60)/24)+DATE(1970,1,1)</f>
        <v>42552.315127314811</v>
      </c>
      <c r="S1539">
        <f t="shared" si="71"/>
        <v>2016</v>
      </c>
    </row>
    <row r="1540" spans="1:19" ht="48" x14ac:dyDescent="0.2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8300</v>
      </c>
      <c r="O1540" t="s">
        <v>8271</v>
      </c>
      <c r="P1540">
        <f t="shared" ref="P1540:P1603" si="73">ROUND(E1540/L1540,2)</f>
        <v>156.16999999999999</v>
      </c>
      <c r="Q1540" s="13">
        <f t="shared" si="72"/>
        <v>41981.782060185185</v>
      </c>
      <c r="S1540">
        <f t="shared" ref="R1540:S1603" si="74">YEAR(Q1540)</f>
        <v>2014</v>
      </c>
    </row>
    <row r="1541" spans="1:19" ht="48" x14ac:dyDescent="0.2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8300</v>
      </c>
      <c r="O1541" t="s">
        <v>8271</v>
      </c>
      <c r="P1541">
        <f t="shared" si="73"/>
        <v>95.76</v>
      </c>
      <c r="Q1541" s="13">
        <f t="shared" si="72"/>
        <v>42705.919201388882</v>
      </c>
      <c r="S1541">
        <f t="shared" si="74"/>
        <v>2016</v>
      </c>
    </row>
    <row r="1542" spans="1:19" ht="48" x14ac:dyDescent="0.2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8300</v>
      </c>
      <c r="O1542" t="s">
        <v>8271</v>
      </c>
      <c r="P1542">
        <f t="shared" si="73"/>
        <v>180.41</v>
      </c>
      <c r="Q1542" s="13">
        <f t="shared" si="72"/>
        <v>41939.00712962963</v>
      </c>
      <c r="S1542">
        <f t="shared" si="74"/>
        <v>2014</v>
      </c>
    </row>
    <row r="1543" spans="1:19" ht="48" x14ac:dyDescent="0.2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8300</v>
      </c>
      <c r="O1543" t="s">
        <v>8273</v>
      </c>
      <c r="P1543">
        <f t="shared" si="73"/>
        <v>3</v>
      </c>
      <c r="Q1543" s="13">
        <f t="shared" si="72"/>
        <v>41974.712245370371</v>
      </c>
      <c r="S1543">
        <f t="shared" si="74"/>
        <v>2014</v>
      </c>
    </row>
    <row r="1544" spans="1:19" ht="48" x14ac:dyDescent="0.2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8300</v>
      </c>
      <c r="O1544" t="s">
        <v>8273</v>
      </c>
      <c r="P1544">
        <f t="shared" si="73"/>
        <v>20</v>
      </c>
      <c r="Q1544" s="13">
        <f t="shared" si="72"/>
        <v>42170.996527777781</v>
      </c>
      <c r="S1544">
        <f t="shared" si="74"/>
        <v>2015</v>
      </c>
    </row>
    <row r="1545" spans="1:19" ht="48" x14ac:dyDescent="0.2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8300</v>
      </c>
      <c r="O1545" t="s">
        <v>8273</v>
      </c>
      <c r="P1545">
        <f t="shared" si="73"/>
        <v>10</v>
      </c>
      <c r="Q1545" s="13">
        <f t="shared" si="72"/>
        <v>41935.509652777779</v>
      </c>
      <c r="S1545">
        <f t="shared" si="74"/>
        <v>2014</v>
      </c>
    </row>
    <row r="1546" spans="1:19" ht="48" x14ac:dyDescent="0.2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8300</v>
      </c>
      <c r="O1546" t="s">
        <v>8273</v>
      </c>
      <c r="P1546" t="e">
        <f t="shared" si="73"/>
        <v>#DIV/0!</v>
      </c>
      <c r="Q1546" s="13">
        <f t="shared" si="72"/>
        <v>42053.051203703704</v>
      </c>
      <c r="S1546">
        <f t="shared" si="74"/>
        <v>2015</v>
      </c>
    </row>
    <row r="1547" spans="1:19" ht="48" x14ac:dyDescent="0.2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8300</v>
      </c>
      <c r="O1547" t="s">
        <v>8273</v>
      </c>
      <c r="P1547">
        <f t="shared" si="73"/>
        <v>1</v>
      </c>
      <c r="Q1547" s="13">
        <f t="shared" si="72"/>
        <v>42031.884652777779</v>
      </c>
      <c r="S1547">
        <f t="shared" si="74"/>
        <v>2015</v>
      </c>
    </row>
    <row r="1548" spans="1:19" ht="48" x14ac:dyDescent="0.2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8300</v>
      </c>
      <c r="O1548" t="s">
        <v>8273</v>
      </c>
      <c r="P1548">
        <f t="shared" si="73"/>
        <v>26.27</v>
      </c>
      <c r="Q1548" s="13">
        <f t="shared" si="72"/>
        <v>41839.212951388887</v>
      </c>
      <c r="S1548">
        <f t="shared" si="74"/>
        <v>2014</v>
      </c>
    </row>
    <row r="1549" spans="1:19" ht="48" x14ac:dyDescent="0.2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8300</v>
      </c>
      <c r="O1549" t="s">
        <v>8273</v>
      </c>
      <c r="P1549" t="e">
        <f t="shared" si="73"/>
        <v>#DIV/0!</v>
      </c>
      <c r="Q1549" s="13">
        <f t="shared" si="72"/>
        <v>42782.426875000005</v>
      </c>
      <c r="S1549">
        <f t="shared" si="74"/>
        <v>2017</v>
      </c>
    </row>
    <row r="1550" spans="1:19" ht="32" x14ac:dyDescent="0.2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8300</v>
      </c>
      <c r="O1550" t="s">
        <v>8273</v>
      </c>
      <c r="P1550">
        <f t="shared" si="73"/>
        <v>60</v>
      </c>
      <c r="Q1550" s="13">
        <f t="shared" si="72"/>
        <v>42286.88217592593</v>
      </c>
      <c r="S1550">
        <f t="shared" si="74"/>
        <v>2015</v>
      </c>
    </row>
    <row r="1551" spans="1:19" ht="48" x14ac:dyDescent="0.2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8300</v>
      </c>
      <c r="O1551" t="s">
        <v>8273</v>
      </c>
      <c r="P1551">
        <f t="shared" si="73"/>
        <v>28.33</v>
      </c>
      <c r="Q1551" s="13">
        <f t="shared" si="72"/>
        <v>42281.136099537034</v>
      </c>
      <c r="S1551">
        <f t="shared" si="74"/>
        <v>2015</v>
      </c>
    </row>
    <row r="1552" spans="1:19" ht="48" x14ac:dyDescent="0.2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8300</v>
      </c>
      <c r="O1552" t="s">
        <v>8273</v>
      </c>
      <c r="P1552">
        <f t="shared" si="73"/>
        <v>14.43</v>
      </c>
      <c r="Q1552" s="13">
        <f t="shared" si="72"/>
        <v>42472.449467592596</v>
      </c>
      <c r="S1552">
        <f t="shared" si="74"/>
        <v>2016</v>
      </c>
    </row>
    <row r="1553" spans="1:19" ht="48" x14ac:dyDescent="0.2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8300</v>
      </c>
      <c r="O1553" t="s">
        <v>8273</v>
      </c>
      <c r="P1553" t="e">
        <f t="shared" si="73"/>
        <v>#DIV/0!</v>
      </c>
      <c r="Q1553" s="13">
        <f t="shared" si="72"/>
        <v>42121.824525462958</v>
      </c>
      <c r="S1553">
        <f t="shared" si="74"/>
        <v>2015</v>
      </c>
    </row>
    <row r="1554" spans="1:19" ht="48" x14ac:dyDescent="0.2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8300</v>
      </c>
      <c r="O1554" t="s">
        <v>8273</v>
      </c>
      <c r="P1554">
        <f t="shared" si="73"/>
        <v>132.19</v>
      </c>
      <c r="Q1554" s="13">
        <f t="shared" si="72"/>
        <v>41892.688750000001</v>
      </c>
      <c r="S1554">
        <f t="shared" si="74"/>
        <v>2014</v>
      </c>
    </row>
    <row r="1555" spans="1:19" ht="48" x14ac:dyDescent="0.2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8300</v>
      </c>
      <c r="O1555" t="s">
        <v>8273</v>
      </c>
      <c r="P1555" t="e">
        <f t="shared" si="73"/>
        <v>#DIV/0!</v>
      </c>
      <c r="Q1555" s="13">
        <f t="shared" si="72"/>
        <v>42219.282951388886</v>
      </c>
      <c r="S1555">
        <f t="shared" si="74"/>
        <v>2015</v>
      </c>
    </row>
    <row r="1556" spans="1:19" ht="48" x14ac:dyDescent="0.2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8300</v>
      </c>
      <c r="O1556" t="s">
        <v>8273</v>
      </c>
      <c r="P1556" t="e">
        <f t="shared" si="73"/>
        <v>#DIV/0!</v>
      </c>
      <c r="Q1556" s="13">
        <f t="shared" si="72"/>
        <v>42188.252199074079</v>
      </c>
      <c r="S1556">
        <f t="shared" si="74"/>
        <v>2015</v>
      </c>
    </row>
    <row r="1557" spans="1:19" ht="48" x14ac:dyDescent="0.2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8300</v>
      </c>
      <c r="O1557" t="s">
        <v>8273</v>
      </c>
      <c r="P1557" t="e">
        <f t="shared" si="73"/>
        <v>#DIV/0!</v>
      </c>
      <c r="Q1557" s="13">
        <f t="shared" si="72"/>
        <v>42241.613796296297</v>
      </c>
      <c r="S1557">
        <f t="shared" si="74"/>
        <v>2015</v>
      </c>
    </row>
    <row r="1558" spans="1:19" ht="48" x14ac:dyDescent="0.2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8300</v>
      </c>
      <c r="O1558" t="s">
        <v>8273</v>
      </c>
      <c r="P1558">
        <f t="shared" si="73"/>
        <v>56.42</v>
      </c>
      <c r="Q1558" s="13">
        <f t="shared" si="72"/>
        <v>42525.153055555551</v>
      </c>
      <c r="S1558">
        <f t="shared" si="74"/>
        <v>2016</v>
      </c>
    </row>
    <row r="1559" spans="1:19" ht="48" x14ac:dyDescent="0.2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8300</v>
      </c>
      <c r="O1559" t="s">
        <v>8273</v>
      </c>
      <c r="P1559">
        <f t="shared" si="73"/>
        <v>100</v>
      </c>
      <c r="Q1559" s="13">
        <f t="shared" si="72"/>
        <v>41871.65315972222</v>
      </c>
      <c r="S1559">
        <f t="shared" si="74"/>
        <v>2014</v>
      </c>
    </row>
    <row r="1560" spans="1:19" ht="32" x14ac:dyDescent="0.2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8300</v>
      </c>
      <c r="O1560" t="s">
        <v>8273</v>
      </c>
      <c r="P1560">
        <f t="shared" si="73"/>
        <v>11.67</v>
      </c>
      <c r="Q1560" s="13">
        <f t="shared" si="72"/>
        <v>42185.397673611107</v>
      </c>
      <c r="S1560">
        <f t="shared" si="74"/>
        <v>2015</v>
      </c>
    </row>
    <row r="1561" spans="1:19" ht="32" x14ac:dyDescent="0.2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8300</v>
      </c>
      <c r="O1561" t="s">
        <v>8273</v>
      </c>
      <c r="P1561">
        <f t="shared" si="73"/>
        <v>50</v>
      </c>
      <c r="Q1561" s="13">
        <f t="shared" si="72"/>
        <v>42108.05322916666</v>
      </c>
      <c r="S1561">
        <f t="shared" si="74"/>
        <v>2015</v>
      </c>
    </row>
    <row r="1562" spans="1:19" ht="48" x14ac:dyDescent="0.2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8300</v>
      </c>
      <c r="O1562" t="s">
        <v>8273</v>
      </c>
      <c r="P1562">
        <f t="shared" si="73"/>
        <v>23.5</v>
      </c>
      <c r="Q1562" s="13">
        <f t="shared" si="72"/>
        <v>41936.020752314813</v>
      </c>
      <c r="S1562">
        <f t="shared" si="74"/>
        <v>2014</v>
      </c>
    </row>
    <row r="1563" spans="1:19" ht="48" x14ac:dyDescent="0.2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t="s">
        <v>8304</v>
      </c>
      <c r="P1563">
        <f t="shared" si="73"/>
        <v>67</v>
      </c>
      <c r="Q1563" s="13">
        <f t="shared" si="72"/>
        <v>41555.041701388887</v>
      </c>
      <c r="S1563">
        <f t="shared" si="74"/>
        <v>2013</v>
      </c>
    </row>
    <row r="1564" spans="1:19" ht="48" x14ac:dyDescent="0.2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t="s">
        <v>8304</v>
      </c>
      <c r="P1564" t="e">
        <f t="shared" si="73"/>
        <v>#DIV/0!</v>
      </c>
      <c r="Q1564" s="13">
        <f t="shared" si="72"/>
        <v>40079.566157407404</v>
      </c>
      <c r="S1564">
        <f t="shared" si="74"/>
        <v>2009</v>
      </c>
    </row>
    <row r="1565" spans="1:19" ht="48" x14ac:dyDescent="0.2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t="s">
        <v>8304</v>
      </c>
      <c r="P1565">
        <f t="shared" si="73"/>
        <v>42.5</v>
      </c>
      <c r="Q1565" s="13">
        <f t="shared" si="72"/>
        <v>41652.742488425924</v>
      </c>
      <c r="S1565">
        <f t="shared" si="74"/>
        <v>2014</v>
      </c>
    </row>
    <row r="1566" spans="1:19" ht="48" x14ac:dyDescent="0.2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t="s">
        <v>8304</v>
      </c>
      <c r="P1566">
        <f t="shared" si="73"/>
        <v>10</v>
      </c>
      <c r="Q1566" s="13">
        <f t="shared" si="72"/>
        <v>42121.367002314815</v>
      </c>
      <c r="S1566">
        <f t="shared" si="74"/>
        <v>2015</v>
      </c>
    </row>
    <row r="1567" spans="1:19" ht="48" x14ac:dyDescent="0.2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t="s">
        <v>8304</v>
      </c>
      <c r="P1567">
        <f t="shared" si="73"/>
        <v>100</v>
      </c>
      <c r="Q1567" s="13">
        <f t="shared" si="72"/>
        <v>40672.729872685188</v>
      </c>
      <c r="S1567">
        <f t="shared" si="74"/>
        <v>2011</v>
      </c>
    </row>
    <row r="1568" spans="1:19" ht="48" x14ac:dyDescent="0.2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t="s">
        <v>8304</v>
      </c>
      <c r="P1568">
        <f t="shared" si="73"/>
        <v>108.05</v>
      </c>
      <c r="Q1568" s="13">
        <f t="shared" si="72"/>
        <v>42549.916712962964</v>
      </c>
      <c r="S1568">
        <f t="shared" si="74"/>
        <v>2016</v>
      </c>
    </row>
    <row r="1569" spans="1:19" ht="48" x14ac:dyDescent="0.2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t="s">
        <v>8304</v>
      </c>
      <c r="P1569">
        <f t="shared" si="73"/>
        <v>26.92</v>
      </c>
      <c r="Q1569" s="13">
        <f t="shared" si="72"/>
        <v>41671.936863425923</v>
      </c>
      <c r="S1569">
        <f t="shared" si="74"/>
        <v>2014</v>
      </c>
    </row>
    <row r="1570" spans="1:19" ht="48" x14ac:dyDescent="0.2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t="s">
        <v>8304</v>
      </c>
      <c r="P1570">
        <f t="shared" si="73"/>
        <v>155</v>
      </c>
      <c r="Q1570" s="13">
        <f t="shared" si="72"/>
        <v>41962.062326388885</v>
      </c>
      <c r="S1570">
        <f t="shared" si="74"/>
        <v>2014</v>
      </c>
    </row>
    <row r="1571" spans="1:19" ht="16" x14ac:dyDescent="0.2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t="s">
        <v>8304</v>
      </c>
      <c r="P1571" t="e">
        <f t="shared" si="73"/>
        <v>#DIV/0!</v>
      </c>
      <c r="Q1571" s="13">
        <f t="shared" si="72"/>
        <v>41389.679560185185</v>
      </c>
      <c r="S1571">
        <f t="shared" si="74"/>
        <v>2013</v>
      </c>
    </row>
    <row r="1572" spans="1:19" ht="32" x14ac:dyDescent="0.2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t="s">
        <v>8304</v>
      </c>
      <c r="P1572">
        <f t="shared" si="73"/>
        <v>47.77</v>
      </c>
      <c r="Q1572" s="13">
        <f t="shared" si="72"/>
        <v>42438.813449074078</v>
      </c>
      <c r="S1572">
        <f t="shared" si="74"/>
        <v>2016</v>
      </c>
    </row>
    <row r="1573" spans="1:19" ht="48" x14ac:dyDescent="0.2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t="s">
        <v>8304</v>
      </c>
      <c r="P1573">
        <f t="shared" si="73"/>
        <v>20</v>
      </c>
      <c r="Q1573" s="13">
        <f t="shared" si="72"/>
        <v>42144.769479166673</v>
      </c>
      <c r="S1573">
        <f t="shared" si="74"/>
        <v>2015</v>
      </c>
    </row>
    <row r="1574" spans="1:19" ht="48" x14ac:dyDescent="0.2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t="s">
        <v>8304</v>
      </c>
      <c r="P1574">
        <f t="shared" si="73"/>
        <v>41.67</v>
      </c>
      <c r="Q1574" s="13">
        <f t="shared" si="72"/>
        <v>42404.033090277779</v>
      </c>
      <c r="S1574">
        <f t="shared" si="74"/>
        <v>2016</v>
      </c>
    </row>
    <row r="1575" spans="1:19" ht="48" x14ac:dyDescent="0.2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t="s">
        <v>8304</v>
      </c>
      <c r="P1575">
        <f t="shared" si="73"/>
        <v>74.33</v>
      </c>
      <c r="Q1575" s="13">
        <f t="shared" si="72"/>
        <v>42786.000023148154</v>
      </c>
      <c r="S1575">
        <f t="shared" si="74"/>
        <v>2017</v>
      </c>
    </row>
    <row r="1576" spans="1:19" ht="48" x14ac:dyDescent="0.2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t="s">
        <v>8304</v>
      </c>
      <c r="P1576">
        <f t="shared" si="73"/>
        <v>84.33</v>
      </c>
      <c r="Q1576" s="13">
        <f t="shared" si="72"/>
        <v>42017.927418981482</v>
      </c>
      <c r="S1576">
        <f t="shared" si="74"/>
        <v>2015</v>
      </c>
    </row>
    <row r="1577" spans="1:19" ht="48" x14ac:dyDescent="0.2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t="s">
        <v>8304</v>
      </c>
      <c r="P1577">
        <f t="shared" si="73"/>
        <v>65.459999999999994</v>
      </c>
      <c r="Q1577" s="13">
        <f t="shared" si="72"/>
        <v>41799.524259259262</v>
      </c>
      <c r="S1577">
        <f t="shared" si="74"/>
        <v>2014</v>
      </c>
    </row>
    <row r="1578" spans="1:19" ht="32" x14ac:dyDescent="0.2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t="s">
        <v>8304</v>
      </c>
      <c r="P1578">
        <f t="shared" si="73"/>
        <v>65</v>
      </c>
      <c r="Q1578" s="13">
        <f t="shared" si="72"/>
        <v>42140.879259259258</v>
      </c>
      <c r="S1578">
        <f t="shared" si="74"/>
        <v>2015</v>
      </c>
    </row>
    <row r="1579" spans="1:19" ht="48" x14ac:dyDescent="0.2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t="s">
        <v>8304</v>
      </c>
      <c r="P1579">
        <f t="shared" si="73"/>
        <v>27.5</v>
      </c>
      <c r="Q1579" s="13">
        <f t="shared" si="72"/>
        <v>41054.847777777781</v>
      </c>
      <c r="S1579">
        <f t="shared" si="74"/>
        <v>2012</v>
      </c>
    </row>
    <row r="1580" spans="1:19" ht="64" x14ac:dyDescent="0.2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t="s">
        <v>8304</v>
      </c>
      <c r="P1580">
        <f t="shared" si="73"/>
        <v>51.25</v>
      </c>
      <c r="Q1580" s="13">
        <f t="shared" si="72"/>
        <v>40399.065868055557</v>
      </c>
      <c r="S1580">
        <f t="shared" si="74"/>
        <v>2010</v>
      </c>
    </row>
    <row r="1581" spans="1:19" ht="32" x14ac:dyDescent="0.2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t="s">
        <v>8304</v>
      </c>
      <c r="P1581">
        <f t="shared" si="73"/>
        <v>14</v>
      </c>
      <c r="Q1581" s="13">
        <f t="shared" si="72"/>
        <v>41481.996423611112</v>
      </c>
      <c r="S1581">
        <f t="shared" si="74"/>
        <v>2013</v>
      </c>
    </row>
    <row r="1582" spans="1:19" ht="48" x14ac:dyDescent="0.2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t="s">
        <v>8304</v>
      </c>
      <c r="P1582" t="e">
        <f t="shared" si="73"/>
        <v>#DIV/0!</v>
      </c>
      <c r="Q1582" s="13">
        <f t="shared" si="72"/>
        <v>40990.050069444449</v>
      </c>
      <c r="S1582">
        <f t="shared" si="74"/>
        <v>2012</v>
      </c>
    </row>
    <row r="1583" spans="1:19" ht="48" x14ac:dyDescent="0.2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8300</v>
      </c>
      <c r="O1583" t="s">
        <v>8274</v>
      </c>
      <c r="P1583">
        <f t="shared" si="73"/>
        <v>5</v>
      </c>
      <c r="Q1583" s="13">
        <f t="shared" si="72"/>
        <v>42325.448958333334</v>
      </c>
      <c r="S1583">
        <f t="shared" si="74"/>
        <v>2015</v>
      </c>
    </row>
    <row r="1584" spans="1:19" ht="32" x14ac:dyDescent="0.2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8300</v>
      </c>
      <c r="O1584" t="s">
        <v>8274</v>
      </c>
      <c r="P1584">
        <f t="shared" si="73"/>
        <v>31</v>
      </c>
      <c r="Q1584" s="13">
        <f t="shared" si="72"/>
        <v>42246.789965277778</v>
      </c>
      <c r="S1584">
        <f t="shared" si="74"/>
        <v>2015</v>
      </c>
    </row>
    <row r="1585" spans="1:19" ht="48" x14ac:dyDescent="0.2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8300</v>
      </c>
      <c r="O1585" t="s">
        <v>8274</v>
      </c>
      <c r="P1585">
        <f t="shared" si="73"/>
        <v>15</v>
      </c>
      <c r="Q1585" s="13">
        <f t="shared" si="72"/>
        <v>41877.904988425929</v>
      </c>
      <c r="S1585">
        <f t="shared" si="74"/>
        <v>2014</v>
      </c>
    </row>
    <row r="1586" spans="1:19" ht="48" x14ac:dyDescent="0.2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8300</v>
      </c>
      <c r="O1586" t="s">
        <v>8274</v>
      </c>
      <c r="P1586" t="e">
        <f t="shared" si="73"/>
        <v>#DIV/0!</v>
      </c>
      <c r="Q1586" s="13">
        <f t="shared" si="72"/>
        <v>41779.649317129632</v>
      </c>
      <c r="S1586">
        <f t="shared" si="74"/>
        <v>2014</v>
      </c>
    </row>
    <row r="1587" spans="1:19" ht="48" x14ac:dyDescent="0.2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8300</v>
      </c>
      <c r="O1587" t="s">
        <v>8274</v>
      </c>
      <c r="P1587">
        <f t="shared" si="73"/>
        <v>131.66999999999999</v>
      </c>
      <c r="Q1587" s="13">
        <f t="shared" si="72"/>
        <v>42707.895462962959</v>
      </c>
      <c r="S1587">
        <f t="shared" si="74"/>
        <v>2016</v>
      </c>
    </row>
    <row r="1588" spans="1:19" ht="32" x14ac:dyDescent="0.2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8300</v>
      </c>
      <c r="O1588" t="s">
        <v>8274</v>
      </c>
      <c r="P1588" t="e">
        <f t="shared" si="73"/>
        <v>#DIV/0!</v>
      </c>
      <c r="Q1588" s="13">
        <f t="shared" si="72"/>
        <v>42069.104421296302</v>
      </c>
      <c r="S1588">
        <f t="shared" si="74"/>
        <v>2015</v>
      </c>
    </row>
    <row r="1589" spans="1:19" ht="48" x14ac:dyDescent="0.2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8300</v>
      </c>
      <c r="O1589" t="s">
        <v>8274</v>
      </c>
      <c r="P1589">
        <f t="shared" si="73"/>
        <v>1</v>
      </c>
      <c r="Q1589" s="13">
        <f t="shared" si="72"/>
        <v>41956.950983796298</v>
      </c>
      <c r="S1589">
        <f t="shared" si="74"/>
        <v>2014</v>
      </c>
    </row>
    <row r="1590" spans="1:19" ht="32" x14ac:dyDescent="0.2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8300</v>
      </c>
      <c r="O1590" t="s">
        <v>8274</v>
      </c>
      <c r="P1590" t="e">
        <f t="shared" si="73"/>
        <v>#DIV/0!</v>
      </c>
      <c r="Q1590" s="13">
        <f t="shared" si="72"/>
        <v>42005.24998842593</v>
      </c>
      <c r="S1590">
        <f t="shared" si="74"/>
        <v>2015</v>
      </c>
    </row>
    <row r="1591" spans="1:19" ht="48" x14ac:dyDescent="0.2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8300</v>
      </c>
      <c r="O1591" t="s">
        <v>8274</v>
      </c>
      <c r="P1591" t="e">
        <f t="shared" si="73"/>
        <v>#DIV/0!</v>
      </c>
      <c r="Q1591" s="13">
        <f t="shared" si="72"/>
        <v>42256.984791666662</v>
      </c>
      <c r="S1591">
        <f t="shared" si="74"/>
        <v>2015</v>
      </c>
    </row>
    <row r="1592" spans="1:19" ht="16" x14ac:dyDescent="0.2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8300</v>
      </c>
      <c r="O1592" t="s">
        <v>8274</v>
      </c>
      <c r="P1592">
        <f t="shared" si="73"/>
        <v>510</v>
      </c>
      <c r="Q1592" s="13">
        <f t="shared" si="72"/>
        <v>42240.857222222221</v>
      </c>
      <c r="S1592">
        <f t="shared" si="74"/>
        <v>2015</v>
      </c>
    </row>
    <row r="1593" spans="1:19" ht="48" x14ac:dyDescent="0.2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8300</v>
      </c>
      <c r="O1593" t="s">
        <v>8274</v>
      </c>
      <c r="P1593">
        <f t="shared" si="73"/>
        <v>44.48</v>
      </c>
      <c r="Q1593" s="13">
        <f t="shared" si="72"/>
        <v>42433.726168981477</v>
      </c>
      <c r="S1593">
        <f t="shared" si="74"/>
        <v>2016</v>
      </c>
    </row>
    <row r="1594" spans="1:19" ht="32" x14ac:dyDescent="0.2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8300</v>
      </c>
      <c r="O1594" t="s">
        <v>8274</v>
      </c>
      <c r="P1594" t="e">
        <f t="shared" si="73"/>
        <v>#DIV/0!</v>
      </c>
      <c r="Q1594" s="13">
        <f t="shared" si="72"/>
        <v>42046.072743055556</v>
      </c>
      <c r="S1594">
        <f t="shared" si="74"/>
        <v>2015</v>
      </c>
    </row>
    <row r="1595" spans="1:19" ht="32" x14ac:dyDescent="0.2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8300</v>
      </c>
      <c r="O1595" t="s">
        <v>8274</v>
      </c>
      <c r="P1595">
        <f t="shared" si="73"/>
        <v>1</v>
      </c>
      <c r="Q1595" s="13">
        <f t="shared" si="72"/>
        <v>42033.845543981486</v>
      </c>
      <c r="S1595">
        <f t="shared" si="74"/>
        <v>2015</v>
      </c>
    </row>
    <row r="1596" spans="1:19" ht="32" x14ac:dyDescent="0.2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8300</v>
      </c>
      <c r="O1596" t="s">
        <v>8274</v>
      </c>
      <c r="P1596">
        <f t="shared" si="73"/>
        <v>20.5</v>
      </c>
      <c r="Q1596" s="13">
        <f t="shared" si="72"/>
        <v>42445.712754629625</v>
      </c>
      <c r="S1596">
        <f t="shared" si="74"/>
        <v>2016</v>
      </c>
    </row>
    <row r="1597" spans="1:19" ht="48" x14ac:dyDescent="0.2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8300</v>
      </c>
      <c r="O1597" t="s">
        <v>8274</v>
      </c>
      <c r="P1597">
        <f t="shared" si="73"/>
        <v>40</v>
      </c>
      <c r="Q1597" s="13">
        <f t="shared" si="72"/>
        <v>41780.050092592595</v>
      </c>
      <c r="S1597">
        <f t="shared" si="74"/>
        <v>2014</v>
      </c>
    </row>
    <row r="1598" spans="1:19" ht="32" x14ac:dyDescent="0.2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8300</v>
      </c>
      <c r="O1598" t="s">
        <v>8274</v>
      </c>
      <c r="P1598">
        <f t="shared" si="73"/>
        <v>25</v>
      </c>
      <c r="Q1598" s="13">
        <f t="shared" si="72"/>
        <v>41941.430196759262</v>
      </c>
      <c r="S1598">
        <f t="shared" si="74"/>
        <v>2014</v>
      </c>
    </row>
    <row r="1599" spans="1:19" ht="48" x14ac:dyDescent="0.2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8300</v>
      </c>
      <c r="O1599" t="s">
        <v>8274</v>
      </c>
      <c r="P1599" t="e">
        <f t="shared" si="73"/>
        <v>#DIV/0!</v>
      </c>
      <c r="Q1599" s="13">
        <f t="shared" si="72"/>
        <v>42603.354131944448</v>
      </c>
      <c r="S1599">
        <f t="shared" si="74"/>
        <v>2016</v>
      </c>
    </row>
    <row r="1600" spans="1:19" ht="48" x14ac:dyDescent="0.2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8300</v>
      </c>
      <c r="O1600" t="s">
        <v>8274</v>
      </c>
      <c r="P1600">
        <f t="shared" si="73"/>
        <v>1</v>
      </c>
      <c r="Q1600" s="13">
        <f t="shared" si="72"/>
        <v>42151.667337962965</v>
      </c>
      <c r="S1600">
        <f t="shared" si="74"/>
        <v>2015</v>
      </c>
    </row>
    <row r="1601" spans="1:19" ht="48" x14ac:dyDescent="0.2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8300</v>
      </c>
      <c r="O1601" t="s">
        <v>8274</v>
      </c>
      <c r="P1601" t="e">
        <f t="shared" si="73"/>
        <v>#DIV/0!</v>
      </c>
      <c r="Q1601" s="13">
        <f t="shared" si="72"/>
        <v>42438.53907407407</v>
      </c>
      <c r="S1601">
        <f t="shared" si="74"/>
        <v>2016</v>
      </c>
    </row>
    <row r="1602" spans="1:19" ht="48" x14ac:dyDescent="0.2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8300</v>
      </c>
      <c r="O1602" t="s">
        <v>8274</v>
      </c>
      <c r="P1602">
        <f t="shared" si="73"/>
        <v>40.78</v>
      </c>
      <c r="Q1602" s="13">
        <f t="shared" si="72"/>
        <v>41791.057314814818</v>
      </c>
      <c r="S1602">
        <f t="shared" si="74"/>
        <v>2014</v>
      </c>
    </row>
    <row r="1603" spans="1:19" ht="48" x14ac:dyDescent="0.2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t="s">
        <v>8266</v>
      </c>
      <c r="P1603">
        <f t="shared" si="73"/>
        <v>48.33</v>
      </c>
      <c r="Q1603" s="13">
        <f t="shared" ref="Q1603:Q1666" si="75">(((J1603/60)/60)/24)+DATE(1970,1,1)</f>
        <v>40638.092974537038</v>
      </c>
      <c r="S1603">
        <f t="shared" si="74"/>
        <v>2011</v>
      </c>
    </row>
    <row r="1604" spans="1:19" ht="48" x14ac:dyDescent="0.2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t="s">
        <v>8266</v>
      </c>
      <c r="P1604">
        <f t="shared" ref="P1604:P1667" si="76">ROUND(E1604/L1604,2)</f>
        <v>46.95</v>
      </c>
      <c r="Q1604" s="13">
        <f t="shared" si="75"/>
        <v>40788.297650462962</v>
      </c>
      <c r="S1604">
        <f t="shared" ref="R1604:S1667" si="77">YEAR(Q1604)</f>
        <v>2011</v>
      </c>
    </row>
    <row r="1605" spans="1:19" ht="32" x14ac:dyDescent="0.2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t="s">
        <v>8266</v>
      </c>
      <c r="P1605">
        <f t="shared" si="76"/>
        <v>66.69</v>
      </c>
      <c r="Q1605" s="13">
        <f t="shared" si="75"/>
        <v>40876.169664351852</v>
      </c>
      <c r="S1605">
        <f t="shared" si="77"/>
        <v>2011</v>
      </c>
    </row>
    <row r="1606" spans="1:19" ht="48" x14ac:dyDescent="0.2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t="s">
        <v>8266</v>
      </c>
      <c r="P1606">
        <f t="shared" si="76"/>
        <v>48.84</v>
      </c>
      <c r="Q1606" s="13">
        <f t="shared" si="75"/>
        <v>40945.845312500001</v>
      </c>
      <c r="S1606">
        <f t="shared" si="77"/>
        <v>2012</v>
      </c>
    </row>
    <row r="1607" spans="1:19" ht="48" x14ac:dyDescent="0.2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t="s">
        <v>8266</v>
      </c>
      <c r="P1607">
        <f t="shared" si="76"/>
        <v>137.31</v>
      </c>
      <c r="Q1607" s="13">
        <f t="shared" si="75"/>
        <v>40747.012881944444</v>
      </c>
      <c r="S1607">
        <f t="shared" si="77"/>
        <v>2011</v>
      </c>
    </row>
    <row r="1608" spans="1:19" ht="48" x14ac:dyDescent="0.2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t="s">
        <v>8266</v>
      </c>
      <c r="P1608">
        <f t="shared" si="76"/>
        <v>87.83</v>
      </c>
      <c r="Q1608" s="13">
        <f t="shared" si="75"/>
        <v>40536.111550925925</v>
      </c>
      <c r="S1608">
        <f t="shared" si="77"/>
        <v>2010</v>
      </c>
    </row>
    <row r="1609" spans="1:19" ht="48" x14ac:dyDescent="0.2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t="s">
        <v>8266</v>
      </c>
      <c r="P1609">
        <f t="shared" si="76"/>
        <v>70.790000000000006</v>
      </c>
      <c r="Q1609" s="13">
        <f t="shared" si="75"/>
        <v>41053.80846064815</v>
      </c>
      <c r="S1609">
        <f t="shared" si="77"/>
        <v>2012</v>
      </c>
    </row>
    <row r="1610" spans="1:19" ht="32" x14ac:dyDescent="0.2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t="s">
        <v>8266</v>
      </c>
      <c r="P1610">
        <f t="shared" si="76"/>
        <v>52.83</v>
      </c>
      <c r="Q1610" s="13">
        <f t="shared" si="75"/>
        <v>41607.83085648148</v>
      </c>
      <c r="S1610">
        <f t="shared" si="77"/>
        <v>2013</v>
      </c>
    </row>
    <row r="1611" spans="1:19" ht="48" x14ac:dyDescent="0.2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t="s">
        <v>8266</v>
      </c>
      <c r="P1611">
        <f t="shared" si="76"/>
        <v>443.75</v>
      </c>
      <c r="Q1611" s="13">
        <f t="shared" si="75"/>
        <v>40796.001261574071</v>
      </c>
      <c r="S1611">
        <f t="shared" si="77"/>
        <v>2011</v>
      </c>
    </row>
    <row r="1612" spans="1:19" ht="32" x14ac:dyDescent="0.2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t="s">
        <v>8266</v>
      </c>
      <c r="P1612">
        <f t="shared" si="76"/>
        <v>48.54</v>
      </c>
      <c r="Q1612" s="13">
        <f t="shared" si="75"/>
        <v>41228.924884259257</v>
      </c>
      <c r="S1612">
        <f t="shared" si="77"/>
        <v>2012</v>
      </c>
    </row>
    <row r="1613" spans="1:19" ht="16" x14ac:dyDescent="0.2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t="s">
        <v>8266</v>
      </c>
      <c r="P1613">
        <f t="shared" si="76"/>
        <v>37.07</v>
      </c>
      <c r="Q1613" s="13">
        <f t="shared" si="75"/>
        <v>41409.00037037037</v>
      </c>
      <c r="S1613">
        <f t="shared" si="77"/>
        <v>2013</v>
      </c>
    </row>
    <row r="1614" spans="1:19" ht="32" x14ac:dyDescent="0.2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t="s">
        <v>8266</v>
      </c>
      <c r="P1614">
        <f t="shared" si="76"/>
        <v>50</v>
      </c>
      <c r="Q1614" s="13">
        <f t="shared" si="75"/>
        <v>41246.874814814815</v>
      </c>
      <c r="S1614">
        <f t="shared" si="77"/>
        <v>2012</v>
      </c>
    </row>
    <row r="1615" spans="1:19" ht="48" x14ac:dyDescent="0.2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t="s">
        <v>8266</v>
      </c>
      <c r="P1615">
        <f t="shared" si="76"/>
        <v>39.04</v>
      </c>
      <c r="Q1615" s="13">
        <f t="shared" si="75"/>
        <v>41082.069467592592</v>
      </c>
      <c r="S1615">
        <f t="shared" si="77"/>
        <v>2012</v>
      </c>
    </row>
    <row r="1616" spans="1:19" ht="48" x14ac:dyDescent="0.2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t="s">
        <v>8266</v>
      </c>
      <c r="P1616">
        <f t="shared" si="76"/>
        <v>66.69</v>
      </c>
      <c r="Q1616" s="13">
        <f t="shared" si="75"/>
        <v>41794.981122685182</v>
      </c>
      <c r="S1616">
        <f t="shared" si="77"/>
        <v>2014</v>
      </c>
    </row>
    <row r="1617" spans="1:19" ht="48" x14ac:dyDescent="0.2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t="s">
        <v>8266</v>
      </c>
      <c r="P1617">
        <f t="shared" si="76"/>
        <v>67.13</v>
      </c>
      <c r="Q1617" s="13">
        <f t="shared" si="75"/>
        <v>40845.050879629627</v>
      </c>
      <c r="S1617">
        <f t="shared" si="77"/>
        <v>2011</v>
      </c>
    </row>
    <row r="1618" spans="1:19" ht="48" x14ac:dyDescent="0.2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t="s">
        <v>8266</v>
      </c>
      <c r="P1618">
        <f t="shared" si="76"/>
        <v>66.37</v>
      </c>
      <c r="Q1618" s="13">
        <f t="shared" si="75"/>
        <v>41194.715520833335</v>
      </c>
      <c r="S1618">
        <f t="shared" si="77"/>
        <v>2012</v>
      </c>
    </row>
    <row r="1619" spans="1:19" ht="32" x14ac:dyDescent="0.2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t="s">
        <v>8266</v>
      </c>
      <c r="P1619">
        <f t="shared" si="76"/>
        <v>64.62</v>
      </c>
      <c r="Q1619" s="13">
        <f t="shared" si="75"/>
        <v>41546.664212962962</v>
      </c>
      <c r="S1619">
        <f t="shared" si="77"/>
        <v>2013</v>
      </c>
    </row>
    <row r="1620" spans="1:19" ht="32" x14ac:dyDescent="0.2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t="s">
        <v>8266</v>
      </c>
      <c r="P1620">
        <f t="shared" si="76"/>
        <v>58.37</v>
      </c>
      <c r="Q1620" s="13">
        <f t="shared" si="75"/>
        <v>41301.654340277775</v>
      </c>
      <c r="S1620">
        <f t="shared" si="77"/>
        <v>2013</v>
      </c>
    </row>
    <row r="1621" spans="1:19" ht="48" x14ac:dyDescent="0.2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t="s">
        <v>8266</v>
      </c>
      <c r="P1621">
        <f t="shared" si="76"/>
        <v>86.96</v>
      </c>
      <c r="Q1621" s="13">
        <f t="shared" si="75"/>
        <v>41876.18618055556</v>
      </c>
      <c r="S1621">
        <f t="shared" si="77"/>
        <v>2014</v>
      </c>
    </row>
    <row r="1622" spans="1:19" ht="32" x14ac:dyDescent="0.2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t="s">
        <v>8266</v>
      </c>
      <c r="P1622">
        <f t="shared" si="76"/>
        <v>66.47</v>
      </c>
      <c r="Q1622" s="13">
        <f t="shared" si="75"/>
        <v>41321.339583333334</v>
      </c>
      <c r="S1622">
        <f t="shared" si="77"/>
        <v>2013</v>
      </c>
    </row>
    <row r="1623" spans="1:19" ht="48" x14ac:dyDescent="0.2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t="s">
        <v>8266</v>
      </c>
      <c r="P1623">
        <f t="shared" si="76"/>
        <v>163.78</v>
      </c>
      <c r="Q1623" s="13">
        <f t="shared" si="75"/>
        <v>41003.60665509259</v>
      </c>
      <c r="S1623">
        <f t="shared" si="77"/>
        <v>2012</v>
      </c>
    </row>
    <row r="1624" spans="1:19" ht="48" x14ac:dyDescent="0.2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t="s">
        <v>8266</v>
      </c>
      <c r="P1624">
        <f t="shared" si="76"/>
        <v>107.98</v>
      </c>
      <c r="Q1624" s="13">
        <f t="shared" si="75"/>
        <v>41950.29483796296</v>
      </c>
      <c r="S1624">
        <f t="shared" si="77"/>
        <v>2014</v>
      </c>
    </row>
    <row r="1625" spans="1:19" ht="48" x14ac:dyDescent="0.2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t="s">
        <v>8266</v>
      </c>
      <c r="P1625">
        <f t="shared" si="76"/>
        <v>42.11</v>
      </c>
      <c r="Q1625" s="13">
        <f t="shared" si="75"/>
        <v>41453.688530092593</v>
      </c>
      <c r="S1625">
        <f t="shared" si="77"/>
        <v>2013</v>
      </c>
    </row>
    <row r="1626" spans="1:19" ht="32" x14ac:dyDescent="0.2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t="s">
        <v>8266</v>
      </c>
      <c r="P1626">
        <f t="shared" si="76"/>
        <v>47.2</v>
      </c>
      <c r="Q1626" s="13">
        <f t="shared" si="75"/>
        <v>41243.367303240739</v>
      </c>
      <c r="S1626">
        <f t="shared" si="77"/>
        <v>2012</v>
      </c>
    </row>
    <row r="1627" spans="1:19" ht="48" x14ac:dyDescent="0.2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t="s">
        <v>8266</v>
      </c>
      <c r="P1627">
        <f t="shared" si="76"/>
        <v>112.02</v>
      </c>
      <c r="Q1627" s="13">
        <f t="shared" si="75"/>
        <v>41135.699687500004</v>
      </c>
      <c r="S1627">
        <f t="shared" si="77"/>
        <v>2012</v>
      </c>
    </row>
    <row r="1628" spans="1:19" ht="48" x14ac:dyDescent="0.2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t="s">
        <v>8266</v>
      </c>
      <c r="P1628">
        <f t="shared" si="76"/>
        <v>74.95</v>
      </c>
      <c r="Q1628" s="13">
        <f t="shared" si="75"/>
        <v>41579.847997685189</v>
      </c>
      <c r="S1628">
        <f t="shared" si="77"/>
        <v>2013</v>
      </c>
    </row>
    <row r="1629" spans="1:19" ht="48" x14ac:dyDescent="0.2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t="s">
        <v>8266</v>
      </c>
      <c r="P1629">
        <f t="shared" si="76"/>
        <v>61.58</v>
      </c>
      <c r="Q1629" s="13">
        <f t="shared" si="75"/>
        <v>41205.707048611112</v>
      </c>
      <c r="S1629">
        <f t="shared" si="77"/>
        <v>2012</v>
      </c>
    </row>
    <row r="1630" spans="1:19" ht="32" x14ac:dyDescent="0.2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t="s">
        <v>8266</v>
      </c>
      <c r="P1630">
        <f t="shared" si="76"/>
        <v>45.88</v>
      </c>
      <c r="Q1630" s="13">
        <f t="shared" si="75"/>
        <v>41774.737060185187</v>
      </c>
      <c r="S1630">
        <f t="shared" si="77"/>
        <v>2014</v>
      </c>
    </row>
    <row r="1631" spans="1:19" ht="32" x14ac:dyDescent="0.2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t="s">
        <v>8266</v>
      </c>
      <c r="P1631">
        <f t="shared" si="76"/>
        <v>75.849999999999994</v>
      </c>
      <c r="Q1631" s="13">
        <f t="shared" si="75"/>
        <v>41645.867280092592</v>
      </c>
      <c r="S1631">
        <f t="shared" si="77"/>
        <v>2014</v>
      </c>
    </row>
    <row r="1632" spans="1:19" ht="48" x14ac:dyDescent="0.2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t="s">
        <v>8266</v>
      </c>
      <c r="P1632">
        <f t="shared" si="76"/>
        <v>84.21</v>
      </c>
      <c r="Q1632" s="13">
        <f t="shared" si="75"/>
        <v>40939.837673611109</v>
      </c>
      <c r="S1632">
        <f t="shared" si="77"/>
        <v>2012</v>
      </c>
    </row>
    <row r="1633" spans="1:19" ht="48" x14ac:dyDescent="0.2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t="s">
        <v>8266</v>
      </c>
      <c r="P1633">
        <f t="shared" si="76"/>
        <v>117.23</v>
      </c>
      <c r="Q1633" s="13">
        <f t="shared" si="75"/>
        <v>41164.859502314815</v>
      </c>
      <c r="S1633">
        <f t="shared" si="77"/>
        <v>2012</v>
      </c>
    </row>
    <row r="1634" spans="1:19" ht="48" x14ac:dyDescent="0.2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t="s">
        <v>8266</v>
      </c>
      <c r="P1634">
        <f t="shared" si="76"/>
        <v>86.49</v>
      </c>
      <c r="Q1634" s="13">
        <f t="shared" si="75"/>
        <v>40750.340902777774</v>
      </c>
      <c r="S1634">
        <f t="shared" si="77"/>
        <v>2011</v>
      </c>
    </row>
    <row r="1635" spans="1:19" ht="48" x14ac:dyDescent="0.2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t="s">
        <v>8266</v>
      </c>
      <c r="P1635">
        <f t="shared" si="76"/>
        <v>172.41</v>
      </c>
      <c r="Q1635" s="13">
        <f t="shared" si="75"/>
        <v>40896.883750000001</v>
      </c>
      <c r="S1635">
        <f t="shared" si="77"/>
        <v>2011</v>
      </c>
    </row>
    <row r="1636" spans="1:19" ht="32" x14ac:dyDescent="0.2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t="s">
        <v>8266</v>
      </c>
      <c r="P1636">
        <f t="shared" si="76"/>
        <v>62.81</v>
      </c>
      <c r="Q1636" s="13">
        <f t="shared" si="75"/>
        <v>40658.189826388887</v>
      </c>
      <c r="S1636">
        <f t="shared" si="77"/>
        <v>2011</v>
      </c>
    </row>
    <row r="1637" spans="1:19" ht="48" x14ac:dyDescent="0.2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t="s">
        <v>8266</v>
      </c>
      <c r="P1637">
        <f t="shared" si="76"/>
        <v>67.73</v>
      </c>
      <c r="Q1637" s="13">
        <f t="shared" si="75"/>
        <v>42502.868761574078</v>
      </c>
      <c r="S1637">
        <f t="shared" si="77"/>
        <v>2016</v>
      </c>
    </row>
    <row r="1638" spans="1:19" ht="48" x14ac:dyDescent="0.2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t="s">
        <v>8266</v>
      </c>
      <c r="P1638">
        <f t="shared" si="76"/>
        <v>53.56</v>
      </c>
      <c r="Q1638" s="13">
        <f t="shared" si="75"/>
        <v>40663.08666666667</v>
      </c>
      <c r="S1638">
        <f t="shared" si="77"/>
        <v>2011</v>
      </c>
    </row>
    <row r="1639" spans="1:19" ht="48" x14ac:dyDescent="0.2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t="s">
        <v>8266</v>
      </c>
      <c r="P1639">
        <f t="shared" si="76"/>
        <v>34.6</v>
      </c>
      <c r="Q1639" s="13">
        <f t="shared" si="75"/>
        <v>40122.751620370371</v>
      </c>
      <c r="S1639">
        <f t="shared" si="77"/>
        <v>2009</v>
      </c>
    </row>
    <row r="1640" spans="1:19" ht="32" x14ac:dyDescent="0.2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t="s">
        <v>8266</v>
      </c>
      <c r="P1640">
        <f t="shared" si="76"/>
        <v>38.89</v>
      </c>
      <c r="Q1640" s="13">
        <f t="shared" si="75"/>
        <v>41288.68712962963</v>
      </c>
      <c r="S1640">
        <f t="shared" si="77"/>
        <v>2013</v>
      </c>
    </row>
    <row r="1641" spans="1:19" ht="48" x14ac:dyDescent="0.2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t="s">
        <v>8266</v>
      </c>
      <c r="P1641">
        <f t="shared" si="76"/>
        <v>94.74</v>
      </c>
      <c r="Q1641" s="13">
        <f t="shared" si="75"/>
        <v>40941.652372685188</v>
      </c>
      <c r="S1641">
        <f t="shared" si="77"/>
        <v>2012</v>
      </c>
    </row>
    <row r="1642" spans="1:19" ht="48" x14ac:dyDescent="0.2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t="s">
        <v>8266</v>
      </c>
      <c r="P1642">
        <f t="shared" si="76"/>
        <v>39.97</v>
      </c>
      <c r="Q1642" s="13">
        <f t="shared" si="75"/>
        <v>40379.23096064815</v>
      </c>
      <c r="S1642">
        <f t="shared" si="77"/>
        <v>2010</v>
      </c>
    </row>
    <row r="1643" spans="1:19" ht="32" x14ac:dyDescent="0.2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8272</v>
      </c>
      <c r="O1643" t="s">
        <v>8275</v>
      </c>
      <c r="P1643">
        <f t="shared" si="76"/>
        <v>97.5</v>
      </c>
      <c r="Q1643" s="13">
        <f t="shared" si="75"/>
        <v>41962.596574074079</v>
      </c>
      <c r="S1643">
        <f t="shared" si="77"/>
        <v>2014</v>
      </c>
    </row>
    <row r="1644" spans="1:19" ht="48" x14ac:dyDescent="0.2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8272</v>
      </c>
      <c r="O1644" t="s">
        <v>8275</v>
      </c>
      <c r="P1644">
        <f t="shared" si="76"/>
        <v>42.86</v>
      </c>
      <c r="Q1644" s="13">
        <f t="shared" si="75"/>
        <v>40688.024618055555</v>
      </c>
      <c r="S1644">
        <f t="shared" si="77"/>
        <v>2011</v>
      </c>
    </row>
    <row r="1645" spans="1:19" ht="32" x14ac:dyDescent="0.2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8272</v>
      </c>
      <c r="O1645" t="s">
        <v>8275</v>
      </c>
      <c r="P1645">
        <f t="shared" si="76"/>
        <v>168.51</v>
      </c>
      <c r="Q1645" s="13">
        <f t="shared" si="75"/>
        <v>41146.824212962965</v>
      </c>
      <c r="S1645">
        <f t="shared" si="77"/>
        <v>2012</v>
      </c>
    </row>
    <row r="1646" spans="1:19" ht="48" x14ac:dyDescent="0.2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8272</v>
      </c>
      <c r="O1646" t="s">
        <v>8275</v>
      </c>
      <c r="P1646">
        <f t="shared" si="76"/>
        <v>85.55</v>
      </c>
      <c r="Q1646" s="13">
        <f t="shared" si="75"/>
        <v>41175.05972222222</v>
      </c>
      <c r="S1646">
        <f t="shared" si="77"/>
        <v>2012</v>
      </c>
    </row>
    <row r="1647" spans="1:19" ht="48" x14ac:dyDescent="0.2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8272</v>
      </c>
      <c r="O1647" t="s">
        <v>8275</v>
      </c>
      <c r="P1647">
        <f t="shared" si="76"/>
        <v>554</v>
      </c>
      <c r="Q1647" s="13">
        <f t="shared" si="75"/>
        <v>41521.617361111108</v>
      </c>
      <c r="S1647">
        <f t="shared" si="77"/>
        <v>2013</v>
      </c>
    </row>
    <row r="1648" spans="1:19" ht="48" x14ac:dyDescent="0.2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8272</v>
      </c>
      <c r="O1648" t="s">
        <v>8275</v>
      </c>
      <c r="P1648">
        <f t="shared" si="76"/>
        <v>26.55</v>
      </c>
      <c r="Q1648" s="13">
        <f t="shared" si="75"/>
        <v>41833.450266203705</v>
      </c>
      <c r="S1648">
        <f t="shared" si="77"/>
        <v>2014</v>
      </c>
    </row>
    <row r="1649" spans="1:19" ht="48" x14ac:dyDescent="0.2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8272</v>
      </c>
      <c r="O1649" t="s">
        <v>8275</v>
      </c>
      <c r="P1649">
        <f t="shared" si="76"/>
        <v>113.83</v>
      </c>
      <c r="Q1649" s="13">
        <f t="shared" si="75"/>
        <v>41039.409456018519</v>
      </c>
      <c r="S1649">
        <f t="shared" si="77"/>
        <v>2012</v>
      </c>
    </row>
    <row r="1650" spans="1:19" ht="48" x14ac:dyDescent="0.2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8272</v>
      </c>
      <c r="O1650" t="s">
        <v>8275</v>
      </c>
      <c r="P1650">
        <f t="shared" si="76"/>
        <v>32.01</v>
      </c>
      <c r="Q1650" s="13">
        <f t="shared" si="75"/>
        <v>40592.704652777778</v>
      </c>
      <c r="S1650">
        <f t="shared" si="77"/>
        <v>2011</v>
      </c>
    </row>
    <row r="1651" spans="1:19" ht="48" x14ac:dyDescent="0.2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8272</v>
      </c>
      <c r="O1651" t="s">
        <v>8275</v>
      </c>
      <c r="P1651">
        <f t="shared" si="76"/>
        <v>47.19</v>
      </c>
      <c r="Q1651" s="13">
        <f t="shared" si="75"/>
        <v>41737.684664351851</v>
      </c>
      <c r="S1651">
        <f t="shared" si="77"/>
        <v>2014</v>
      </c>
    </row>
    <row r="1652" spans="1:19" ht="32" x14ac:dyDescent="0.2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8272</v>
      </c>
      <c r="O1652" t="s">
        <v>8275</v>
      </c>
      <c r="P1652">
        <f t="shared" si="76"/>
        <v>88.47</v>
      </c>
      <c r="Q1652" s="13">
        <f t="shared" si="75"/>
        <v>41526.435613425929</v>
      </c>
      <c r="S1652">
        <f t="shared" si="77"/>
        <v>2013</v>
      </c>
    </row>
    <row r="1653" spans="1:19" ht="48" x14ac:dyDescent="0.2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8272</v>
      </c>
      <c r="O1653" t="s">
        <v>8275</v>
      </c>
      <c r="P1653">
        <f t="shared" si="76"/>
        <v>100.75</v>
      </c>
      <c r="Q1653" s="13">
        <f t="shared" si="75"/>
        <v>40625.900694444441</v>
      </c>
      <c r="S1653">
        <f t="shared" si="77"/>
        <v>2011</v>
      </c>
    </row>
    <row r="1654" spans="1:19" ht="48" x14ac:dyDescent="0.2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8272</v>
      </c>
      <c r="O1654" t="s">
        <v>8275</v>
      </c>
      <c r="P1654">
        <f t="shared" si="76"/>
        <v>64.709999999999994</v>
      </c>
      <c r="Q1654" s="13">
        <f t="shared" si="75"/>
        <v>41572.492974537039</v>
      </c>
      <c r="S1654">
        <f t="shared" si="77"/>
        <v>2013</v>
      </c>
    </row>
    <row r="1655" spans="1:19" ht="48" x14ac:dyDescent="0.2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8272</v>
      </c>
      <c r="O1655" t="s">
        <v>8275</v>
      </c>
      <c r="P1655">
        <f t="shared" si="76"/>
        <v>51.85</v>
      </c>
      <c r="Q1655" s="13">
        <f t="shared" si="75"/>
        <v>40626.834444444445</v>
      </c>
      <c r="S1655">
        <f t="shared" si="77"/>
        <v>2011</v>
      </c>
    </row>
    <row r="1656" spans="1:19" ht="48" x14ac:dyDescent="0.2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8272</v>
      </c>
      <c r="O1656" t="s">
        <v>8275</v>
      </c>
      <c r="P1656">
        <f t="shared" si="76"/>
        <v>38.79</v>
      </c>
      <c r="Q1656" s="13">
        <f t="shared" si="75"/>
        <v>40987.890740740739</v>
      </c>
      <c r="S1656">
        <f t="shared" si="77"/>
        <v>2012</v>
      </c>
    </row>
    <row r="1657" spans="1:19" ht="32" x14ac:dyDescent="0.2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8272</v>
      </c>
      <c r="O1657" t="s">
        <v>8275</v>
      </c>
      <c r="P1657">
        <f t="shared" si="76"/>
        <v>44.65</v>
      </c>
      <c r="Q1657" s="13">
        <f t="shared" si="75"/>
        <v>40974.791898148149</v>
      </c>
      <c r="S1657">
        <f t="shared" si="77"/>
        <v>2012</v>
      </c>
    </row>
    <row r="1658" spans="1:19" ht="64" x14ac:dyDescent="0.2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8272</v>
      </c>
      <c r="O1658" t="s">
        <v>8275</v>
      </c>
      <c r="P1658">
        <f t="shared" si="76"/>
        <v>156.77000000000001</v>
      </c>
      <c r="Q1658" s="13">
        <f t="shared" si="75"/>
        <v>41226.928842592592</v>
      </c>
      <c r="S1658">
        <f t="shared" si="77"/>
        <v>2012</v>
      </c>
    </row>
    <row r="1659" spans="1:19" ht="48" x14ac:dyDescent="0.2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8272</v>
      </c>
      <c r="O1659" t="s">
        <v>8275</v>
      </c>
      <c r="P1659">
        <f t="shared" si="76"/>
        <v>118.7</v>
      </c>
      <c r="Q1659" s="13">
        <f t="shared" si="75"/>
        <v>41023.782037037039</v>
      </c>
      <c r="S1659">
        <f t="shared" si="77"/>
        <v>2012</v>
      </c>
    </row>
    <row r="1660" spans="1:19" ht="48" x14ac:dyDescent="0.2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8272</v>
      </c>
      <c r="O1660" t="s">
        <v>8275</v>
      </c>
      <c r="P1660">
        <f t="shared" si="76"/>
        <v>74.150000000000006</v>
      </c>
      <c r="Q1660" s="13">
        <f t="shared" si="75"/>
        <v>41223.22184027778</v>
      </c>
      <c r="S1660">
        <f t="shared" si="77"/>
        <v>2012</v>
      </c>
    </row>
    <row r="1661" spans="1:19" ht="48" x14ac:dyDescent="0.2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8272</v>
      </c>
      <c r="O1661" t="s">
        <v>8275</v>
      </c>
      <c r="P1661">
        <f t="shared" si="76"/>
        <v>12.53</v>
      </c>
      <c r="Q1661" s="13">
        <f t="shared" si="75"/>
        <v>41596.913437499999</v>
      </c>
      <c r="S1661">
        <f t="shared" si="77"/>
        <v>2013</v>
      </c>
    </row>
    <row r="1662" spans="1:19" ht="48" x14ac:dyDescent="0.2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8272</v>
      </c>
      <c r="O1662" t="s">
        <v>8275</v>
      </c>
      <c r="P1662">
        <f t="shared" si="76"/>
        <v>27.86</v>
      </c>
      <c r="Q1662" s="13">
        <f t="shared" si="75"/>
        <v>42459.693865740745</v>
      </c>
      <c r="S1662">
        <f t="shared" si="77"/>
        <v>2016</v>
      </c>
    </row>
    <row r="1663" spans="1:19" ht="64" x14ac:dyDescent="0.2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8272</v>
      </c>
      <c r="O1663" t="s">
        <v>8275</v>
      </c>
      <c r="P1663">
        <f t="shared" si="76"/>
        <v>80.180000000000007</v>
      </c>
      <c r="Q1663" s="13">
        <f t="shared" si="75"/>
        <v>42343.998043981483</v>
      </c>
      <c r="S1663">
        <f t="shared" si="77"/>
        <v>2015</v>
      </c>
    </row>
    <row r="1664" spans="1:19" ht="48" x14ac:dyDescent="0.2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8272</v>
      </c>
      <c r="O1664" t="s">
        <v>8275</v>
      </c>
      <c r="P1664">
        <f t="shared" si="76"/>
        <v>132.44</v>
      </c>
      <c r="Q1664" s="13">
        <f t="shared" si="75"/>
        <v>40848.198333333334</v>
      </c>
      <c r="S1664">
        <f t="shared" si="77"/>
        <v>2011</v>
      </c>
    </row>
    <row r="1665" spans="1:19" ht="32" x14ac:dyDescent="0.2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8272</v>
      </c>
      <c r="O1665" t="s">
        <v>8275</v>
      </c>
      <c r="P1665">
        <f t="shared" si="76"/>
        <v>33.75</v>
      </c>
      <c r="Q1665" s="13">
        <f t="shared" si="75"/>
        <v>42006.02207175926</v>
      </c>
      <c r="S1665">
        <f t="shared" si="77"/>
        <v>2015</v>
      </c>
    </row>
    <row r="1666" spans="1:19" ht="48" x14ac:dyDescent="0.2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8272</v>
      </c>
      <c r="O1666" t="s">
        <v>8275</v>
      </c>
      <c r="P1666">
        <f t="shared" si="76"/>
        <v>34.380000000000003</v>
      </c>
      <c r="Q1666" s="13">
        <f t="shared" si="75"/>
        <v>40939.761782407404</v>
      </c>
      <c r="S1666">
        <f t="shared" si="77"/>
        <v>2012</v>
      </c>
    </row>
    <row r="1667" spans="1:19" ht="48" x14ac:dyDescent="0.2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8272</v>
      </c>
      <c r="O1667" t="s">
        <v>8275</v>
      </c>
      <c r="P1667">
        <f t="shared" si="76"/>
        <v>44.96</v>
      </c>
      <c r="Q1667" s="13">
        <f t="shared" ref="Q1667:Q1730" si="78">(((J1667/60)/60)/24)+DATE(1970,1,1)</f>
        <v>40564.649456018517</v>
      </c>
      <c r="S1667">
        <f t="shared" si="77"/>
        <v>2011</v>
      </c>
    </row>
    <row r="1668" spans="1:19" ht="48" x14ac:dyDescent="0.2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8272</v>
      </c>
      <c r="O1668" t="s">
        <v>8275</v>
      </c>
      <c r="P1668">
        <f t="shared" ref="P1668:P1731" si="79">ROUND(E1668/L1668,2)</f>
        <v>41.04</v>
      </c>
      <c r="Q1668" s="13">
        <f t="shared" si="78"/>
        <v>41331.253159722226</v>
      </c>
      <c r="S1668">
        <f t="shared" ref="R1668:S1731" si="80">YEAR(Q1668)</f>
        <v>2013</v>
      </c>
    </row>
    <row r="1669" spans="1:19" ht="48" x14ac:dyDescent="0.2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8272</v>
      </c>
      <c r="O1669" t="s">
        <v>8275</v>
      </c>
      <c r="P1669">
        <f t="shared" si="79"/>
        <v>52.6</v>
      </c>
      <c r="Q1669" s="13">
        <f t="shared" si="78"/>
        <v>41682.0705787037</v>
      </c>
      <c r="S1669">
        <f t="shared" si="80"/>
        <v>2014</v>
      </c>
    </row>
    <row r="1670" spans="1:19" ht="48" x14ac:dyDescent="0.2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8272</v>
      </c>
      <c r="O1670" t="s">
        <v>8275</v>
      </c>
      <c r="P1670">
        <f t="shared" si="79"/>
        <v>70.78</v>
      </c>
      <c r="Q1670" s="13">
        <f t="shared" si="78"/>
        <v>40845.14975694444</v>
      </c>
      <c r="S1670">
        <f t="shared" si="80"/>
        <v>2011</v>
      </c>
    </row>
    <row r="1671" spans="1:19" ht="48" x14ac:dyDescent="0.2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8272</v>
      </c>
      <c r="O1671" t="s">
        <v>8275</v>
      </c>
      <c r="P1671">
        <f t="shared" si="79"/>
        <v>53.75</v>
      </c>
      <c r="Q1671" s="13">
        <f t="shared" si="78"/>
        <v>42461.885138888887</v>
      </c>
      <c r="S1671">
        <f t="shared" si="80"/>
        <v>2016</v>
      </c>
    </row>
    <row r="1672" spans="1:19" ht="64" x14ac:dyDescent="0.2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8272</v>
      </c>
      <c r="O1672" t="s">
        <v>8275</v>
      </c>
      <c r="P1672">
        <f t="shared" si="79"/>
        <v>44.61</v>
      </c>
      <c r="Q1672" s="13">
        <f t="shared" si="78"/>
        <v>40313.930543981485</v>
      </c>
      <c r="S1672">
        <f t="shared" si="80"/>
        <v>2010</v>
      </c>
    </row>
    <row r="1673" spans="1:19" ht="32" x14ac:dyDescent="0.2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8272</v>
      </c>
      <c r="O1673" t="s">
        <v>8275</v>
      </c>
      <c r="P1673">
        <f t="shared" si="79"/>
        <v>26.15</v>
      </c>
      <c r="Q1673" s="13">
        <f t="shared" si="78"/>
        <v>42553.54414351852</v>
      </c>
      <c r="S1673">
        <f t="shared" si="80"/>
        <v>2016</v>
      </c>
    </row>
    <row r="1674" spans="1:19" ht="32" x14ac:dyDescent="0.2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8272</v>
      </c>
      <c r="O1674" t="s">
        <v>8275</v>
      </c>
      <c r="P1674">
        <f t="shared" si="79"/>
        <v>39.18</v>
      </c>
      <c r="Q1674" s="13">
        <f t="shared" si="78"/>
        <v>41034.656597222223</v>
      </c>
      <c r="S1674">
        <f t="shared" si="80"/>
        <v>2012</v>
      </c>
    </row>
    <row r="1675" spans="1:19" ht="48" x14ac:dyDescent="0.2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8272</v>
      </c>
      <c r="O1675" t="s">
        <v>8275</v>
      </c>
      <c r="P1675">
        <f t="shared" si="79"/>
        <v>45.59</v>
      </c>
      <c r="Q1675" s="13">
        <f t="shared" si="78"/>
        <v>42039.878379629634</v>
      </c>
      <c r="S1675">
        <f t="shared" si="80"/>
        <v>2015</v>
      </c>
    </row>
    <row r="1676" spans="1:19" ht="48" x14ac:dyDescent="0.2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8272</v>
      </c>
      <c r="O1676" t="s">
        <v>8275</v>
      </c>
      <c r="P1676">
        <f t="shared" si="79"/>
        <v>89.25</v>
      </c>
      <c r="Q1676" s="13">
        <f t="shared" si="78"/>
        <v>42569.605393518519</v>
      </c>
      <c r="S1676">
        <f t="shared" si="80"/>
        <v>2016</v>
      </c>
    </row>
    <row r="1677" spans="1:19" ht="32" x14ac:dyDescent="0.2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8272</v>
      </c>
      <c r="O1677" t="s">
        <v>8275</v>
      </c>
      <c r="P1677">
        <f t="shared" si="79"/>
        <v>40.42</v>
      </c>
      <c r="Q1677" s="13">
        <f t="shared" si="78"/>
        <v>40802.733101851853</v>
      </c>
      <c r="S1677">
        <f t="shared" si="80"/>
        <v>2011</v>
      </c>
    </row>
    <row r="1678" spans="1:19" ht="32" x14ac:dyDescent="0.2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8272</v>
      </c>
      <c r="O1678" t="s">
        <v>8275</v>
      </c>
      <c r="P1678">
        <f t="shared" si="79"/>
        <v>82.38</v>
      </c>
      <c r="Q1678" s="13">
        <f t="shared" si="78"/>
        <v>40973.72623842593</v>
      </c>
      <c r="S1678">
        <f t="shared" si="80"/>
        <v>2012</v>
      </c>
    </row>
    <row r="1679" spans="1:19" ht="48" x14ac:dyDescent="0.2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8272</v>
      </c>
      <c r="O1679" t="s">
        <v>8275</v>
      </c>
      <c r="P1679">
        <f t="shared" si="79"/>
        <v>159.52000000000001</v>
      </c>
      <c r="Q1679" s="13">
        <f t="shared" si="78"/>
        <v>42416.407129629632</v>
      </c>
      <c r="S1679">
        <f t="shared" si="80"/>
        <v>2016</v>
      </c>
    </row>
    <row r="1680" spans="1:19" ht="32" x14ac:dyDescent="0.2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8272</v>
      </c>
      <c r="O1680" t="s">
        <v>8275</v>
      </c>
      <c r="P1680">
        <f t="shared" si="79"/>
        <v>36.24</v>
      </c>
      <c r="Q1680" s="13">
        <f t="shared" si="78"/>
        <v>41662.854988425926</v>
      </c>
      <c r="S1680">
        <f t="shared" si="80"/>
        <v>2014</v>
      </c>
    </row>
    <row r="1681" spans="1:19" ht="64" x14ac:dyDescent="0.2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8272</v>
      </c>
      <c r="O1681" t="s">
        <v>8275</v>
      </c>
      <c r="P1681">
        <f t="shared" si="79"/>
        <v>62.5</v>
      </c>
      <c r="Q1681" s="13">
        <f t="shared" si="78"/>
        <v>40723.068807870368</v>
      </c>
      <c r="S1681">
        <f t="shared" si="80"/>
        <v>2011</v>
      </c>
    </row>
    <row r="1682" spans="1:19" ht="32" x14ac:dyDescent="0.2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8272</v>
      </c>
      <c r="O1682" t="s">
        <v>8275</v>
      </c>
      <c r="P1682">
        <f t="shared" si="79"/>
        <v>47</v>
      </c>
      <c r="Q1682" s="13">
        <f t="shared" si="78"/>
        <v>41802.757719907408</v>
      </c>
      <c r="S1682">
        <f t="shared" si="80"/>
        <v>2014</v>
      </c>
    </row>
    <row r="1683" spans="1:19" ht="48" x14ac:dyDescent="0.2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8272</v>
      </c>
      <c r="O1683" t="s">
        <v>8276</v>
      </c>
      <c r="P1683">
        <f t="shared" si="79"/>
        <v>74.58</v>
      </c>
      <c r="Q1683" s="13">
        <f t="shared" si="78"/>
        <v>42774.121342592596</v>
      </c>
      <c r="S1683">
        <f t="shared" si="80"/>
        <v>2017</v>
      </c>
    </row>
    <row r="1684" spans="1:19" ht="32" x14ac:dyDescent="0.2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8272</v>
      </c>
      <c r="O1684" t="s">
        <v>8276</v>
      </c>
      <c r="P1684" t="e">
        <f t="shared" si="79"/>
        <v>#DIV/0!</v>
      </c>
      <c r="Q1684" s="13">
        <f t="shared" si="78"/>
        <v>42779.21365740741</v>
      </c>
      <c r="S1684">
        <f t="shared" si="80"/>
        <v>2017</v>
      </c>
    </row>
    <row r="1685" spans="1:19" ht="48" x14ac:dyDescent="0.2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8272</v>
      </c>
      <c r="O1685" t="s">
        <v>8276</v>
      </c>
      <c r="P1685">
        <f t="shared" si="79"/>
        <v>76</v>
      </c>
      <c r="Q1685" s="13">
        <f t="shared" si="78"/>
        <v>42808.781689814816</v>
      </c>
      <c r="S1685">
        <f t="shared" si="80"/>
        <v>2017</v>
      </c>
    </row>
    <row r="1686" spans="1:19" ht="32" x14ac:dyDescent="0.2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8272</v>
      </c>
      <c r="O1686" t="s">
        <v>8276</v>
      </c>
      <c r="P1686">
        <f t="shared" si="79"/>
        <v>86.44</v>
      </c>
      <c r="Q1686" s="13">
        <f t="shared" si="78"/>
        <v>42783.815289351856</v>
      </c>
      <c r="S1686">
        <f t="shared" si="80"/>
        <v>2017</v>
      </c>
    </row>
    <row r="1687" spans="1:19" ht="48" x14ac:dyDescent="0.2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8272</v>
      </c>
      <c r="O1687" t="s">
        <v>8276</v>
      </c>
      <c r="P1687">
        <f t="shared" si="79"/>
        <v>24</v>
      </c>
      <c r="Q1687" s="13">
        <f t="shared" si="78"/>
        <v>42788.2502662037</v>
      </c>
      <c r="S1687">
        <f t="shared" si="80"/>
        <v>2017</v>
      </c>
    </row>
    <row r="1688" spans="1:19" ht="48" x14ac:dyDescent="0.2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8272</v>
      </c>
      <c r="O1688" t="s">
        <v>8276</v>
      </c>
      <c r="P1688">
        <f t="shared" si="79"/>
        <v>18</v>
      </c>
      <c r="Q1688" s="13">
        <f t="shared" si="78"/>
        <v>42792.843969907408</v>
      </c>
      <c r="S1688">
        <f t="shared" si="80"/>
        <v>2017</v>
      </c>
    </row>
    <row r="1689" spans="1:19" ht="48" x14ac:dyDescent="0.2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8272</v>
      </c>
      <c r="O1689" t="s">
        <v>8276</v>
      </c>
      <c r="P1689">
        <f t="shared" si="79"/>
        <v>80.13</v>
      </c>
      <c r="Q1689" s="13">
        <f t="shared" si="78"/>
        <v>42802.046817129631</v>
      </c>
      <c r="S1689">
        <f t="shared" si="80"/>
        <v>2017</v>
      </c>
    </row>
    <row r="1690" spans="1:19" ht="64" x14ac:dyDescent="0.2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8272</v>
      </c>
      <c r="O1690" t="s">
        <v>8276</v>
      </c>
      <c r="P1690">
        <f t="shared" si="79"/>
        <v>253.14</v>
      </c>
      <c r="Q1690" s="13">
        <f t="shared" si="78"/>
        <v>42804.534652777773</v>
      </c>
      <c r="S1690">
        <f t="shared" si="80"/>
        <v>2017</v>
      </c>
    </row>
    <row r="1691" spans="1:19" ht="16" x14ac:dyDescent="0.2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8272</v>
      </c>
      <c r="O1691" t="s">
        <v>8276</v>
      </c>
      <c r="P1691">
        <f t="shared" si="79"/>
        <v>171.43</v>
      </c>
      <c r="Q1691" s="13">
        <f t="shared" si="78"/>
        <v>42780.942476851851</v>
      </c>
      <c r="S1691">
        <f t="shared" si="80"/>
        <v>2017</v>
      </c>
    </row>
    <row r="1692" spans="1:19" ht="48" x14ac:dyDescent="0.2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8272</v>
      </c>
      <c r="O1692" t="s">
        <v>8276</v>
      </c>
      <c r="P1692">
        <f t="shared" si="79"/>
        <v>57.73</v>
      </c>
      <c r="Q1692" s="13">
        <f t="shared" si="78"/>
        <v>42801.43104166667</v>
      </c>
      <c r="S1692">
        <f t="shared" si="80"/>
        <v>2017</v>
      </c>
    </row>
    <row r="1693" spans="1:19" ht="48" x14ac:dyDescent="0.2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8272</v>
      </c>
      <c r="O1693" t="s">
        <v>8276</v>
      </c>
      <c r="P1693">
        <f t="shared" si="79"/>
        <v>264.26</v>
      </c>
      <c r="Q1693" s="13">
        <f t="shared" si="78"/>
        <v>42795.701481481476</v>
      </c>
      <c r="S1693">
        <f t="shared" si="80"/>
        <v>2017</v>
      </c>
    </row>
    <row r="1694" spans="1:19" ht="48" x14ac:dyDescent="0.2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8272</v>
      </c>
      <c r="O1694" t="s">
        <v>8276</v>
      </c>
      <c r="P1694">
        <f t="shared" si="79"/>
        <v>159.33000000000001</v>
      </c>
      <c r="Q1694" s="13">
        <f t="shared" si="78"/>
        <v>42788.151238425926</v>
      </c>
      <c r="S1694">
        <f t="shared" si="80"/>
        <v>2017</v>
      </c>
    </row>
    <row r="1695" spans="1:19" ht="48" x14ac:dyDescent="0.2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8272</v>
      </c>
      <c r="O1695" t="s">
        <v>8276</v>
      </c>
      <c r="P1695">
        <f t="shared" si="79"/>
        <v>35</v>
      </c>
      <c r="Q1695" s="13">
        <f t="shared" si="78"/>
        <v>42803.920277777783</v>
      </c>
      <c r="S1695">
        <f t="shared" si="80"/>
        <v>2017</v>
      </c>
    </row>
    <row r="1696" spans="1:19" ht="48" x14ac:dyDescent="0.2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8272</v>
      </c>
      <c r="O1696" t="s">
        <v>8276</v>
      </c>
      <c r="P1696">
        <f t="shared" si="79"/>
        <v>5</v>
      </c>
      <c r="Q1696" s="13">
        <f t="shared" si="78"/>
        <v>42791.669837962967</v>
      </c>
      <c r="S1696">
        <f t="shared" si="80"/>
        <v>2017</v>
      </c>
    </row>
    <row r="1697" spans="1:19" ht="48" x14ac:dyDescent="0.2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8272</v>
      </c>
      <c r="O1697" t="s">
        <v>8276</v>
      </c>
      <c r="P1697">
        <f t="shared" si="79"/>
        <v>61.09</v>
      </c>
      <c r="Q1697" s="13">
        <f t="shared" si="78"/>
        <v>42801.031412037039</v>
      </c>
      <c r="S1697">
        <f t="shared" si="80"/>
        <v>2017</v>
      </c>
    </row>
    <row r="1698" spans="1:19" ht="48" x14ac:dyDescent="0.2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8272</v>
      </c>
      <c r="O1698" t="s">
        <v>8276</v>
      </c>
      <c r="P1698" t="e">
        <f t="shared" si="79"/>
        <v>#DIV/0!</v>
      </c>
      <c r="Q1698" s="13">
        <f t="shared" si="78"/>
        <v>42796.069571759261</v>
      </c>
      <c r="S1698">
        <f t="shared" si="80"/>
        <v>2017</v>
      </c>
    </row>
    <row r="1699" spans="1:19" ht="48" x14ac:dyDescent="0.2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8272</v>
      </c>
      <c r="O1699" t="s">
        <v>8276</v>
      </c>
      <c r="P1699">
        <f t="shared" si="79"/>
        <v>114.82</v>
      </c>
      <c r="Q1699" s="13">
        <f t="shared" si="78"/>
        <v>42805.032962962956</v>
      </c>
      <c r="S1699">
        <f t="shared" si="80"/>
        <v>2017</v>
      </c>
    </row>
    <row r="1700" spans="1:19" ht="80" x14ac:dyDescent="0.2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8272</v>
      </c>
      <c r="O1700" t="s">
        <v>8276</v>
      </c>
      <c r="P1700" t="e">
        <f t="shared" si="79"/>
        <v>#DIV/0!</v>
      </c>
      <c r="Q1700" s="13">
        <f t="shared" si="78"/>
        <v>42796.207870370374</v>
      </c>
      <c r="S1700">
        <f t="shared" si="80"/>
        <v>2017</v>
      </c>
    </row>
    <row r="1701" spans="1:19" ht="48" x14ac:dyDescent="0.2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8272</v>
      </c>
      <c r="O1701" t="s">
        <v>8276</v>
      </c>
      <c r="P1701">
        <f t="shared" si="79"/>
        <v>54</v>
      </c>
      <c r="Q1701" s="13">
        <f t="shared" si="78"/>
        <v>42806.863946759258</v>
      </c>
      <c r="S1701">
        <f t="shared" si="80"/>
        <v>2017</v>
      </c>
    </row>
    <row r="1702" spans="1:19" ht="48" x14ac:dyDescent="0.2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8272</v>
      </c>
      <c r="O1702" t="s">
        <v>8276</v>
      </c>
      <c r="P1702">
        <f t="shared" si="79"/>
        <v>65.97</v>
      </c>
      <c r="Q1702" s="13">
        <f t="shared" si="78"/>
        <v>42796.071643518517</v>
      </c>
      <c r="S1702">
        <f t="shared" si="80"/>
        <v>2017</v>
      </c>
    </row>
    <row r="1703" spans="1:19" ht="48" x14ac:dyDescent="0.2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8272</v>
      </c>
      <c r="O1703" t="s">
        <v>8276</v>
      </c>
      <c r="P1703">
        <f t="shared" si="79"/>
        <v>5</v>
      </c>
      <c r="Q1703" s="13">
        <f t="shared" si="78"/>
        <v>41989.664409722223</v>
      </c>
      <c r="S1703">
        <f t="shared" si="80"/>
        <v>2014</v>
      </c>
    </row>
    <row r="1704" spans="1:19" ht="16" x14ac:dyDescent="0.2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8272</v>
      </c>
      <c r="O1704" t="s">
        <v>8276</v>
      </c>
      <c r="P1704">
        <f t="shared" si="79"/>
        <v>1</v>
      </c>
      <c r="Q1704" s="13">
        <f t="shared" si="78"/>
        <v>42063.869791666672</v>
      </c>
      <c r="S1704">
        <f t="shared" si="80"/>
        <v>2015</v>
      </c>
    </row>
    <row r="1705" spans="1:19" ht="48" x14ac:dyDescent="0.2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8272</v>
      </c>
      <c r="O1705" t="s">
        <v>8276</v>
      </c>
      <c r="P1705">
        <f t="shared" si="79"/>
        <v>25.5</v>
      </c>
      <c r="Q1705" s="13">
        <f t="shared" si="78"/>
        <v>42187.281678240746</v>
      </c>
      <c r="S1705">
        <f t="shared" si="80"/>
        <v>2015</v>
      </c>
    </row>
    <row r="1706" spans="1:19" ht="32" x14ac:dyDescent="0.2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8272</v>
      </c>
      <c r="O1706" t="s">
        <v>8276</v>
      </c>
      <c r="P1706">
        <f t="shared" si="79"/>
        <v>118.36</v>
      </c>
      <c r="Q1706" s="13">
        <f t="shared" si="78"/>
        <v>42021.139733796299</v>
      </c>
      <c r="S1706">
        <f t="shared" si="80"/>
        <v>2015</v>
      </c>
    </row>
    <row r="1707" spans="1:19" ht="48" x14ac:dyDescent="0.2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8272</v>
      </c>
      <c r="O1707" t="s">
        <v>8276</v>
      </c>
      <c r="P1707" t="e">
        <f t="shared" si="79"/>
        <v>#DIV/0!</v>
      </c>
      <c r="Q1707" s="13">
        <f t="shared" si="78"/>
        <v>42245.016736111109</v>
      </c>
      <c r="S1707">
        <f t="shared" si="80"/>
        <v>2015</v>
      </c>
    </row>
    <row r="1708" spans="1:19" ht="48" x14ac:dyDescent="0.2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8272</v>
      </c>
      <c r="O1708" t="s">
        <v>8276</v>
      </c>
      <c r="P1708" t="e">
        <f t="shared" si="79"/>
        <v>#DIV/0!</v>
      </c>
      <c r="Q1708" s="13">
        <f t="shared" si="78"/>
        <v>42179.306388888886</v>
      </c>
      <c r="S1708">
        <f t="shared" si="80"/>
        <v>2015</v>
      </c>
    </row>
    <row r="1709" spans="1:19" ht="48" x14ac:dyDescent="0.2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8272</v>
      </c>
      <c r="O1709" t="s">
        <v>8276</v>
      </c>
      <c r="P1709">
        <f t="shared" si="79"/>
        <v>54.11</v>
      </c>
      <c r="Q1709" s="13">
        <f t="shared" si="78"/>
        <v>42427.721006944441</v>
      </c>
      <c r="S1709">
        <f t="shared" si="80"/>
        <v>2016</v>
      </c>
    </row>
    <row r="1710" spans="1:19" ht="48" x14ac:dyDescent="0.2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8272</v>
      </c>
      <c r="O1710" t="s">
        <v>8276</v>
      </c>
      <c r="P1710" t="e">
        <f t="shared" si="79"/>
        <v>#DIV/0!</v>
      </c>
      <c r="Q1710" s="13">
        <f t="shared" si="78"/>
        <v>42451.866967592592</v>
      </c>
      <c r="S1710">
        <f t="shared" si="80"/>
        <v>2016</v>
      </c>
    </row>
    <row r="1711" spans="1:19" ht="48" x14ac:dyDescent="0.2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8272</v>
      </c>
      <c r="O1711" t="s">
        <v>8276</v>
      </c>
      <c r="P1711">
        <f t="shared" si="79"/>
        <v>21.25</v>
      </c>
      <c r="Q1711" s="13">
        <f t="shared" si="78"/>
        <v>41841.56381944444</v>
      </c>
      <c r="S1711">
        <f t="shared" si="80"/>
        <v>2014</v>
      </c>
    </row>
    <row r="1712" spans="1:19" ht="32" x14ac:dyDescent="0.2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8272</v>
      </c>
      <c r="O1712" t="s">
        <v>8276</v>
      </c>
      <c r="P1712">
        <f t="shared" si="79"/>
        <v>34</v>
      </c>
      <c r="Q1712" s="13">
        <f t="shared" si="78"/>
        <v>42341.59129629629</v>
      </c>
      <c r="S1712">
        <f t="shared" si="80"/>
        <v>2015</v>
      </c>
    </row>
    <row r="1713" spans="1:19" ht="48" x14ac:dyDescent="0.2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8272</v>
      </c>
      <c r="O1713" t="s">
        <v>8276</v>
      </c>
      <c r="P1713">
        <f t="shared" si="79"/>
        <v>525</v>
      </c>
      <c r="Q1713" s="13">
        <f t="shared" si="78"/>
        <v>41852.646226851852</v>
      </c>
      <c r="S1713">
        <f t="shared" si="80"/>
        <v>2014</v>
      </c>
    </row>
    <row r="1714" spans="1:19" ht="48" x14ac:dyDescent="0.2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8272</v>
      </c>
      <c r="O1714" t="s">
        <v>8276</v>
      </c>
      <c r="P1714" t="e">
        <f t="shared" si="79"/>
        <v>#DIV/0!</v>
      </c>
      <c r="Q1714" s="13">
        <f t="shared" si="78"/>
        <v>42125.913807870369</v>
      </c>
      <c r="S1714">
        <f t="shared" si="80"/>
        <v>2015</v>
      </c>
    </row>
    <row r="1715" spans="1:19" ht="48" x14ac:dyDescent="0.2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8272</v>
      </c>
      <c r="O1715" t="s">
        <v>8276</v>
      </c>
      <c r="P1715">
        <f t="shared" si="79"/>
        <v>50</v>
      </c>
      <c r="Q1715" s="13">
        <f t="shared" si="78"/>
        <v>41887.801064814819</v>
      </c>
      <c r="S1715">
        <f t="shared" si="80"/>
        <v>2014</v>
      </c>
    </row>
    <row r="1716" spans="1:19" ht="48" x14ac:dyDescent="0.2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8272</v>
      </c>
      <c r="O1716" t="s">
        <v>8276</v>
      </c>
      <c r="P1716">
        <f t="shared" si="79"/>
        <v>115.71</v>
      </c>
      <c r="Q1716" s="13">
        <f t="shared" si="78"/>
        <v>42095.918530092589</v>
      </c>
      <c r="S1716">
        <f t="shared" si="80"/>
        <v>2015</v>
      </c>
    </row>
    <row r="1717" spans="1:19" ht="48" x14ac:dyDescent="0.2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8272</v>
      </c>
      <c r="O1717" t="s">
        <v>8276</v>
      </c>
      <c r="P1717">
        <f t="shared" si="79"/>
        <v>5.5</v>
      </c>
      <c r="Q1717" s="13">
        <f t="shared" si="78"/>
        <v>42064.217418981483</v>
      </c>
      <c r="S1717">
        <f t="shared" si="80"/>
        <v>2015</v>
      </c>
    </row>
    <row r="1718" spans="1:19" ht="48" x14ac:dyDescent="0.2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8272</v>
      </c>
      <c r="O1718" t="s">
        <v>8276</v>
      </c>
      <c r="P1718">
        <f t="shared" si="79"/>
        <v>50</v>
      </c>
      <c r="Q1718" s="13">
        <f t="shared" si="78"/>
        <v>42673.577534722222</v>
      </c>
      <c r="S1718">
        <f t="shared" si="80"/>
        <v>2016</v>
      </c>
    </row>
    <row r="1719" spans="1:19" ht="48" x14ac:dyDescent="0.2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8272</v>
      </c>
      <c r="O1719" t="s">
        <v>8276</v>
      </c>
      <c r="P1719">
        <f t="shared" si="79"/>
        <v>34.020000000000003</v>
      </c>
      <c r="Q1719" s="13">
        <f t="shared" si="78"/>
        <v>42460.98192129629</v>
      </c>
      <c r="S1719">
        <f t="shared" si="80"/>
        <v>2016</v>
      </c>
    </row>
    <row r="1720" spans="1:19" ht="16" x14ac:dyDescent="0.2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8272</v>
      </c>
      <c r="O1720" t="s">
        <v>8276</v>
      </c>
      <c r="P1720">
        <f t="shared" si="79"/>
        <v>37.5</v>
      </c>
      <c r="Q1720" s="13">
        <f t="shared" si="78"/>
        <v>42460.610520833332</v>
      </c>
      <c r="S1720">
        <f t="shared" si="80"/>
        <v>2016</v>
      </c>
    </row>
    <row r="1721" spans="1:19" ht="48" x14ac:dyDescent="0.2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8272</v>
      </c>
      <c r="O1721" t="s">
        <v>8276</v>
      </c>
      <c r="P1721">
        <f t="shared" si="79"/>
        <v>11.67</v>
      </c>
      <c r="Q1721" s="13">
        <f t="shared" si="78"/>
        <v>41869.534618055557</v>
      </c>
      <c r="S1721">
        <f t="shared" si="80"/>
        <v>2014</v>
      </c>
    </row>
    <row r="1722" spans="1:19" ht="48" x14ac:dyDescent="0.2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8272</v>
      </c>
      <c r="O1722" t="s">
        <v>8276</v>
      </c>
      <c r="P1722">
        <f t="shared" si="79"/>
        <v>28.13</v>
      </c>
      <c r="Q1722" s="13">
        <f t="shared" si="78"/>
        <v>41922.783229166671</v>
      </c>
      <c r="S1722">
        <f t="shared" si="80"/>
        <v>2014</v>
      </c>
    </row>
    <row r="1723" spans="1:19" ht="48" x14ac:dyDescent="0.2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8272</v>
      </c>
      <c r="O1723" t="s">
        <v>8276</v>
      </c>
      <c r="P1723" t="e">
        <f t="shared" si="79"/>
        <v>#DIV/0!</v>
      </c>
      <c r="Q1723" s="13">
        <f t="shared" si="78"/>
        <v>42319.461377314816</v>
      </c>
      <c r="S1723">
        <f t="shared" si="80"/>
        <v>2015</v>
      </c>
    </row>
    <row r="1724" spans="1:19" ht="48" x14ac:dyDescent="0.2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8272</v>
      </c>
      <c r="O1724" t="s">
        <v>8276</v>
      </c>
      <c r="P1724">
        <f t="shared" si="79"/>
        <v>1</v>
      </c>
      <c r="Q1724" s="13">
        <f t="shared" si="78"/>
        <v>42425.960983796293</v>
      </c>
      <c r="S1724">
        <f t="shared" si="80"/>
        <v>2016</v>
      </c>
    </row>
    <row r="1725" spans="1:19" ht="48" x14ac:dyDescent="0.2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8272</v>
      </c>
      <c r="O1725" t="s">
        <v>8276</v>
      </c>
      <c r="P1725">
        <f t="shared" si="79"/>
        <v>216.67</v>
      </c>
      <c r="Q1725" s="13">
        <f t="shared" si="78"/>
        <v>42129.82540509259</v>
      </c>
      <c r="S1725">
        <f t="shared" si="80"/>
        <v>2015</v>
      </c>
    </row>
    <row r="1726" spans="1:19" ht="48" x14ac:dyDescent="0.2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8272</v>
      </c>
      <c r="O1726" t="s">
        <v>8276</v>
      </c>
      <c r="P1726">
        <f t="shared" si="79"/>
        <v>8.75</v>
      </c>
      <c r="Q1726" s="13">
        <f t="shared" si="78"/>
        <v>41912.932430555556</v>
      </c>
      <c r="S1726">
        <f t="shared" si="80"/>
        <v>2014</v>
      </c>
    </row>
    <row r="1727" spans="1:19" ht="48" x14ac:dyDescent="0.2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8272</v>
      </c>
      <c r="O1727" t="s">
        <v>8276</v>
      </c>
      <c r="P1727">
        <f t="shared" si="79"/>
        <v>62.22</v>
      </c>
      <c r="Q1727" s="13">
        <f t="shared" si="78"/>
        <v>41845.968159722222</v>
      </c>
      <c r="S1727">
        <f t="shared" si="80"/>
        <v>2014</v>
      </c>
    </row>
    <row r="1728" spans="1:19" ht="32" x14ac:dyDescent="0.2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8272</v>
      </c>
      <c r="O1728" t="s">
        <v>8276</v>
      </c>
      <c r="P1728">
        <f t="shared" si="79"/>
        <v>137.25</v>
      </c>
      <c r="Q1728" s="13">
        <f t="shared" si="78"/>
        <v>41788.919722222221</v>
      </c>
      <c r="S1728">
        <f t="shared" si="80"/>
        <v>2014</v>
      </c>
    </row>
    <row r="1729" spans="1:19" ht="48" x14ac:dyDescent="0.2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8272</v>
      </c>
      <c r="O1729" t="s">
        <v>8276</v>
      </c>
      <c r="P1729">
        <f t="shared" si="79"/>
        <v>1</v>
      </c>
      <c r="Q1729" s="13">
        <f t="shared" si="78"/>
        <v>42044.927974537044</v>
      </c>
      <c r="S1729">
        <f t="shared" si="80"/>
        <v>2015</v>
      </c>
    </row>
    <row r="1730" spans="1:19" ht="48" x14ac:dyDescent="0.2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8272</v>
      </c>
      <c r="O1730" t="s">
        <v>8276</v>
      </c>
      <c r="P1730">
        <f t="shared" si="79"/>
        <v>122.14</v>
      </c>
      <c r="Q1730" s="13">
        <f t="shared" si="78"/>
        <v>42268.625856481478</v>
      </c>
      <c r="S1730">
        <f t="shared" si="80"/>
        <v>2015</v>
      </c>
    </row>
    <row r="1731" spans="1:19" ht="48" x14ac:dyDescent="0.2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8272</v>
      </c>
      <c r="O1731" t="s">
        <v>8276</v>
      </c>
      <c r="P1731" t="e">
        <f t="shared" si="79"/>
        <v>#DIV/0!</v>
      </c>
      <c r="Q1731" s="13">
        <f t="shared" ref="Q1731:Q1794" si="81">(((J1731/60)/60)/24)+DATE(1970,1,1)</f>
        <v>42471.052152777775</v>
      </c>
      <c r="S1731">
        <f t="shared" si="80"/>
        <v>2016</v>
      </c>
    </row>
    <row r="1732" spans="1:19" ht="48" x14ac:dyDescent="0.2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8272</v>
      </c>
      <c r="O1732" t="s">
        <v>8276</v>
      </c>
      <c r="P1732" t="e">
        <f t="shared" ref="P1732:P1795" si="82">ROUND(E1732/L1732,2)</f>
        <v>#DIV/0!</v>
      </c>
      <c r="Q1732" s="13">
        <f t="shared" si="81"/>
        <v>42272.087766203709</v>
      </c>
      <c r="S1732">
        <f t="shared" ref="R1732:S1795" si="83">YEAR(Q1732)</f>
        <v>2015</v>
      </c>
    </row>
    <row r="1733" spans="1:19" ht="32" x14ac:dyDescent="0.2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8272</v>
      </c>
      <c r="O1733" t="s">
        <v>8276</v>
      </c>
      <c r="P1733" t="e">
        <f t="shared" si="82"/>
        <v>#DIV/0!</v>
      </c>
      <c r="Q1733" s="13">
        <f t="shared" si="81"/>
        <v>42152.906851851847</v>
      </c>
      <c r="S1733">
        <f t="shared" si="83"/>
        <v>2015</v>
      </c>
    </row>
    <row r="1734" spans="1:19" ht="48" x14ac:dyDescent="0.2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8272</v>
      </c>
      <c r="O1734" t="s">
        <v>8276</v>
      </c>
      <c r="P1734" t="e">
        <f t="shared" si="82"/>
        <v>#DIV/0!</v>
      </c>
      <c r="Q1734" s="13">
        <f t="shared" si="81"/>
        <v>42325.683807870373</v>
      </c>
      <c r="S1734">
        <f t="shared" si="83"/>
        <v>2015</v>
      </c>
    </row>
    <row r="1735" spans="1:19" ht="48" x14ac:dyDescent="0.2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8272</v>
      </c>
      <c r="O1735" t="s">
        <v>8276</v>
      </c>
      <c r="P1735" t="e">
        <f t="shared" si="82"/>
        <v>#DIV/0!</v>
      </c>
      <c r="Q1735" s="13">
        <f t="shared" si="81"/>
        <v>42614.675625000003</v>
      </c>
      <c r="S1735">
        <f t="shared" si="83"/>
        <v>2016</v>
      </c>
    </row>
    <row r="1736" spans="1:19" ht="48" x14ac:dyDescent="0.2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8272</v>
      </c>
      <c r="O1736" t="s">
        <v>8276</v>
      </c>
      <c r="P1736">
        <f t="shared" si="82"/>
        <v>1</v>
      </c>
      <c r="Q1736" s="13">
        <f t="shared" si="81"/>
        <v>42102.036527777775</v>
      </c>
      <c r="S1736">
        <f t="shared" si="83"/>
        <v>2015</v>
      </c>
    </row>
    <row r="1737" spans="1:19" ht="48" x14ac:dyDescent="0.2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8272</v>
      </c>
      <c r="O1737" t="s">
        <v>8276</v>
      </c>
      <c r="P1737">
        <f t="shared" si="82"/>
        <v>55</v>
      </c>
      <c r="Q1737" s="13">
        <f t="shared" si="81"/>
        <v>42559.814178240747</v>
      </c>
      <c r="S1737">
        <f t="shared" si="83"/>
        <v>2016</v>
      </c>
    </row>
    <row r="1738" spans="1:19" ht="32" x14ac:dyDescent="0.2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8272</v>
      </c>
      <c r="O1738" t="s">
        <v>8276</v>
      </c>
      <c r="P1738">
        <f t="shared" si="82"/>
        <v>22</v>
      </c>
      <c r="Q1738" s="13">
        <f t="shared" si="81"/>
        <v>42286.861493055556</v>
      </c>
      <c r="S1738">
        <f t="shared" si="83"/>
        <v>2015</v>
      </c>
    </row>
    <row r="1739" spans="1:19" ht="48" x14ac:dyDescent="0.2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8272</v>
      </c>
      <c r="O1739" t="s">
        <v>8276</v>
      </c>
      <c r="P1739">
        <f t="shared" si="82"/>
        <v>56.67</v>
      </c>
      <c r="Q1739" s="13">
        <f t="shared" si="81"/>
        <v>42175.948981481488</v>
      </c>
      <c r="S1739">
        <f t="shared" si="83"/>
        <v>2015</v>
      </c>
    </row>
    <row r="1740" spans="1:19" ht="32" x14ac:dyDescent="0.2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8272</v>
      </c>
      <c r="O1740" t="s">
        <v>8276</v>
      </c>
      <c r="P1740">
        <f t="shared" si="82"/>
        <v>20</v>
      </c>
      <c r="Q1740" s="13">
        <f t="shared" si="81"/>
        <v>41884.874328703707</v>
      </c>
      <c r="S1740">
        <f t="shared" si="83"/>
        <v>2014</v>
      </c>
    </row>
    <row r="1741" spans="1:19" ht="48" x14ac:dyDescent="0.2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8272</v>
      </c>
      <c r="O1741" t="s">
        <v>8276</v>
      </c>
      <c r="P1741">
        <f t="shared" si="82"/>
        <v>1</v>
      </c>
      <c r="Q1741" s="13">
        <f t="shared" si="81"/>
        <v>42435.874212962968</v>
      </c>
      <c r="S1741">
        <f t="shared" si="83"/>
        <v>2016</v>
      </c>
    </row>
    <row r="1742" spans="1:19" ht="48" x14ac:dyDescent="0.2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8272</v>
      </c>
      <c r="O1742" t="s">
        <v>8276</v>
      </c>
      <c r="P1742" t="e">
        <f t="shared" si="82"/>
        <v>#DIV/0!</v>
      </c>
      <c r="Q1742" s="13">
        <f t="shared" si="81"/>
        <v>42171.817384259266</v>
      </c>
      <c r="S1742">
        <f t="shared" si="83"/>
        <v>2015</v>
      </c>
    </row>
    <row r="1743" spans="1:19" ht="32" x14ac:dyDescent="0.2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8300</v>
      </c>
      <c r="O1743" t="s">
        <v>8271</v>
      </c>
      <c r="P1743">
        <f t="shared" si="82"/>
        <v>25.58</v>
      </c>
      <c r="Q1743" s="13">
        <f t="shared" si="81"/>
        <v>42120.628136574072</v>
      </c>
      <c r="S1743">
        <f t="shared" si="83"/>
        <v>2015</v>
      </c>
    </row>
    <row r="1744" spans="1:19" ht="48" x14ac:dyDescent="0.2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8300</v>
      </c>
      <c r="O1744" t="s">
        <v>8271</v>
      </c>
      <c r="P1744">
        <f t="shared" si="82"/>
        <v>63.97</v>
      </c>
      <c r="Q1744" s="13">
        <f t="shared" si="81"/>
        <v>42710.876967592587</v>
      </c>
      <c r="S1744">
        <f t="shared" si="83"/>
        <v>2016</v>
      </c>
    </row>
    <row r="1745" spans="1:19" ht="48" x14ac:dyDescent="0.2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8300</v>
      </c>
      <c r="O1745" t="s">
        <v>8271</v>
      </c>
      <c r="P1745">
        <f t="shared" si="82"/>
        <v>89.93</v>
      </c>
      <c r="Q1745" s="13">
        <f t="shared" si="81"/>
        <v>42586.925636574073</v>
      </c>
      <c r="S1745">
        <f t="shared" si="83"/>
        <v>2016</v>
      </c>
    </row>
    <row r="1746" spans="1:19" ht="48" x14ac:dyDescent="0.2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8300</v>
      </c>
      <c r="O1746" t="s">
        <v>8271</v>
      </c>
      <c r="P1746">
        <f t="shared" si="82"/>
        <v>93.07</v>
      </c>
      <c r="Q1746" s="13">
        <f t="shared" si="81"/>
        <v>42026.605057870373</v>
      </c>
      <c r="S1746">
        <f t="shared" si="83"/>
        <v>2015</v>
      </c>
    </row>
    <row r="1747" spans="1:19" ht="48" x14ac:dyDescent="0.2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8300</v>
      </c>
      <c r="O1747" t="s">
        <v>8271</v>
      </c>
      <c r="P1747">
        <f t="shared" si="82"/>
        <v>89.67</v>
      </c>
      <c r="Q1747" s="13">
        <f t="shared" si="81"/>
        <v>42690.259699074071</v>
      </c>
      <c r="S1747">
        <f t="shared" si="83"/>
        <v>2016</v>
      </c>
    </row>
    <row r="1748" spans="1:19" ht="48" x14ac:dyDescent="0.2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8300</v>
      </c>
      <c r="O1748" t="s">
        <v>8271</v>
      </c>
      <c r="P1748">
        <f t="shared" si="82"/>
        <v>207.62</v>
      </c>
      <c r="Q1748" s="13">
        <f t="shared" si="81"/>
        <v>42668.176701388889</v>
      </c>
      <c r="S1748">
        <f t="shared" si="83"/>
        <v>2016</v>
      </c>
    </row>
    <row r="1749" spans="1:19" ht="48" x14ac:dyDescent="0.2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8300</v>
      </c>
      <c r="O1749" t="s">
        <v>8271</v>
      </c>
      <c r="P1749">
        <f t="shared" si="82"/>
        <v>59.41</v>
      </c>
      <c r="Q1749" s="13">
        <f t="shared" si="81"/>
        <v>42292.435532407413</v>
      </c>
      <c r="S1749">
        <f t="shared" si="83"/>
        <v>2015</v>
      </c>
    </row>
    <row r="1750" spans="1:19" ht="32" x14ac:dyDescent="0.2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8300</v>
      </c>
      <c r="O1750" t="s">
        <v>8271</v>
      </c>
      <c r="P1750">
        <f t="shared" si="82"/>
        <v>358.97</v>
      </c>
      <c r="Q1750" s="13">
        <f t="shared" si="81"/>
        <v>42219.950729166667</v>
      </c>
      <c r="S1750">
        <f t="shared" si="83"/>
        <v>2015</v>
      </c>
    </row>
    <row r="1751" spans="1:19" ht="32" x14ac:dyDescent="0.2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8300</v>
      </c>
      <c r="O1751" t="s">
        <v>8271</v>
      </c>
      <c r="P1751">
        <f t="shared" si="82"/>
        <v>94.74</v>
      </c>
      <c r="Q1751" s="13">
        <f t="shared" si="81"/>
        <v>42758.975937499999</v>
      </c>
      <c r="S1751">
        <f t="shared" si="83"/>
        <v>2017</v>
      </c>
    </row>
    <row r="1752" spans="1:19" ht="48" x14ac:dyDescent="0.2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8300</v>
      </c>
      <c r="O1752" t="s">
        <v>8271</v>
      </c>
      <c r="P1752">
        <f t="shared" si="82"/>
        <v>80.650000000000006</v>
      </c>
      <c r="Q1752" s="13">
        <f t="shared" si="81"/>
        <v>42454.836851851855</v>
      </c>
      <c r="S1752">
        <f t="shared" si="83"/>
        <v>2016</v>
      </c>
    </row>
    <row r="1753" spans="1:19" ht="32" x14ac:dyDescent="0.2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8300</v>
      </c>
      <c r="O1753" t="s">
        <v>8271</v>
      </c>
      <c r="P1753">
        <f t="shared" si="82"/>
        <v>168.69</v>
      </c>
      <c r="Q1753" s="13">
        <f t="shared" si="81"/>
        <v>42052.7815162037</v>
      </c>
      <c r="S1753">
        <f t="shared" si="83"/>
        <v>2015</v>
      </c>
    </row>
    <row r="1754" spans="1:19" ht="32" x14ac:dyDescent="0.2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8300</v>
      </c>
      <c r="O1754" t="s">
        <v>8271</v>
      </c>
      <c r="P1754">
        <f t="shared" si="82"/>
        <v>34.69</v>
      </c>
      <c r="Q1754" s="13">
        <f t="shared" si="81"/>
        <v>42627.253263888888</v>
      </c>
      <c r="S1754">
        <f t="shared" si="83"/>
        <v>2016</v>
      </c>
    </row>
    <row r="1755" spans="1:19" ht="48" x14ac:dyDescent="0.2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8300</v>
      </c>
      <c r="O1755" t="s">
        <v>8271</v>
      </c>
      <c r="P1755">
        <f t="shared" si="82"/>
        <v>462.86</v>
      </c>
      <c r="Q1755" s="13">
        <f t="shared" si="81"/>
        <v>42420.74962962963</v>
      </c>
      <c r="S1755">
        <f t="shared" si="83"/>
        <v>2016</v>
      </c>
    </row>
    <row r="1756" spans="1:19" ht="48" x14ac:dyDescent="0.2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8300</v>
      </c>
      <c r="O1756" t="s">
        <v>8271</v>
      </c>
      <c r="P1756">
        <f t="shared" si="82"/>
        <v>104.39</v>
      </c>
      <c r="Q1756" s="13">
        <f t="shared" si="81"/>
        <v>42067.876770833333</v>
      </c>
      <c r="S1756">
        <f t="shared" si="83"/>
        <v>2015</v>
      </c>
    </row>
    <row r="1757" spans="1:19" ht="48" x14ac:dyDescent="0.2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8300</v>
      </c>
      <c r="O1757" t="s">
        <v>8271</v>
      </c>
      <c r="P1757">
        <f t="shared" si="82"/>
        <v>7.5</v>
      </c>
      <c r="Q1757" s="13">
        <f t="shared" si="81"/>
        <v>42252.788900462961</v>
      </c>
      <c r="S1757">
        <f t="shared" si="83"/>
        <v>2015</v>
      </c>
    </row>
    <row r="1758" spans="1:19" ht="48" x14ac:dyDescent="0.2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8300</v>
      </c>
      <c r="O1758" t="s">
        <v>8271</v>
      </c>
      <c r="P1758">
        <f t="shared" si="82"/>
        <v>47.13</v>
      </c>
      <c r="Q1758" s="13">
        <f t="shared" si="81"/>
        <v>42571.167465277773</v>
      </c>
      <c r="S1758">
        <f t="shared" si="83"/>
        <v>2016</v>
      </c>
    </row>
    <row r="1759" spans="1:19" ht="32" x14ac:dyDescent="0.2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8300</v>
      </c>
      <c r="O1759" t="s">
        <v>8271</v>
      </c>
      <c r="P1759">
        <f t="shared" si="82"/>
        <v>414.29</v>
      </c>
      <c r="Q1759" s="13">
        <f t="shared" si="81"/>
        <v>42733.827349537038</v>
      </c>
      <c r="S1759">
        <f t="shared" si="83"/>
        <v>2016</v>
      </c>
    </row>
    <row r="1760" spans="1:19" ht="48" x14ac:dyDescent="0.2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8300</v>
      </c>
      <c r="O1760" t="s">
        <v>8271</v>
      </c>
      <c r="P1760">
        <f t="shared" si="82"/>
        <v>42.48</v>
      </c>
      <c r="Q1760" s="13">
        <f t="shared" si="81"/>
        <v>42505.955925925926</v>
      </c>
      <c r="S1760">
        <f t="shared" si="83"/>
        <v>2016</v>
      </c>
    </row>
    <row r="1761" spans="1:19" ht="32" x14ac:dyDescent="0.2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8300</v>
      </c>
      <c r="O1761" t="s">
        <v>8271</v>
      </c>
      <c r="P1761">
        <f t="shared" si="82"/>
        <v>108.78</v>
      </c>
      <c r="Q1761" s="13">
        <f t="shared" si="81"/>
        <v>42068.829039351855</v>
      </c>
      <c r="S1761">
        <f t="shared" si="83"/>
        <v>2015</v>
      </c>
    </row>
    <row r="1762" spans="1:19" ht="48" x14ac:dyDescent="0.2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8300</v>
      </c>
      <c r="O1762" t="s">
        <v>8271</v>
      </c>
      <c r="P1762">
        <f t="shared" si="82"/>
        <v>81.099999999999994</v>
      </c>
      <c r="Q1762" s="13">
        <f t="shared" si="81"/>
        <v>42405.67260416667</v>
      </c>
      <c r="S1762">
        <f t="shared" si="83"/>
        <v>2016</v>
      </c>
    </row>
    <row r="1763" spans="1:19" ht="32" x14ac:dyDescent="0.2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8300</v>
      </c>
      <c r="O1763" t="s">
        <v>8271</v>
      </c>
      <c r="P1763">
        <f t="shared" si="82"/>
        <v>51.67</v>
      </c>
      <c r="Q1763" s="13">
        <f t="shared" si="81"/>
        <v>42209.567824074074</v>
      </c>
      <c r="S1763">
        <f t="shared" si="83"/>
        <v>2015</v>
      </c>
    </row>
    <row r="1764" spans="1:19" ht="16" x14ac:dyDescent="0.2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8300</v>
      </c>
      <c r="O1764" t="s">
        <v>8271</v>
      </c>
      <c r="P1764">
        <f t="shared" si="82"/>
        <v>35.4</v>
      </c>
      <c r="Q1764" s="13">
        <f t="shared" si="81"/>
        <v>42410.982002314813</v>
      </c>
      <c r="S1764">
        <f t="shared" si="83"/>
        <v>2016</v>
      </c>
    </row>
    <row r="1765" spans="1:19" ht="48" x14ac:dyDescent="0.2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8300</v>
      </c>
      <c r="O1765" t="s">
        <v>8271</v>
      </c>
      <c r="P1765">
        <f t="shared" si="82"/>
        <v>103.64</v>
      </c>
      <c r="Q1765" s="13">
        <f t="shared" si="81"/>
        <v>42636.868518518517</v>
      </c>
      <c r="S1765">
        <f t="shared" si="83"/>
        <v>2016</v>
      </c>
    </row>
    <row r="1766" spans="1:19" ht="48" x14ac:dyDescent="0.2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8300</v>
      </c>
      <c r="O1766" t="s">
        <v>8271</v>
      </c>
      <c r="P1766">
        <f t="shared" si="82"/>
        <v>55.28</v>
      </c>
      <c r="Q1766" s="13">
        <f t="shared" si="81"/>
        <v>41825.485868055555</v>
      </c>
      <c r="S1766">
        <f t="shared" si="83"/>
        <v>2014</v>
      </c>
    </row>
    <row r="1767" spans="1:19" ht="48" x14ac:dyDescent="0.2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8300</v>
      </c>
      <c r="O1767" t="s">
        <v>8271</v>
      </c>
      <c r="P1767">
        <f t="shared" si="82"/>
        <v>72.17</v>
      </c>
      <c r="Q1767" s="13">
        <f t="shared" si="81"/>
        <v>41834.980462962965</v>
      </c>
      <c r="S1767">
        <f t="shared" si="83"/>
        <v>2014</v>
      </c>
    </row>
    <row r="1768" spans="1:19" ht="32" x14ac:dyDescent="0.2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8300</v>
      </c>
      <c r="O1768" t="s">
        <v>8271</v>
      </c>
      <c r="P1768" t="e">
        <f t="shared" si="82"/>
        <v>#DIV/0!</v>
      </c>
      <c r="Q1768" s="13">
        <f t="shared" si="81"/>
        <v>41855.859814814816</v>
      </c>
      <c r="S1768">
        <f t="shared" si="83"/>
        <v>2014</v>
      </c>
    </row>
    <row r="1769" spans="1:19" ht="32" x14ac:dyDescent="0.2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8300</v>
      </c>
      <c r="O1769" t="s">
        <v>8271</v>
      </c>
      <c r="P1769">
        <f t="shared" si="82"/>
        <v>58.62</v>
      </c>
      <c r="Q1769" s="13">
        <f t="shared" si="81"/>
        <v>41824.658379629633</v>
      </c>
      <c r="S1769">
        <f t="shared" si="83"/>
        <v>2014</v>
      </c>
    </row>
    <row r="1770" spans="1:19" ht="48" x14ac:dyDescent="0.2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8300</v>
      </c>
      <c r="O1770" t="s">
        <v>8271</v>
      </c>
      <c r="P1770">
        <f t="shared" si="82"/>
        <v>12.47</v>
      </c>
      <c r="Q1770" s="13">
        <f t="shared" si="81"/>
        <v>41849.560694444444</v>
      </c>
      <c r="S1770">
        <f t="shared" si="83"/>
        <v>2014</v>
      </c>
    </row>
    <row r="1771" spans="1:19" ht="48" x14ac:dyDescent="0.2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8300</v>
      </c>
      <c r="O1771" t="s">
        <v>8271</v>
      </c>
      <c r="P1771">
        <f t="shared" si="82"/>
        <v>49.14</v>
      </c>
      <c r="Q1771" s="13">
        <f t="shared" si="81"/>
        <v>41987.818969907406</v>
      </c>
      <c r="S1771">
        <f t="shared" si="83"/>
        <v>2014</v>
      </c>
    </row>
    <row r="1772" spans="1:19" ht="48" x14ac:dyDescent="0.2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8300</v>
      </c>
      <c r="O1772" t="s">
        <v>8271</v>
      </c>
      <c r="P1772">
        <f t="shared" si="82"/>
        <v>150.5</v>
      </c>
      <c r="Q1772" s="13">
        <f t="shared" si="81"/>
        <v>41891.780023148152</v>
      </c>
      <c r="S1772">
        <f t="shared" si="83"/>
        <v>2014</v>
      </c>
    </row>
    <row r="1773" spans="1:19" ht="48" x14ac:dyDescent="0.2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8300</v>
      </c>
      <c r="O1773" t="s">
        <v>8271</v>
      </c>
      <c r="P1773">
        <f t="shared" si="82"/>
        <v>35.799999999999997</v>
      </c>
      <c r="Q1773" s="13">
        <f t="shared" si="81"/>
        <v>41905.979629629634</v>
      </c>
      <c r="S1773">
        <f t="shared" si="83"/>
        <v>2014</v>
      </c>
    </row>
    <row r="1774" spans="1:19" ht="32" x14ac:dyDescent="0.2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8300</v>
      </c>
      <c r="O1774" t="s">
        <v>8271</v>
      </c>
      <c r="P1774">
        <f t="shared" si="82"/>
        <v>45.16</v>
      </c>
      <c r="Q1774" s="13">
        <f t="shared" si="81"/>
        <v>41766.718009259261</v>
      </c>
      <c r="S1774">
        <f t="shared" si="83"/>
        <v>2014</v>
      </c>
    </row>
    <row r="1775" spans="1:19" ht="48" x14ac:dyDescent="0.2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8300</v>
      </c>
      <c r="O1775" t="s">
        <v>8271</v>
      </c>
      <c r="P1775">
        <f t="shared" si="82"/>
        <v>98.79</v>
      </c>
      <c r="Q1775" s="13">
        <f t="shared" si="81"/>
        <v>41978.760393518518</v>
      </c>
      <c r="S1775">
        <f t="shared" si="83"/>
        <v>2014</v>
      </c>
    </row>
    <row r="1776" spans="1:19" ht="48" x14ac:dyDescent="0.2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8300</v>
      </c>
      <c r="O1776" t="s">
        <v>8271</v>
      </c>
      <c r="P1776">
        <f t="shared" si="82"/>
        <v>88.31</v>
      </c>
      <c r="Q1776" s="13">
        <f t="shared" si="81"/>
        <v>41930.218657407408</v>
      </c>
      <c r="S1776">
        <f t="shared" si="83"/>
        <v>2014</v>
      </c>
    </row>
    <row r="1777" spans="1:19" ht="48" x14ac:dyDescent="0.2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8300</v>
      </c>
      <c r="O1777" t="s">
        <v>8271</v>
      </c>
      <c r="P1777">
        <f t="shared" si="82"/>
        <v>170.63</v>
      </c>
      <c r="Q1777" s="13">
        <f t="shared" si="81"/>
        <v>41891.976388888892</v>
      </c>
      <c r="S1777">
        <f t="shared" si="83"/>
        <v>2014</v>
      </c>
    </row>
    <row r="1778" spans="1:19" ht="48" x14ac:dyDescent="0.2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8300</v>
      </c>
      <c r="O1778" t="s">
        <v>8271</v>
      </c>
      <c r="P1778">
        <f t="shared" si="82"/>
        <v>83.75</v>
      </c>
      <c r="Q1778" s="13">
        <f t="shared" si="81"/>
        <v>41905.95684027778</v>
      </c>
      <c r="S1778">
        <f t="shared" si="83"/>
        <v>2014</v>
      </c>
    </row>
    <row r="1779" spans="1:19" ht="48" x14ac:dyDescent="0.2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8300</v>
      </c>
      <c r="O1779" t="s">
        <v>8271</v>
      </c>
      <c r="P1779">
        <f t="shared" si="82"/>
        <v>65.099999999999994</v>
      </c>
      <c r="Q1779" s="13">
        <f t="shared" si="81"/>
        <v>42025.357094907406</v>
      </c>
      <c r="S1779">
        <f t="shared" si="83"/>
        <v>2015</v>
      </c>
    </row>
    <row r="1780" spans="1:19" ht="48" x14ac:dyDescent="0.2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8300</v>
      </c>
      <c r="O1780" t="s">
        <v>8271</v>
      </c>
      <c r="P1780">
        <f t="shared" si="82"/>
        <v>66.33</v>
      </c>
      <c r="Q1780" s="13">
        <f t="shared" si="81"/>
        <v>42045.86336805555</v>
      </c>
      <c r="S1780">
        <f t="shared" si="83"/>
        <v>2015</v>
      </c>
    </row>
    <row r="1781" spans="1:19" ht="48" x14ac:dyDescent="0.2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8300</v>
      </c>
      <c r="O1781" t="s">
        <v>8271</v>
      </c>
      <c r="P1781">
        <f t="shared" si="82"/>
        <v>104.89</v>
      </c>
      <c r="Q1781" s="13">
        <f t="shared" si="81"/>
        <v>42585.691898148143</v>
      </c>
      <c r="S1781">
        <f t="shared" si="83"/>
        <v>2016</v>
      </c>
    </row>
    <row r="1782" spans="1:19" ht="48" x14ac:dyDescent="0.2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8300</v>
      </c>
      <c r="O1782" t="s">
        <v>8271</v>
      </c>
      <c r="P1782">
        <f t="shared" si="82"/>
        <v>78.44</v>
      </c>
      <c r="Q1782" s="13">
        <f t="shared" si="81"/>
        <v>42493.600810185191</v>
      </c>
      <c r="S1782">
        <f t="shared" si="83"/>
        <v>2016</v>
      </c>
    </row>
    <row r="1783" spans="1:19" ht="48" x14ac:dyDescent="0.2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8300</v>
      </c>
      <c r="O1783" t="s">
        <v>8271</v>
      </c>
      <c r="P1783">
        <f t="shared" si="82"/>
        <v>59.04</v>
      </c>
      <c r="Q1783" s="13">
        <f t="shared" si="81"/>
        <v>42597.617418981477</v>
      </c>
      <c r="S1783">
        <f t="shared" si="83"/>
        <v>2016</v>
      </c>
    </row>
    <row r="1784" spans="1:19" ht="48" x14ac:dyDescent="0.2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8300</v>
      </c>
      <c r="O1784" t="s">
        <v>8271</v>
      </c>
      <c r="P1784">
        <f t="shared" si="82"/>
        <v>71.34</v>
      </c>
      <c r="Q1784" s="13">
        <f t="shared" si="81"/>
        <v>42388.575104166666</v>
      </c>
      <c r="S1784">
        <f t="shared" si="83"/>
        <v>2016</v>
      </c>
    </row>
    <row r="1785" spans="1:19" ht="48" x14ac:dyDescent="0.2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8300</v>
      </c>
      <c r="O1785" t="s">
        <v>8271</v>
      </c>
      <c r="P1785">
        <f t="shared" si="82"/>
        <v>51.23</v>
      </c>
      <c r="Q1785" s="13">
        <f t="shared" si="81"/>
        <v>42115.949976851851</v>
      </c>
      <c r="S1785">
        <f t="shared" si="83"/>
        <v>2015</v>
      </c>
    </row>
    <row r="1786" spans="1:19" ht="48" x14ac:dyDescent="0.2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8300</v>
      </c>
      <c r="O1786" t="s">
        <v>8271</v>
      </c>
      <c r="P1786">
        <f t="shared" si="82"/>
        <v>60.24</v>
      </c>
      <c r="Q1786" s="13">
        <f t="shared" si="81"/>
        <v>42003.655555555553</v>
      </c>
      <c r="S1786">
        <f t="shared" si="83"/>
        <v>2014</v>
      </c>
    </row>
    <row r="1787" spans="1:19" ht="48" x14ac:dyDescent="0.2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8300</v>
      </c>
      <c r="O1787" t="s">
        <v>8271</v>
      </c>
      <c r="P1787">
        <f t="shared" si="82"/>
        <v>44.94</v>
      </c>
      <c r="Q1787" s="13">
        <f t="shared" si="81"/>
        <v>41897.134895833333</v>
      </c>
      <c r="S1787">
        <f t="shared" si="83"/>
        <v>2014</v>
      </c>
    </row>
    <row r="1788" spans="1:19" ht="48" x14ac:dyDescent="0.2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8300</v>
      </c>
      <c r="O1788" t="s">
        <v>8271</v>
      </c>
      <c r="P1788">
        <f t="shared" si="82"/>
        <v>31.21</v>
      </c>
      <c r="Q1788" s="13">
        <f t="shared" si="81"/>
        <v>41958.550659722227</v>
      </c>
      <c r="S1788">
        <f t="shared" si="83"/>
        <v>2014</v>
      </c>
    </row>
    <row r="1789" spans="1:19" ht="48" x14ac:dyDescent="0.2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8300</v>
      </c>
      <c r="O1789" t="s">
        <v>8271</v>
      </c>
      <c r="P1789">
        <f t="shared" si="82"/>
        <v>63.88</v>
      </c>
      <c r="Q1789" s="13">
        <f t="shared" si="81"/>
        <v>42068.65552083333</v>
      </c>
      <c r="S1789">
        <f t="shared" si="83"/>
        <v>2015</v>
      </c>
    </row>
    <row r="1790" spans="1:19" ht="48" x14ac:dyDescent="0.2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8300</v>
      </c>
      <c r="O1790" t="s">
        <v>8271</v>
      </c>
      <c r="P1790">
        <f t="shared" si="82"/>
        <v>19</v>
      </c>
      <c r="Q1790" s="13">
        <f t="shared" si="81"/>
        <v>41913.94840277778</v>
      </c>
      <c r="S1790">
        <f t="shared" si="83"/>
        <v>2014</v>
      </c>
    </row>
    <row r="1791" spans="1:19" ht="48" x14ac:dyDescent="0.2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8300</v>
      </c>
      <c r="O1791" t="s">
        <v>8271</v>
      </c>
      <c r="P1791">
        <f t="shared" si="82"/>
        <v>10</v>
      </c>
      <c r="Q1791" s="13">
        <f t="shared" si="81"/>
        <v>41956.250034722223</v>
      </c>
      <c r="S1791">
        <f t="shared" si="83"/>
        <v>2014</v>
      </c>
    </row>
    <row r="1792" spans="1:19" ht="48" x14ac:dyDescent="0.2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8300</v>
      </c>
      <c r="O1792" t="s">
        <v>8271</v>
      </c>
      <c r="P1792">
        <f t="shared" si="82"/>
        <v>109.07</v>
      </c>
      <c r="Q1792" s="13">
        <f t="shared" si="81"/>
        <v>42010.674513888895</v>
      </c>
      <c r="S1792">
        <f t="shared" si="83"/>
        <v>2015</v>
      </c>
    </row>
    <row r="1793" spans="1:19" ht="32" x14ac:dyDescent="0.2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8300</v>
      </c>
      <c r="O1793" t="s">
        <v>8271</v>
      </c>
      <c r="P1793">
        <f t="shared" si="82"/>
        <v>26.75</v>
      </c>
      <c r="Q1793" s="13">
        <f t="shared" si="81"/>
        <v>41973.740335648152</v>
      </c>
      <c r="S1793">
        <f t="shared" si="83"/>
        <v>2014</v>
      </c>
    </row>
    <row r="1794" spans="1:19" ht="32" x14ac:dyDescent="0.2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8300</v>
      </c>
      <c r="O1794" t="s">
        <v>8271</v>
      </c>
      <c r="P1794">
        <f t="shared" si="82"/>
        <v>109.94</v>
      </c>
      <c r="Q1794" s="13">
        <f t="shared" si="81"/>
        <v>42189.031041666662</v>
      </c>
      <c r="S1794">
        <f t="shared" si="83"/>
        <v>2015</v>
      </c>
    </row>
    <row r="1795" spans="1:19" ht="48" x14ac:dyDescent="0.2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8300</v>
      </c>
      <c r="O1795" t="s">
        <v>8271</v>
      </c>
      <c r="P1795">
        <f t="shared" si="82"/>
        <v>20</v>
      </c>
      <c r="Q1795" s="13">
        <f t="shared" ref="Q1795:Q1858" si="84">(((J1795/60)/60)/24)+DATE(1970,1,1)</f>
        <v>41940.89166666667</v>
      </c>
      <c r="S1795">
        <f t="shared" si="83"/>
        <v>2014</v>
      </c>
    </row>
    <row r="1796" spans="1:19" ht="48" x14ac:dyDescent="0.2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8300</v>
      </c>
      <c r="O1796" t="s">
        <v>8271</v>
      </c>
      <c r="P1796">
        <f t="shared" ref="P1796:P1859" si="85">ROUND(E1796/L1796,2)</f>
        <v>55.39</v>
      </c>
      <c r="Q1796" s="13">
        <f t="shared" si="84"/>
        <v>42011.551180555558</v>
      </c>
      <c r="S1796">
        <f t="shared" ref="R1796:S1859" si="86">YEAR(Q1796)</f>
        <v>2015</v>
      </c>
    </row>
    <row r="1797" spans="1:19" ht="48" x14ac:dyDescent="0.2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8300</v>
      </c>
      <c r="O1797" t="s">
        <v>8271</v>
      </c>
      <c r="P1797">
        <f t="shared" si="85"/>
        <v>133.9</v>
      </c>
      <c r="Q1797" s="13">
        <f t="shared" si="84"/>
        <v>42628.288668981477</v>
      </c>
      <c r="S1797">
        <f t="shared" si="86"/>
        <v>2016</v>
      </c>
    </row>
    <row r="1798" spans="1:19" ht="48" x14ac:dyDescent="0.2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8300</v>
      </c>
      <c r="O1798" t="s">
        <v>8271</v>
      </c>
      <c r="P1798">
        <f t="shared" si="85"/>
        <v>48.72</v>
      </c>
      <c r="Q1798" s="13">
        <f t="shared" si="84"/>
        <v>42515.439421296294</v>
      </c>
      <c r="S1798">
        <f t="shared" si="86"/>
        <v>2016</v>
      </c>
    </row>
    <row r="1799" spans="1:19" ht="48" x14ac:dyDescent="0.2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8300</v>
      </c>
      <c r="O1799" t="s">
        <v>8271</v>
      </c>
      <c r="P1799">
        <f t="shared" si="85"/>
        <v>48.25</v>
      </c>
      <c r="Q1799" s="13">
        <f t="shared" si="84"/>
        <v>42689.56931712963</v>
      </c>
      <c r="S1799">
        <f t="shared" si="86"/>
        <v>2016</v>
      </c>
    </row>
    <row r="1800" spans="1:19" ht="48" x14ac:dyDescent="0.2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8300</v>
      </c>
      <c r="O1800" t="s">
        <v>8271</v>
      </c>
      <c r="P1800">
        <f t="shared" si="85"/>
        <v>58.97</v>
      </c>
      <c r="Q1800" s="13">
        <f t="shared" si="84"/>
        <v>42344.32677083333</v>
      </c>
      <c r="S1800">
        <f t="shared" si="86"/>
        <v>2015</v>
      </c>
    </row>
    <row r="1801" spans="1:19" ht="32" x14ac:dyDescent="0.2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8300</v>
      </c>
      <c r="O1801" t="s">
        <v>8271</v>
      </c>
      <c r="P1801">
        <f t="shared" si="85"/>
        <v>11.64</v>
      </c>
      <c r="Q1801" s="13">
        <f t="shared" si="84"/>
        <v>41934.842685185184</v>
      </c>
      <c r="S1801">
        <f t="shared" si="86"/>
        <v>2014</v>
      </c>
    </row>
    <row r="1802" spans="1:19" ht="48" x14ac:dyDescent="0.2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8300</v>
      </c>
      <c r="O1802" t="s">
        <v>8271</v>
      </c>
      <c r="P1802">
        <f t="shared" si="85"/>
        <v>83.72</v>
      </c>
      <c r="Q1802" s="13">
        <f t="shared" si="84"/>
        <v>42623.606134259258</v>
      </c>
      <c r="S1802">
        <f t="shared" si="86"/>
        <v>2016</v>
      </c>
    </row>
    <row r="1803" spans="1:19" ht="48" x14ac:dyDescent="0.2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8300</v>
      </c>
      <c r="O1803" t="s">
        <v>8271</v>
      </c>
      <c r="P1803">
        <f t="shared" si="85"/>
        <v>63.65</v>
      </c>
      <c r="Q1803" s="13">
        <f t="shared" si="84"/>
        <v>42321.660509259258</v>
      </c>
      <c r="S1803">
        <f t="shared" si="86"/>
        <v>2015</v>
      </c>
    </row>
    <row r="1804" spans="1:19" ht="32" x14ac:dyDescent="0.2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8300</v>
      </c>
      <c r="O1804" t="s">
        <v>8271</v>
      </c>
      <c r="P1804">
        <f t="shared" si="85"/>
        <v>94.28</v>
      </c>
      <c r="Q1804" s="13">
        <f t="shared" si="84"/>
        <v>42159.47256944445</v>
      </c>
      <c r="S1804">
        <f t="shared" si="86"/>
        <v>2015</v>
      </c>
    </row>
    <row r="1805" spans="1:19" ht="48" x14ac:dyDescent="0.2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8300</v>
      </c>
      <c r="O1805" t="s">
        <v>8271</v>
      </c>
      <c r="P1805">
        <f t="shared" si="85"/>
        <v>71.87</v>
      </c>
      <c r="Q1805" s="13">
        <f t="shared" si="84"/>
        <v>42018.071550925932</v>
      </c>
      <c r="S1805">
        <f t="shared" si="86"/>
        <v>2015</v>
      </c>
    </row>
    <row r="1806" spans="1:19" ht="48" x14ac:dyDescent="0.2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8300</v>
      </c>
      <c r="O1806" t="s">
        <v>8271</v>
      </c>
      <c r="P1806">
        <f t="shared" si="85"/>
        <v>104.85</v>
      </c>
      <c r="Q1806" s="13">
        <f t="shared" si="84"/>
        <v>42282.678287037037</v>
      </c>
      <c r="S1806">
        <f t="shared" si="86"/>
        <v>2015</v>
      </c>
    </row>
    <row r="1807" spans="1:19" ht="48" x14ac:dyDescent="0.2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8300</v>
      </c>
      <c r="O1807" t="s">
        <v>8271</v>
      </c>
      <c r="P1807">
        <f t="shared" si="85"/>
        <v>67.14</v>
      </c>
      <c r="Q1807" s="13">
        <f t="shared" si="84"/>
        <v>42247.803912037038</v>
      </c>
      <c r="S1807">
        <f t="shared" si="86"/>
        <v>2015</v>
      </c>
    </row>
    <row r="1808" spans="1:19" ht="48" x14ac:dyDescent="0.2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8300</v>
      </c>
      <c r="O1808" t="s">
        <v>8271</v>
      </c>
      <c r="P1808">
        <f t="shared" si="85"/>
        <v>73.88</v>
      </c>
      <c r="Q1808" s="13">
        <f t="shared" si="84"/>
        <v>41877.638298611113</v>
      </c>
      <c r="S1808">
        <f t="shared" si="86"/>
        <v>2014</v>
      </c>
    </row>
    <row r="1809" spans="1:19" ht="32" x14ac:dyDescent="0.2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8300</v>
      </c>
      <c r="O1809" t="s">
        <v>8271</v>
      </c>
      <c r="P1809">
        <f t="shared" si="85"/>
        <v>69.13</v>
      </c>
      <c r="Q1809" s="13">
        <f t="shared" si="84"/>
        <v>41880.068437499998</v>
      </c>
      <c r="S1809">
        <f t="shared" si="86"/>
        <v>2014</v>
      </c>
    </row>
    <row r="1810" spans="1:19" ht="48" x14ac:dyDescent="0.2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8300</v>
      </c>
      <c r="O1810" t="s">
        <v>8271</v>
      </c>
      <c r="P1810">
        <f t="shared" si="85"/>
        <v>120.77</v>
      </c>
      <c r="Q1810" s="13">
        <f t="shared" si="84"/>
        <v>42742.680902777778</v>
      </c>
      <c r="S1810">
        <f t="shared" si="86"/>
        <v>2017</v>
      </c>
    </row>
    <row r="1811" spans="1:19" ht="48" x14ac:dyDescent="0.2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8300</v>
      </c>
      <c r="O1811" t="s">
        <v>8271</v>
      </c>
      <c r="P1811">
        <f t="shared" si="85"/>
        <v>42.22</v>
      </c>
      <c r="Q1811" s="13">
        <f t="shared" si="84"/>
        <v>42029.907858796301</v>
      </c>
      <c r="S1811">
        <f t="shared" si="86"/>
        <v>2015</v>
      </c>
    </row>
    <row r="1812" spans="1:19" ht="48" x14ac:dyDescent="0.2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8300</v>
      </c>
      <c r="O1812" t="s">
        <v>8271</v>
      </c>
      <c r="P1812">
        <f t="shared" si="85"/>
        <v>7.5</v>
      </c>
      <c r="Q1812" s="13">
        <f t="shared" si="84"/>
        <v>41860.91002314815</v>
      </c>
      <c r="S1812">
        <f t="shared" si="86"/>
        <v>2014</v>
      </c>
    </row>
    <row r="1813" spans="1:19" ht="32" x14ac:dyDescent="0.2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8300</v>
      </c>
      <c r="O1813" t="s">
        <v>8271</v>
      </c>
      <c r="P1813">
        <f t="shared" si="85"/>
        <v>1.54</v>
      </c>
      <c r="Q1813" s="13">
        <f t="shared" si="84"/>
        <v>41876.433680555558</v>
      </c>
      <c r="S1813">
        <f t="shared" si="86"/>
        <v>2014</v>
      </c>
    </row>
    <row r="1814" spans="1:19" ht="48" x14ac:dyDescent="0.2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8300</v>
      </c>
      <c r="O1814" t="s">
        <v>8271</v>
      </c>
      <c r="P1814">
        <f t="shared" si="85"/>
        <v>37.61</v>
      </c>
      <c r="Q1814" s="13">
        <f t="shared" si="84"/>
        <v>42524.318703703699</v>
      </c>
      <c r="S1814">
        <f t="shared" si="86"/>
        <v>2016</v>
      </c>
    </row>
    <row r="1815" spans="1:19" ht="48" x14ac:dyDescent="0.2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8300</v>
      </c>
      <c r="O1815" t="s">
        <v>8271</v>
      </c>
      <c r="P1815" t="e">
        <f t="shared" si="85"/>
        <v>#DIV/0!</v>
      </c>
      <c r="Q1815" s="13">
        <f t="shared" si="84"/>
        <v>41829.889027777775</v>
      </c>
      <c r="S1815">
        <f t="shared" si="86"/>
        <v>2014</v>
      </c>
    </row>
    <row r="1816" spans="1:19" ht="48" x14ac:dyDescent="0.2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8300</v>
      </c>
      <c r="O1816" t="s">
        <v>8271</v>
      </c>
      <c r="P1816">
        <f t="shared" si="85"/>
        <v>42.16</v>
      </c>
      <c r="Q1816" s="13">
        <f t="shared" si="84"/>
        <v>42033.314074074078</v>
      </c>
      <c r="S1816">
        <f t="shared" si="86"/>
        <v>2015</v>
      </c>
    </row>
    <row r="1817" spans="1:19" ht="48" x14ac:dyDescent="0.2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8300</v>
      </c>
      <c r="O1817" t="s">
        <v>8271</v>
      </c>
      <c r="P1817" t="e">
        <f t="shared" si="85"/>
        <v>#DIV/0!</v>
      </c>
      <c r="Q1817" s="13">
        <f t="shared" si="84"/>
        <v>42172.906678240746</v>
      </c>
      <c r="S1817">
        <f t="shared" si="86"/>
        <v>2015</v>
      </c>
    </row>
    <row r="1818" spans="1:19" ht="48" x14ac:dyDescent="0.2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8300</v>
      </c>
      <c r="O1818" t="s">
        <v>8271</v>
      </c>
      <c r="P1818">
        <f t="shared" si="85"/>
        <v>84.83</v>
      </c>
      <c r="Q1818" s="13">
        <f t="shared" si="84"/>
        <v>42548.876192129625</v>
      </c>
      <c r="S1818">
        <f t="shared" si="86"/>
        <v>2016</v>
      </c>
    </row>
    <row r="1819" spans="1:19" ht="32" x14ac:dyDescent="0.2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8300</v>
      </c>
      <c r="O1819" t="s">
        <v>8271</v>
      </c>
      <c r="P1819">
        <f t="shared" si="85"/>
        <v>94.19</v>
      </c>
      <c r="Q1819" s="13">
        <f t="shared" si="84"/>
        <v>42705.662118055552</v>
      </c>
      <c r="S1819">
        <f t="shared" si="86"/>
        <v>2016</v>
      </c>
    </row>
    <row r="1820" spans="1:19" ht="32" x14ac:dyDescent="0.2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8300</v>
      </c>
      <c r="O1820" t="s">
        <v>8271</v>
      </c>
      <c r="P1820" t="e">
        <f t="shared" si="85"/>
        <v>#DIV/0!</v>
      </c>
      <c r="Q1820" s="13">
        <f t="shared" si="84"/>
        <v>42067.234375</v>
      </c>
      <c r="S1820">
        <f t="shared" si="86"/>
        <v>2015</v>
      </c>
    </row>
    <row r="1821" spans="1:19" ht="48" x14ac:dyDescent="0.2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8300</v>
      </c>
      <c r="O1821" t="s">
        <v>8271</v>
      </c>
      <c r="P1821">
        <f t="shared" si="85"/>
        <v>6.25</v>
      </c>
      <c r="Q1821" s="13">
        <f t="shared" si="84"/>
        <v>41820.752268518518</v>
      </c>
      <c r="S1821">
        <f t="shared" si="86"/>
        <v>2014</v>
      </c>
    </row>
    <row r="1822" spans="1:19" ht="48" x14ac:dyDescent="0.2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8300</v>
      </c>
      <c r="O1822" t="s">
        <v>8271</v>
      </c>
      <c r="P1822">
        <f t="shared" si="85"/>
        <v>213.38</v>
      </c>
      <c r="Q1822" s="13">
        <f t="shared" si="84"/>
        <v>42065.084375000006</v>
      </c>
      <c r="S1822">
        <f t="shared" si="86"/>
        <v>2015</v>
      </c>
    </row>
    <row r="1823" spans="1:19" ht="48" x14ac:dyDescent="0.2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t="s">
        <v>8266</v>
      </c>
      <c r="P1823">
        <f t="shared" si="85"/>
        <v>59.16</v>
      </c>
      <c r="Q1823" s="13">
        <f t="shared" si="84"/>
        <v>40926.319062499999</v>
      </c>
      <c r="S1823">
        <f t="shared" si="86"/>
        <v>2012</v>
      </c>
    </row>
    <row r="1824" spans="1:19" ht="32" x14ac:dyDescent="0.2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t="s">
        <v>8266</v>
      </c>
      <c r="P1824">
        <f t="shared" si="85"/>
        <v>27.27</v>
      </c>
      <c r="Q1824" s="13">
        <f t="shared" si="84"/>
        <v>41634.797013888885</v>
      </c>
      <c r="S1824">
        <f t="shared" si="86"/>
        <v>2013</v>
      </c>
    </row>
    <row r="1825" spans="1:19" ht="48" x14ac:dyDescent="0.2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t="s">
        <v>8266</v>
      </c>
      <c r="P1825">
        <f t="shared" si="85"/>
        <v>24.58</v>
      </c>
      <c r="Q1825" s="13">
        <f t="shared" si="84"/>
        <v>41176.684907407405</v>
      </c>
      <c r="S1825">
        <f t="shared" si="86"/>
        <v>2012</v>
      </c>
    </row>
    <row r="1826" spans="1:19" ht="16" x14ac:dyDescent="0.2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t="s">
        <v>8266</v>
      </c>
      <c r="P1826">
        <f t="shared" si="85"/>
        <v>75.05</v>
      </c>
      <c r="Q1826" s="13">
        <f t="shared" si="84"/>
        <v>41626.916284722225</v>
      </c>
      <c r="S1826">
        <f t="shared" si="86"/>
        <v>2013</v>
      </c>
    </row>
    <row r="1827" spans="1:19" ht="48" x14ac:dyDescent="0.2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t="s">
        <v>8266</v>
      </c>
      <c r="P1827">
        <f t="shared" si="85"/>
        <v>42.02</v>
      </c>
      <c r="Q1827" s="13">
        <f t="shared" si="84"/>
        <v>41443.83452546296</v>
      </c>
      <c r="S1827">
        <f t="shared" si="86"/>
        <v>2013</v>
      </c>
    </row>
    <row r="1828" spans="1:19" ht="16" x14ac:dyDescent="0.2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t="s">
        <v>8266</v>
      </c>
      <c r="P1828">
        <f t="shared" si="85"/>
        <v>53.16</v>
      </c>
      <c r="Q1828" s="13">
        <f t="shared" si="84"/>
        <v>41657.923807870371</v>
      </c>
      <c r="S1828">
        <f t="shared" si="86"/>
        <v>2014</v>
      </c>
    </row>
    <row r="1829" spans="1:19" ht="48" x14ac:dyDescent="0.2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t="s">
        <v>8266</v>
      </c>
      <c r="P1829">
        <f t="shared" si="85"/>
        <v>83.89</v>
      </c>
      <c r="Q1829" s="13">
        <f t="shared" si="84"/>
        <v>40555.325937499998</v>
      </c>
      <c r="S1829">
        <f t="shared" si="86"/>
        <v>2011</v>
      </c>
    </row>
    <row r="1830" spans="1:19" ht="48" x14ac:dyDescent="0.2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t="s">
        <v>8266</v>
      </c>
      <c r="P1830">
        <f t="shared" si="85"/>
        <v>417.33</v>
      </c>
      <c r="Q1830" s="13">
        <f t="shared" si="84"/>
        <v>41736.899652777778</v>
      </c>
      <c r="S1830">
        <f t="shared" si="86"/>
        <v>2014</v>
      </c>
    </row>
    <row r="1831" spans="1:19" ht="48" x14ac:dyDescent="0.2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t="s">
        <v>8266</v>
      </c>
      <c r="P1831">
        <f t="shared" si="85"/>
        <v>75.77</v>
      </c>
      <c r="Q1831" s="13">
        <f t="shared" si="84"/>
        <v>40516.087627314817</v>
      </c>
      <c r="S1831">
        <f t="shared" si="86"/>
        <v>2010</v>
      </c>
    </row>
    <row r="1832" spans="1:19" ht="48" x14ac:dyDescent="0.2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t="s">
        <v>8266</v>
      </c>
      <c r="P1832">
        <f t="shared" si="85"/>
        <v>67.39</v>
      </c>
      <c r="Q1832" s="13">
        <f t="shared" si="84"/>
        <v>41664.684108796297</v>
      </c>
      <c r="S1832">
        <f t="shared" si="86"/>
        <v>2014</v>
      </c>
    </row>
    <row r="1833" spans="1:19" ht="48" x14ac:dyDescent="0.2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t="s">
        <v>8266</v>
      </c>
      <c r="P1833">
        <f t="shared" si="85"/>
        <v>73.569999999999993</v>
      </c>
      <c r="Q1833" s="13">
        <f t="shared" si="84"/>
        <v>41026.996099537035</v>
      </c>
      <c r="S1833">
        <f t="shared" si="86"/>
        <v>2012</v>
      </c>
    </row>
    <row r="1834" spans="1:19" ht="48" x14ac:dyDescent="0.2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t="s">
        <v>8266</v>
      </c>
      <c r="P1834">
        <f t="shared" si="85"/>
        <v>25</v>
      </c>
      <c r="Q1834" s="13">
        <f t="shared" si="84"/>
        <v>40576.539664351854</v>
      </c>
      <c r="S1834">
        <f t="shared" si="86"/>
        <v>2011</v>
      </c>
    </row>
    <row r="1835" spans="1:19" ht="48" x14ac:dyDescent="0.2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t="s">
        <v>8266</v>
      </c>
      <c r="P1835">
        <f t="shared" si="85"/>
        <v>42</v>
      </c>
      <c r="Q1835" s="13">
        <f t="shared" si="84"/>
        <v>41303.044016203705</v>
      </c>
      <c r="S1835">
        <f t="shared" si="86"/>
        <v>2013</v>
      </c>
    </row>
    <row r="1836" spans="1:19" ht="32" x14ac:dyDescent="0.2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t="s">
        <v>8266</v>
      </c>
      <c r="P1836">
        <f t="shared" si="85"/>
        <v>131.16999999999999</v>
      </c>
      <c r="Q1836" s="13">
        <f t="shared" si="84"/>
        <v>41988.964062500003</v>
      </c>
      <c r="S1836">
        <f t="shared" si="86"/>
        <v>2014</v>
      </c>
    </row>
    <row r="1837" spans="1:19" ht="64" x14ac:dyDescent="0.2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t="s">
        <v>8266</v>
      </c>
      <c r="P1837">
        <f t="shared" si="85"/>
        <v>47.27</v>
      </c>
      <c r="Q1837" s="13">
        <f t="shared" si="84"/>
        <v>42430.702210648145</v>
      </c>
      <c r="S1837">
        <f t="shared" si="86"/>
        <v>2016</v>
      </c>
    </row>
    <row r="1838" spans="1:19" ht="16" x14ac:dyDescent="0.2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t="s">
        <v>8266</v>
      </c>
      <c r="P1838">
        <f t="shared" si="85"/>
        <v>182.13</v>
      </c>
      <c r="Q1838" s="13">
        <f t="shared" si="84"/>
        <v>41305.809363425928</v>
      </c>
      <c r="S1838">
        <f t="shared" si="86"/>
        <v>2013</v>
      </c>
    </row>
    <row r="1839" spans="1:19" ht="48" x14ac:dyDescent="0.2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t="s">
        <v>8266</v>
      </c>
      <c r="P1839">
        <f t="shared" si="85"/>
        <v>61.37</v>
      </c>
      <c r="Q1839" s="13">
        <f t="shared" si="84"/>
        <v>40926.047858796301</v>
      </c>
      <c r="S1839">
        <f t="shared" si="86"/>
        <v>2012</v>
      </c>
    </row>
    <row r="1840" spans="1:19" ht="48" x14ac:dyDescent="0.2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t="s">
        <v>8266</v>
      </c>
      <c r="P1840">
        <f t="shared" si="85"/>
        <v>35.770000000000003</v>
      </c>
      <c r="Q1840" s="13">
        <f t="shared" si="84"/>
        <v>40788.786539351851</v>
      </c>
      <c r="S1840">
        <f t="shared" si="86"/>
        <v>2011</v>
      </c>
    </row>
    <row r="1841" spans="1:19" ht="48" x14ac:dyDescent="0.2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t="s">
        <v>8266</v>
      </c>
      <c r="P1841">
        <f t="shared" si="85"/>
        <v>45.62</v>
      </c>
      <c r="Q1841" s="13">
        <f t="shared" si="84"/>
        <v>42614.722013888888</v>
      </c>
      <c r="S1841">
        <f t="shared" si="86"/>
        <v>2016</v>
      </c>
    </row>
    <row r="1842" spans="1:19" ht="48" x14ac:dyDescent="0.2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t="s">
        <v>8266</v>
      </c>
      <c r="P1842">
        <f t="shared" si="85"/>
        <v>75.38</v>
      </c>
      <c r="Q1842" s="13">
        <f t="shared" si="84"/>
        <v>41382.096180555556</v>
      </c>
      <c r="S1842">
        <f t="shared" si="86"/>
        <v>2013</v>
      </c>
    </row>
    <row r="1843" spans="1:19" ht="32" x14ac:dyDescent="0.2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t="s">
        <v>8266</v>
      </c>
      <c r="P1843">
        <f t="shared" si="85"/>
        <v>50.88</v>
      </c>
      <c r="Q1843" s="13">
        <f t="shared" si="84"/>
        <v>41745.84542824074</v>
      </c>
      <c r="S1843">
        <f t="shared" si="86"/>
        <v>2014</v>
      </c>
    </row>
    <row r="1844" spans="1:19" ht="48" x14ac:dyDescent="0.2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t="s">
        <v>8266</v>
      </c>
      <c r="P1844">
        <f t="shared" si="85"/>
        <v>119.29</v>
      </c>
      <c r="Q1844" s="13">
        <f t="shared" si="84"/>
        <v>42031.631724537037</v>
      </c>
      <c r="S1844">
        <f t="shared" si="86"/>
        <v>2015</v>
      </c>
    </row>
    <row r="1845" spans="1:19" ht="48" x14ac:dyDescent="0.2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t="s">
        <v>8266</v>
      </c>
      <c r="P1845">
        <f t="shared" si="85"/>
        <v>92.54</v>
      </c>
      <c r="Q1845" s="13">
        <f t="shared" si="84"/>
        <v>40564.994837962964</v>
      </c>
      <c r="S1845">
        <f t="shared" si="86"/>
        <v>2011</v>
      </c>
    </row>
    <row r="1846" spans="1:19" ht="48" x14ac:dyDescent="0.2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t="s">
        <v>8266</v>
      </c>
      <c r="P1846">
        <f t="shared" si="85"/>
        <v>76.05</v>
      </c>
      <c r="Q1846" s="13">
        <f t="shared" si="84"/>
        <v>40666.973541666666</v>
      </c>
      <c r="S1846">
        <f t="shared" si="86"/>
        <v>2011</v>
      </c>
    </row>
    <row r="1847" spans="1:19" ht="96" x14ac:dyDescent="0.2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t="s">
        <v>8266</v>
      </c>
      <c r="P1847">
        <f t="shared" si="85"/>
        <v>52.63</v>
      </c>
      <c r="Q1847" s="13">
        <f t="shared" si="84"/>
        <v>42523.333310185189</v>
      </c>
      <c r="S1847">
        <f t="shared" si="86"/>
        <v>2016</v>
      </c>
    </row>
    <row r="1848" spans="1:19" ht="48" x14ac:dyDescent="0.2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t="s">
        <v>8266</v>
      </c>
      <c r="P1848">
        <f t="shared" si="85"/>
        <v>98.99</v>
      </c>
      <c r="Q1848" s="13">
        <f t="shared" si="84"/>
        <v>41228.650196759263</v>
      </c>
      <c r="S1848">
        <f t="shared" si="86"/>
        <v>2012</v>
      </c>
    </row>
    <row r="1849" spans="1:19" ht="48" x14ac:dyDescent="0.2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t="s">
        <v>8266</v>
      </c>
      <c r="P1849">
        <f t="shared" si="85"/>
        <v>79.53</v>
      </c>
      <c r="Q1849" s="13">
        <f t="shared" si="84"/>
        <v>42094.236481481479</v>
      </c>
      <c r="S1849">
        <f t="shared" si="86"/>
        <v>2015</v>
      </c>
    </row>
    <row r="1850" spans="1:19" ht="48" x14ac:dyDescent="0.2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t="s">
        <v>8266</v>
      </c>
      <c r="P1850">
        <f t="shared" si="85"/>
        <v>134.21</v>
      </c>
      <c r="Q1850" s="13">
        <f t="shared" si="84"/>
        <v>40691.788055555553</v>
      </c>
      <c r="S1850">
        <f t="shared" si="86"/>
        <v>2011</v>
      </c>
    </row>
    <row r="1851" spans="1:19" ht="32" x14ac:dyDescent="0.2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t="s">
        <v>8266</v>
      </c>
      <c r="P1851">
        <f t="shared" si="85"/>
        <v>37.630000000000003</v>
      </c>
      <c r="Q1851" s="13">
        <f t="shared" si="84"/>
        <v>41169.845590277779</v>
      </c>
      <c r="S1851">
        <f t="shared" si="86"/>
        <v>2012</v>
      </c>
    </row>
    <row r="1852" spans="1:19" ht="48" x14ac:dyDescent="0.2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t="s">
        <v>8266</v>
      </c>
      <c r="P1852">
        <f t="shared" si="85"/>
        <v>51.04</v>
      </c>
      <c r="Q1852" s="13">
        <f t="shared" si="84"/>
        <v>41800.959490740745</v>
      </c>
      <c r="S1852">
        <f t="shared" si="86"/>
        <v>2014</v>
      </c>
    </row>
    <row r="1853" spans="1:19" ht="48" x14ac:dyDescent="0.2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t="s">
        <v>8266</v>
      </c>
      <c r="P1853">
        <f t="shared" si="85"/>
        <v>50.04</v>
      </c>
      <c r="Q1853" s="13">
        <f t="shared" si="84"/>
        <v>41827.906689814816</v>
      </c>
      <c r="S1853">
        <f t="shared" si="86"/>
        <v>2014</v>
      </c>
    </row>
    <row r="1854" spans="1:19" ht="48" x14ac:dyDescent="0.2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t="s">
        <v>8266</v>
      </c>
      <c r="P1854">
        <f t="shared" si="85"/>
        <v>133.93</v>
      </c>
      <c r="Q1854" s="13">
        <f t="shared" si="84"/>
        <v>42081.77143518519</v>
      </c>
      <c r="S1854">
        <f t="shared" si="86"/>
        <v>2015</v>
      </c>
    </row>
    <row r="1855" spans="1:19" ht="48" x14ac:dyDescent="0.2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t="s">
        <v>8266</v>
      </c>
      <c r="P1855">
        <f t="shared" si="85"/>
        <v>58.21</v>
      </c>
      <c r="Q1855" s="13">
        <f t="shared" si="84"/>
        <v>41177.060381944444</v>
      </c>
      <c r="S1855">
        <f t="shared" si="86"/>
        <v>2012</v>
      </c>
    </row>
    <row r="1856" spans="1:19" ht="48" x14ac:dyDescent="0.2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t="s">
        <v>8266</v>
      </c>
      <c r="P1856">
        <f t="shared" si="85"/>
        <v>88.04</v>
      </c>
      <c r="Q1856" s="13">
        <f t="shared" si="84"/>
        <v>41388.021261574075</v>
      </c>
      <c r="S1856">
        <f t="shared" si="86"/>
        <v>2013</v>
      </c>
    </row>
    <row r="1857" spans="1:19" ht="48" x14ac:dyDescent="0.2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t="s">
        <v>8266</v>
      </c>
      <c r="P1857">
        <f t="shared" si="85"/>
        <v>70.58</v>
      </c>
      <c r="Q1857" s="13">
        <f t="shared" si="84"/>
        <v>41600.538657407407</v>
      </c>
      <c r="S1857">
        <f t="shared" si="86"/>
        <v>2013</v>
      </c>
    </row>
    <row r="1858" spans="1:19" ht="48" x14ac:dyDescent="0.2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t="s">
        <v>8266</v>
      </c>
      <c r="P1858">
        <f t="shared" si="85"/>
        <v>53.29</v>
      </c>
      <c r="Q1858" s="13">
        <f t="shared" si="84"/>
        <v>41817.854999999996</v>
      </c>
      <c r="S1858">
        <f t="shared" si="86"/>
        <v>2014</v>
      </c>
    </row>
    <row r="1859" spans="1:19" ht="48" x14ac:dyDescent="0.2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t="s">
        <v>8266</v>
      </c>
      <c r="P1859">
        <f t="shared" si="85"/>
        <v>136.36000000000001</v>
      </c>
      <c r="Q1859" s="13">
        <f t="shared" ref="Q1859:Q1922" si="87">(((J1859/60)/60)/24)+DATE(1970,1,1)</f>
        <v>41864.76866898148</v>
      </c>
      <c r="S1859">
        <f t="shared" si="86"/>
        <v>2014</v>
      </c>
    </row>
    <row r="1860" spans="1:19" ht="48" x14ac:dyDescent="0.2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t="s">
        <v>8266</v>
      </c>
      <c r="P1860">
        <f t="shared" ref="P1860:P1923" si="88">ROUND(E1860/L1860,2)</f>
        <v>40.549999999999997</v>
      </c>
      <c r="Q1860" s="13">
        <f t="shared" si="87"/>
        <v>40833.200474537036</v>
      </c>
      <c r="S1860">
        <f t="shared" ref="R1860:S1923" si="89">YEAR(Q1860)</f>
        <v>2011</v>
      </c>
    </row>
    <row r="1861" spans="1:19" ht="32" x14ac:dyDescent="0.2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t="s">
        <v>8266</v>
      </c>
      <c r="P1861">
        <f t="shared" si="88"/>
        <v>70.63</v>
      </c>
      <c r="Q1861" s="13">
        <f t="shared" si="87"/>
        <v>40778.770011574074</v>
      </c>
      <c r="S1861">
        <f t="shared" si="89"/>
        <v>2011</v>
      </c>
    </row>
    <row r="1862" spans="1:19" ht="48" x14ac:dyDescent="0.2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t="s">
        <v>8266</v>
      </c>
      <c r="P1862">
        <f t="shared" si="88"/>
        <v>52.68</v>
      </c>
      <c r="Q1862" s="13">
        <f t="shared" si="87"/>
        <v>41655.709305555552</v>
      </c>
      <c r="S1862">
        <f t="shared" si="89"/>
        <v>2014</v>
      </c>
    </row>
    <row r="1863" spans="1:19" ht="48" x14ac:dyDescent="0.2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t="s">
        <v>8298</v>
      </c>
      <c r="P1863" t="e">
        <f t="shared" si="88"/>
        <v>#DIV/0!</v>
      </c>
      <c r="Q1863" s="13">
        <f t="shared" si="87"/>
        <v>42000.300243055557</v>
      </c>
      <c r="S1863">
        <f t="shared" si="89"/>
        <v>2014</v>
      </c>
    </row>
    <row r="1864" spans="1:19" ht="48" x14ac:dyDescent="0.2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t="s">
        <v>8298</v>
      </c>
      <c r="P1864">
        <f t="shared" si="88"/>
        <v>90.94</v>
      </c>
      <c r="Q1864" s="13">
        <f t="shared" si="87"/>
        <v>42755.492754629624</v>
      </c>
      <c r="S1864">
        <f t="shared" si="89"/>
        <v>2017</v>
      </c>
    </row>
    <row r="1865" spans="1:19" ht="48" x14ac:dyDescent="0.2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t="s">
        <v>8298</v>
      </c>
      <c r="P1865">
        <f t="shared" si="88"/>
        <v>5</v>
      </c>
      <c r="Q1865" s="13">
        <f t="shared" si="87"/>
        <v>41772.797280092593</v>
      </c>
      <c r="S1865">
        <f t="shared" si="89"/>
        <v>2014</v>
      </c>
    </row>
    <row r="1866" spans="1:19" ht="48" x14ac:dyDescent="0.2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t="s">
        <v>8298</v>
      </c>
      <c r="P1866">
        <f t="shared" si="88"/>
        <v>58.08</v>
      </c>
      <c r="Q1866" s="13">
        <f t="shared" si="87"/>
        <v>41733.716435185182</v>
      </c>
      <c r="S1866">
        <f t="shared" si="89"/>
        <v>2014</v>
      </c>
    </row>
    <row r="1867" spans="1:19" ht="48" x14ac:dyDescent="0.2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t="s">
        <v>8298</v>
      </c>
      <c r="P1867">
        <f t="shared" si="88"/>
        <v>2</v>
      </c>
      <c r="Q1867" s="13">
        <f t="shared" si="87"/>
        <v>42645.367442129631</v>
      </c>
      <c r="S1867">
        <f t="shared" si="89"/>
        <v>2016</v>
      </c>
    </row>
    <row r="1868" spans="1:19" ht="48" x14ac:dyDescent="0.2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t="s">
        <v>8298</v>
      </c>
      <c r="P1868">
        <f t="shared" si="88"/>
        <v>62.5</v>
      </c>
      <c r="Q1868" s="13">
        <f t="shared" si="87"/>
        <v>42742.246493055558</v>
      </c>
      <c r="S1868">
        <f t="shared" si="89"/>
        <v>2017</v>
      </c>
    </row>
    <row r="1869" spans="1:19" ht="48" x14ac:dyDescent="0.2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t="s">
        <v>8298</v>
      </c>
      <c r="P1869">
        <f t="shared" si="88"/>
        <v>10</v>
      </c>
      <c r="Q1869" s="13">
        <f t="shared" si="87"/>
        <v>42649.924907407403</v>
      </c>
      <c r="S1869">
        <f t="shared" si="89"/>
        <v>2016</v>
      </c>
    </row>
    <row r="1870" spans="1:19" ht="48" x14ac:dyDescent="0.2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t="s">
        <v>8298</v>
      </c>
      <c r="P1870">
        <f t="shared" si="88"/>
        <v>71.59</v>
      </c>
      <c r="Q1870" s="13">
        <f t="shared" si="87"/>
        <v>42328.779224537036</v>
      </c>
      <c r="S1870">
        <f t="shared" si="89"/>
        <v>2015</v>
      </c>
    </row>
    <row r="1871" spans="1:19" ht="48" x14ac:dyDescent="0.2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t="s">
        <v>8298</v>
      </c>
      <c r="P1871" t="e">
        <f t="shared" si="88"/>
        <v>#DIV/0!</v>
      </c>
      <c r="Q1871" s="13">
        <f t="shared" si="87"/>
        <v>42709.002881944441</v>
      </c>
      <c r="S1871">
        <f t="shared" si="89"/>
        <v>2016</v>
      </c>
    </row>
    <row r="1872" spans="1:19" ht="48" x14ac:dyDescent="0.2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t="s">
        <v>8298</v>
      </c>
      <c r="P1872">
        <f t="shared" si="88"/>
        <v>32.82</v>
      </c>
      <c r="Q1872" s="13">
        <f t="shared" si="87"/>
        <v>42371.355729166666</v>
      </c>
      <c r="S1872">
        <f t="shared" si="89"/>
        <v>2016</v>
      </c>
    </row>
    <row r="1873" spans="1:19" ht="48" x14ac:dyDescent="0.2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t="s">
        <v>8298</v>
      </c>
      <c r="P1873">
        <f t="shared" si="88"/>
        <v>49.12</v>
      </c>
      <c r="Q1873" s="13">
        <f t="shared" si="87"/>
        <v>41923.783576388887</v>
      </c>
      <c r="S1873">
        <f t="shared" si="89"/>
        <v>2014</v>
      </c>
    </row>
    <row r="1874" spans="1:19" ht="48" x14ac:dyDescent="0.2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t="s">
        <v>8298</v>
      </c>
      <c r="P1874">
        <f t="shared" si="88"/>
        <v>16.309999999999999</v>
      </c>
      <c r="Q1874" s="13">
        <f t="shared" si="87"/>
        <v>42155.129652777774</v>
      </c>
      <c r="S1874">
        <f t="shared" si="89"/>
        <v>2015</v>
      </c>
    </row>
    <row r="1875" spans="1:19" ht="48" x14ac:dyDescent="0.2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t="s">
        <v>8298</v>
      </c>
      <c r="P1875">
        <f t="shared" si="88"/>
        <v>18</v>
      </c>
      <c r="Q1875" s="13">
        <f t="shared" si="87"/>
        <v>42164.615856481483</v>
      </c>
      <c r="S1875">
        <f t="shared" si="89"/>
        <v>2015</v>
      </c>
    </row>
    <row r="1876" spans="1:19" ht="48" x14ac:dyDescent="0.2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t="s">
        <v>8298</v>
      </c>
      <c r="P1876">
        <f t="shared" si="88"/>
        <v>13</v>
      </c>
      <c r="Q1876" s="13">
        <f t="shared" si="87"/>
        <v>42529.969131944439</v>
      </c>
      <c r="S1876">
        <f t="shared" si="89"/>
        <v>2016</v>
      </c>
    </row>
    <row r="1877" spans="1:19" ht="32" x14ac:dyDescent="0.2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t="s">
        <v>8298</v>
      </c>
      <c r="P1877">
        <f t="shared" si="88"/>
        <v>17</v>
      </c>
      <c r="Q1877" s="13">
        <f t="shared" si="87"/>
        <v>42528.899398148147</v>
      </c>
      <c r="S1877">
        <f t="shared" si="89"/>
        <v>2016</v>
      </c>
    </row>
    <row r="1878" spans="1:19" ht="48" x14ac:dyDescent="0.2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t="s">
        <v>8298</v>
      </c>
      <c r="P1878" t="e">
        <f t="shared" si="88"/>
        <v>#DIV/0!</v>
      </c>
      <c r="Q1878" s="13">
        <f t="shared" si="87"/>
        <v>41776.284780092588</v>
      </c>
      <c r="S1878">
        <f t="shared" si="89"/>
        <v>2014</v>
      </c>
    </row>
    <row r="1879" spans="1:19" ht="32" x14ac:dyDescent="0.2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t="s">
        <v>8298</v>
      </c>
      <c r="P1879" t="e">
        <f t="shared" si="88"/>
        <v>#DIV/0!</v>
      </c>
      <c r="Q1879" s="13">
        <f t="shared" si="87"/>
        <v>42035.029224537036</v>
      </c>
      <c r="S1879">
        <f t="shared" si="89"/>
        <v>2015</v>
      </c>
    </row>
    <row r="1880" spans="1:19" ht="48" x14ac:dyDescent="0.2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t="s">
        <v>8298</v>
      </c>
      <c r="P1880" t="e">
        <f t="shared" si="88"/>
        <v>#DIV/0!</v>
      </c>
      <c r="Q1880" s="13">
        <f t="shared" si="87"/>
        <v>41773.008738425924</v>
      </c>
      <c r="S1880">
        <f t="shared" si="89"/>
        <v>2014</v>
      </c>
    </row>
    <row r="1881" spans="1:19" ht="48" x14ac:dyDescent="0.2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t="s">
        <v>8298</v>
      </c>
      <c r="P1881">
        <f t="shared" si="88"/>
        <v>3</v>
      </c>
      <c r="Q1881" s="13">
        <f t="shared" si="87"/>
        <v>42413.649641203709</v>
      </c>
      <c r="S1881">
        <f t="shared" si="89"/>
        <v>2016</v>
      </c>
    </row>
    <row r="1882" spans="1:19" ht="32" x14ac:dyDescent="0.2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t="s">
        <v>8298</v>
      </c>
      <c r="P1882">
        <f t="shared" si="88"/>
        <v>41.83</v>
      </c>
      <c r="Q1882" s="13">
        <f t="shared" si="87"/>
        <v>42430.566898148143</v>
      </c>
      <c r="S1882">
        <f t="shared" si="89"/>
        <v>2016</v>
      </c>
    </row>
    <row r="1883" spans="1:19" ht="48" x14ac:dyDescent="0.2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8272</v>
      </c>
      <c r="O1883" t="s">
        <v>8293</v>
      </c>
      <c r="P1883">
        <f t="shared" si="88"/>
        <v>49.34</v>
      </c>
      <c r="Q1883" s="13">
        <f t="shared" si="87"/>
        <v>42043.152650462958</v>
      </c>
      <c r="S1883">
        <f t="shared" si="89"/>
        <v>2015</v>
      </c>
    </row>
    <row r="1884" spans="1:19" ht="48" x14ac:dyDescent="0.2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8272</v>
      </c>
      <c r="O1884" t="s">
        <v>8293</v>
      </c>
      <c r="P1884">
        <f t="shared" si="88"/>
        <v>41.73</v>
      </c>
      <c r="Q1884" s="13">
        <f t="shared" si="87"/>
        <v>41067.949212962965</v>
      </c>
      <c r="S1884">
        <f t="shared" si="89"/>
        <v>2012</v>
      </c>
    </row>
    <row r="1885" spans="1:19" ht="48" x14ac:dyDescent="0.2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8272</v>
      </c>
      <c r="O1885" t="s">
        <v>8293</v>
      </c>
      <c r="P1885">
        <f t="shared" si="88"/>
        <v>32.72</v>
      </c>
      <c r="Q1885" s="13">
        <f t="shared" si="87"/>
        <v>40977.948009259257</v>
      </c>
      <c r="S1885">
        <f t="shared" si="89"/>
        <v>2012</v>
      </c>
    </row>
    <row r="1886" spans="1:19" ht="48" x14ac:dyDescent="0.2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8272</v>
      </c>
      <c r="O1886" t="s">
        <v>8293</v>
      </c>
      <c r="P1886">
        <f t="shared" si="88"/>
        <v>51.96</v>
      </c>
      <c r="Q1886" s="13">
        <f t="shared" si="87"/>
        <v>41205.198321759257</v>
      </c>
      <c r="S1886">
        <f t="shared" si="89"/>
        <v>2012</v>
      </c>
    </row>
    <row r="1887" spans="1:19" ht="48" x14ac:dyDescent="0.2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8272</v>
      </c>
      <c r="O1887" t="s">
        <v>8293</v>
      </c>
      <c r="P1887">
        <f t="shared" si="88"/>
        <v>50.69</v>
      </c>
      <c r="Q1887" s="13">
        <f t="shared" si="87"/>
        <v>41099.093865740739</v>
      </c>
      <c r="S1887">
        <f t="shared" si="89"/>
        <v>2012</v>
      </c>
    </row>
    <row r="1888" spans="1:19" ht="48" x14ac:dyDescent="0.2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8272</v>
      </c>
      <c r="O1888" t="s">
        <v>8293</v>
      </c>
      <c r="P1888">
        <f t="shared" si="88"/>
        <v>42.24</v>
      </c>
      <c r="Q1888" s="13">
        <f t="shared" si="87"/>
        <v>41925.906689814816</v>
      </c>
      <c r="S1888">
        <f t="shared" si="89"/>
        <v>2014</v>
      </c>
    </row>
    <row r="1889" spans="1:19" ht="48" x14ac:dyDescent="0.2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8272</v>
      </c>
      <c r="O1889" t="s">
        <v>8293</v>
      </c>
      <c r="P1889">
        <f t="shared" si="88"/>
        <v>416.88</v>
      </c>
      <c r="Q1889" s="13">
        <f t="shared" si="87"/>
        <v>42323.800138888888</v>
      </c>
      <c r="S1889">
        <f t="shared" si="89"/>
        <v>2015</v>
      </c>
    </row>
    <row r="1890" spans="1:19" ht="48" x14ac:dyDescent="0.2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8272</v>
      </c>
      <c r="O1890" t="s">
        <v>8293</v>
      </c>
      <c r="P1890">
        <f t="shared" si="88"/>
        <v>46.65</v>
      </c>
      <c r="Q1890" s="13">
        <f t="shared" si="87"/>
        <v>40299.239953703705</v>
      </c>
      <c r="S1890">
        <f t="shared" si="89"/>
        <v>2010</v>
      </c>
    </row>
    <row r="1891" spans="1:19" ht="48" x14ac:dyDescent="0.2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8272</v>
      </c>
      <c r="O1891" t="s">
        <v>8293</v>
      </c>
      <c r="P1891">
        <f t="shared" si="88"/>
        <v>48.45</v>
      </c>
      <c r="Q1891" s="13">
        <f t="shared" si="87"/>
        <v>41299.793356481481</v>
      </c>
      <c r="S1891">
        <f t="shared" si="89"/>
        <v>2013</v>
      </c>
    </row>
    <row r="1892" spans="1:19" ht="48" x14ac:dyDescent="0.2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8272</v>
      </c>
      <c r="O1892" t="s">
        <v>8293</v>
      </c>
      <c r="P1892">
        <f t="shared" si="88"/>
        <v>70.53</v>
      </c>
      <c r="Q1892" s="13">
        <f t="shared" si="87"/>
        <v>41228.786203703705</v>
      </c>
      <c r="S1892">
        <f t="shared" si="89"/>
        <v>2012</v>
      </c>
    </row>
    <row r="1893" spans="1:19" ht="64" x14ac:dyDescent="0.2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8272</v>
      </c>
      <c r="O1893" t="s">
        <v>8293</v>
      </c>
      <c r="P1893">
        <f t="shared" si="88"/>
        <v>87.96</v>
      </c>
      <c r="Q1893" s="13">
        <f t="shared" si="87"/>
        <v>40335.798078703701</v>
      </c>
      <c r="S1893">
        <f t="shared" si="89"/>
        <v>2010</v>
      </c>
    </row>
    <row r="1894" spans="1:19" ht="32" x14ac:dyDescent="0.2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8272</v>
      </c>
      <c r="O1894" t="s">
        <v>8293</v>
      </c>
      <c r="P1894">
        <f t="shared" si="88"/>
        <v>26.27</v>
      </c>
      <c r="Q1894" s="13">
        <f t="shared" si="87"/>
        <v>40671.637511574074</v>
      </c>
      <c r="S1894">
        <f t="shared" si="89"/>
        <v>2011</v>
      </c>
    </row>
    <row r="1895" spans="1:19" ht="48" x14ac:dyDescent="0.2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8272</v>
      </c>
      <c r="O1895" t="s">
        <v>8293</v>
      </c>
      <c r="P1895">
        <f t="shared" si="88"/>
        <v>57.78</v>
      </c>
      <c r="Q1895" s="13">
        <f t="shared" si="87"/>
        <v>40632.94195601852</v>
      </c>
      <c r="S1895">
        <f t="shared" si="89"/>
        <v>2011</v>
      </c>
    </row>
    <row r="1896" spans="1:19" ht="16" x14ac:dyDescent="0.2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8272</v>
      </c>
      <c r="O1896" t="s">
        <v>8293</v>
      </c>
      <c r="P1896">
        <f t="shared" si="88"/>
        <v>57.25</v>
      </c>
      <c r="Q1896" s="13">
        <f t="shared" si="87"/>
        <v>40920.904895833337</v>
      </c>
      <c r="S1896">
        <f t="shared" si="89"/>
        <v>2012</v>
      </c>
    </row>
    <row r="1897" spans="1:19" ht="48" x14ac:dyDescent="0.2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8272</v>
      </c>
      <c r="O1897" t="s">
        <v>8293</v>
      </c>
      <c r="P1897">
        <f t="shared" si="88"/>
        <v>196.34</v>
      </c>
      <c r="Q1897" s="13">
        <f t="shared" si="87"/>
        <v>42267.746782407412</v>
      </c>
      <c r="S1897">
        <f t="shared" si="89"/>
        <v>2015</v>
      </c>
    </row>
    <row r="1898" spans="1:19" ht="48" x14ac:dyDescent="0.2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8272</v>
      </c>
      <c r="O1898" t="s">
        <v>8293</v>
      </c>
      <c r="P1898">
        <f t="shared" si="88"/>
        <v>43</v>
      </c>
      <c r="Q1898" s="13">
        <f t="shared" si="87"/>
        <v>40981.710243055553</v>
      </c>
      <c r="S1898">
        <f t="shared" si="89"/>
        <v>2012</v>
      </c>
    </row>
    <row r="1899" spans="1:19" ht="48" x14ac:dyDescent="0.2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8272</v>
      </c>
      <c r="O1899" t="s">
        <v>8293</v>
      </c>
      <c r="P1899">
        <f t="shared" si="88"/>
        <v>35.549999999999997</v>
      </c>
      <c r="Q1899" s="13">
        <f t="shared" si="87"/>
        <v>41680.583402777782</v>
      </c>
      <c r="S1899">
        <f t="shared" si="89"/>
        <v>2014</v>
      </c>
    </row>
    <row r="1900" spans="1:19" ht="48" x14ac:dyDescent="0.2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8272</v>
      </c>
      <c r="O1900" t="s">
        <v>8293</v>
      </c>
      <c r="P1900">
        <f t="shared" si="88"/>
        <v>68.81</v>
      </c>
      <c r="Q1900" s="13">
        <f t="shared" si="87"/>
        <v>42366.192974537036</v>
      </c>
      <c r="S1900">
        <f t="shared" si="89"/>
        <v>2015</v>
      </c>
    </row>
    <row r="1901" spans="1:19" ht="48" x14ac:dyDescent="0.2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8272</v>
      </c>
      <c r="O1901" t="s">
        <v>8293</v>
      </c>
      <c r="P1901">
        <f t="shared" si="88"/>
        <v>28.57</v>
      </c>
      <c r="Q1901" s="13">
        <f t="shared" si="87"/>
        <v>42058.941736111112</v>
      </c>
      <c r="S1901">
        <f t="shared" si="89"/>
        <v>2015</v>
      </c>
    </row>
    <row r="1902" spans="1:19" ht="48" x14ac:dyDescent="0.2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8272</v>
      </c>
      <c r="O1902" t="s">
        <v>8293</v>
      </c>
      <c r="P1902">
        <f t="shared" si="88"/>
        <v>50.63</v>
      </c>
      <c r="Q1902" s="13">
        <f t="shared" si="87"/>
        <v>41160.871886574074</v>
      </c>
      <c r="S1902">
        <f t="shared" si="89"/>
        <v>2012</v>
      </c>
    </row>
    <row r="1903" spans="1:19" ht="48" x14ac:dyDescent="0.2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8287</v>
      </c>
      <c r="O1903" t="s">
        <v>8305</v>
      </c>
      <c r="P1903">
        <f t="shared" si="88"/>
        <v>106.8</v>
      </c>
      <c r="Q1903" s="13">
        <f t="shared" si="87"/>
        <v>42116.54315972222</v>
      </c>
      <c r="S1903">
        <f t="shared" si="89"/>
        <v>2015</v>
      </c>
    </row>
    <row r="1904" spans="1:19" ht="48" x14ac:dyDescent="0.2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8287</v>
      </c>
      <c r="O1904" t="s">
        <v>8305</v>
      </c>
      <c r="P1904">
        <f t="shared" si="88"/>
        <v>4</v>
      </c>
      <c r="Q1904" s="13">
        <f t="shared" si="87"/>
        <v>42037.789895833332</v>
      </c>
      <c r="S1904">
        <f t="shared" si="89"/>
        <v>2015</v>
      </c>
    </row>
    <row r="1905" spans="1:19" ht="48" x14ac:dyDescent="0.2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8287</v>
      </c>
      <c r="O1905" t="s">
        <v>8305</v>
      </c>
      <c r="P1905">
        <f t="shared" si="88"/>
        <v>34.1</v>
      </c>
      <c r="Q1905" s="13">
        <f t="shared" si="87"/>
        <v>42702.770729166667</v>
      </c>
      <c r="S1905">
        <f t="shared" si="89"/>
        <v>2016</v>
      </c>
    </row>
    <row r="1906" spans="1:19" ht="48" x14ac:dyDescent="0.2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8287</v>
      </c>
      <c r="O1906" t="s">
        <v>8305</v>
      </c>
      <c r="P1906">
        <f t="shared" si="88"/>
        <v>25</v>
      </c>
      <c r="Q1906" s="13">
        <f t="shared" si="87"/>
        <v>42326.685428240744</v>
      </c>
      <c r="S1906">
        <f t="shared" si="89"/>
        <v>2015</v>
      </c>
    </row>
    <row r="1907" spans="1:19" ht="48" x14ac:dyDescent="0.2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8287</v>
      </c>
      <c r="O1907" t="s">
        <v>8305</v>
      </c>
      <c r="P1907">
        <f t="shared" si="88"/>
        <v>10.5</v>
      </c>
      <c r="Q1907" s="13">
        <f t="shared" si="87"/>
        <v>41859.925856481481</v>
      </c>
      <c r="S1907">
        <f t="shared" si="89"/>
        <v>2014</v>
      </c>
    </row>
    <row r="1908" spans="1:19" ht="48" x14ac:dyDescent="0.2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8287</v>
      </c>
      <c r="O1908" t="s">
        <v>8305</v>
      </c>
      <c r="P1908">
        <f t="shared" si="88"/>
        <v>215.96</v>
      </c>
      <c r="Q1908" s="13">
        <f t="shared" si="87"/>
        <v>42514.671099537038</v>
      </c>
      <c r="S1908">
        <f t="shared" si="89"/>
        <v>2016</v>
      </c>
    </row>
    <row r="1909" spans="1:19" ht="48" x14ac:dyDescent="0.2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8287</v>
      </c>
      <c r="O1909" t="s">
        <v>8305</v>
      </c>
      <c r="P1909">
        <f t="shared" si="88"/>
        <v>21.25</v>
      </c>
      <c r="Q1909" s="13">
        <f t="shared" si="87"/>
        <v>41767.587094907409</v>
      </c>
      <c r="S1909">
        <f t="shared" si="89"/>
        <v>2014</v>
      </c>
    </row>
    <row r="1910" spans="1:19" ht="48" x14ac:dyDescent="0.2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8287</v>
      </c>
      <c r="O1910" t="s">
        <v>8305</v>
      </c>
      <c r="P1910">
        <f t="shared" si="88"/>
        <v>108.25</v>
      </c>
      <c r="Q1910" s="13">
        <f t="shared" si="87"/>
        <v>42703.917824074073</v>
      </c>
      <c r="S1910">
        <f t="shared" si="89"/>
        <v>2016</v>
      </c>
    </row>
    <row r="1911" spans="1:19" ht="48" x14ac:dyDescent="0.2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8287</v>
      </c>
      <c r="O1911" t="s">
        <v>8305</v>
      </c>
      <c r="P1911">
        <f t="shared" si="88"/>
        <v>129.97</v>
      </c>
      <c r="Q1911" s="13">
        <f t="shared" si="87"/>
        <v>41905.429155092592</v>
      </c>
      <c r="S1911">
        <f t="shared" si="89"/>
        <v>2014</v>
      </c>
    </row>
    <row r="1912" spans="1:19" ht="48" x14ac:dyDescent="0.2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8287</v>
      </c>
      <c r="O1912" t="s">
        <v>8305</v>
      </c>
      <c r="P1912">
        <f t="shared" si="88"/>
        <v>117.49</v>
      </c>
      <c r="Q1912" s="13">
        <f t="shared" si="87"/>
        <v>42264.963159722218</v>
      </c>
      <c r="S1912">
        <f t="shared" si="89"/>
        <v>2015</v>
      </c>
    </row>
    <row r="1913" spans="1:19" ht="48" x14ac:dyDescent="0.2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8287</v>
      </c>
      <c r="O1913" t="s">
        <v>8305</v>
      </c>
      <c r="P1913">
        <f t="shared" si="88"/>
        <v>10</v>
      </c>
      <c r="Q1913" s="13">
        <f t="shared" si="87"/>
        <v>41830.033958333333</v>
      </c>
      <c r="S1913">
        <f t="shared" si="89"/>
        <v>2014</v>
      </c>
    </row>
    <row r="1914" spans="1:19" ht="48" x14ac:dyDescent="0.2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8287</v>
      </c>
      <c r="O1914" t="s">
        <v>8305</v>
      </c>
      <c r="P1914">
        <f t="shared" si="88"/>
        <v>70.599999999999994</v>
      </c>
      <c r="Q1914" s="13">
        <f t="shared" si="87"/>
        <v>42129.226388888885</v>
      </c>
      <c r="S1914">
        <f t="shared" si="89"/>
        <v>2015</v>
      </c>
    </row>
    <row r="1915" spans="1:19" ht="32" x14ac:dyDescent="0.2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8287</v>
      </c>
      <c r="O1915" t="s">
        <v>8305</v>
      </c>
      <c r="P1915">
        <f t="shared" si="88"/>
        <v>24.5</v>
      </c>
      <c r="Q1915" s="13">
        <f t="shared" si="87"/>
        <v>41890.511319444442</v>
      </c>
      <c r="S1915">
        <f t="shared" si="89"/>
        <v>2014</v>
      </c>
    </row>
    <row r="1916" spans="1:19" ht="48" x14ac:dyDescent="0.2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8287</v>
      </c>
      <c r="O1916" t="s">
        <v>8305</v>
      </c>
      <c r="P1916">
        <f t="shared" si="88"/>
        <v>30</v>
      </c>
      <c r="Q1916" s="13">
        <f t="shared" si="87"/>
        <v>41929.174456018518</v>
      </c>
      <c r="S1916">
        <f t="shared" si="89"/>
        <v>2014</v>
      </c>
    </row>
    <row r="1917" spans="1:19" ht="48" x14ac:dyDescent="0.2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8287</v>
      </c>
      <c r="O1917" t="s">
        <v>8305</v>
      </c>
      <c r="P1917">
        <f t="shared" si="88"/>
        <v>2</v>
      </c>
      <c r="Q1917" s="13">
        <f t="shared" si="87"/>
        <v>41864.04886574074</v>
      </c>
      <c r="S1917">
        <f t="shared" si="89"/>
        <v>2014</v>
      </c>
    </row>
    <row r="1918" spans="1:19" ht="32" x14ac:dyDescent="0.2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8287</v>
      </c>
      <c r="O1918" t="s">
        <v>8305</v>
      </c>
      <c r="P1918">
        <f t="shared" si="88"/>
        <v>17</v>
      </c>
      <c r="Q1918" s="13">
        <f t="shared" si="87"/>
        <v>42656.717303240745</v>
      </c>
      <c r="S1918">
        <f t="shared" si="89"/>
        <v>2016</v>
      </c>
    </row>
    <row r="1919" spans="1:19" ht="32" x14ac:dyDescent="0.2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8287</v>
      </c>
      <c r="O1919" t="s">
        <v>8305</v>
      </c>
      <c r="P1919">
        <f t="shared" si="88"/>
        <v>2928.93</v>
      </c>
      <c r="Q1919" s="13">
        <f t="shared" si="87"/>
        <v>42746.270057870366</v>
      </c>
      <c r="S1919">
        <f t="shared" si="89"/>
        <v>2017</v>
      </c>
    </row>
    <row r="1920" spans="1:19" ht="48" x14ac:dyDescent="0.2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8287</v>
      </c>
      <c r="O1920" t="s">
        <v>8305</v>
      </c>
      <c r="P1920">
        <f t="shared" si="88"/>
        <v>28.89</v>
      </c>
      <c r="Q1920" s="13">
        <f t="shared" si="87"/>
        <v>41828.789942129632</v>
      </c>
      <c r="S1920">
        <f t="shared" si="89"/>
        <v>2014</v>
      </c>
    </row>
    <row r="1921" spans="1:19" ht="48" x14ac:dyDescent="0.2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8287</v>
      </c>
      <c r="O1921" t="s">
        <v>8305</v>
      </c>
      <c r="P1921">
        <f t="shared" si="88"/>
        <v>29.63</v>
      </c>
      <c r="Q1921" s="13">
        <f t="shared" si="87"/>
        <v>42113.875567129624</v>
      </c>
      <c r="S1921">
        <f t="shared" si="89"/>
        <v>2015</v>
      </c>
    </row>
    <row r="1922" spans="1:19" ht="48" x14ac:dyDescent="0.2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8287</v>
      </c>
      <c r="O1922" t="s">
        <v>8305</v>
      </c>
      <c r="P1922">
        <f t="shared" si="88"/>
        <v>40.98</v>
      </c>
      <c r="Q1922" s="13">
        <f t="shared" si="87"/>
        <v>42270.875706018516</v>
      </c>
      <c r="S1922">
        <f t="shared" si="89"/>
        <v>2015</v>
      </c>
    </row>
    <row r="1923" spans="1:19" ht="32" x14ac:dyDescent="0.2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8272</v>
      </c>
      <c r="O1923" t="s">
        <v>8293</v>
      </c>
      <c r="P1923">
        <f t="shared" si="88"/>
        <v>54</v>
      </c>
      <c r="Q1923" s="13">
        <f t="shared" ref="Q1923:Q1986" si="90">(((J1923/60)/60)/24)+DATE(1970,1,1)</f>
        <v>41074.221562500003</v>
      </c>
      <c r="S1923">
        <f t="shared" si="89"/>
        <v>2012</v>
      </c>
    </row>
    <row r="1924" spans="1:19" ht="48" x14ac:dyDescent="0.2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8272</v>
      </c>
      <c r="O1924" t="s">
        <v>8293</v>
      </c>
      <c r="P1924">
        <f t="shared" ref="P1924:P1987" si="91">ROUND(E1924/L1924,2)</f>
        <v>36.11</v>
      </c>
      <c r="Q1924" s="13">
        <f t="shared" si="90"/>
        <v>41590.255868055552</v>
      </c>
      <c r="S1924">
        <f t="shared" ref="R1924:S1987" si="92">YEAR(Q1924)</f>
        <v>2013</v>
      </c>
    </row>
    <row r="1925" spans="1:19" ht="48" x14ac:dyDescent="0.2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8272</v>
      </c>
      <c r="O1925" t="s">
        <v>8293</v>
      </c>
      <c r="P1925">
        <f t="shared" si="91"/>
        <v>23.15</v>
      </c>
      <c r="Q1925" s="13">
        <f t="shared" si="90"/>
        <v>40772.848749999997</v>
      </c>
      <c r="S1925">
        <f t="shared" si="92"/>
        <v>2011</v>
      </c>
    </row>
    <row r="1926" spans="1:19" ht="48" x14ac:dyDescent="0.2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8272</v>
      </c>
      <c r="O1926" t="s">
        <v>8293</v>
      </c>
      <c r="P1926">
        <f t="shared" si="91"/>
        <v>104</v>
      </c>
      <c r="Q1926" s="13">
        <f t="shared" si="90"/>
        <v>41626.761053240742</v>
      </c>
      <c r="S1926">
        <f t="shared" si="92"/>
        <v>2013</v>
      </c>
    </row>
    <row r="1927" spans="1:19" ht="32" x14ac:dyDescent="0.2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8272</v>
      </c>
      <c r="O1927" t="s">
        <v>8293</v>
      </c>
      <c r="P1927">
        <f t="shared" si="91"/>
        <v>31.83</v>
      </c>
      <c r="Q1927" s="13">
        <f t="shared" si="90"/>
        <v>41535.90148148148</v>
      </c>
      <c r="S1927">
        <f t="shared" si="92"/>
        <v>2013</v>
      </c>
    </row>
    <row r="1928" spans="1:19" ht="64" x14ac:dyDescent="0.2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8272</v>
      </c>
      <c r="O1928" t="s">
        <v>8293</v>
      </c>
      <c r="P1928">
        <f t="shared" si="91"/>
        <v>27.39</v>
      </c>
      <c r="Q1928" s="13">
        <f t="shared" si="90"/>
        <v>40456.954351851848</v>
      </c>
      <c r="S1928">
        <f t="shared" si="92"/>
        <v>2010</v>
      </c>
    </row>
    <row r="1929" spans="1:19" ht="16" x14ac:dyDescent="0.2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8272</v>
      </c>
      <c r="O1929" t="s">
        <v>8293</v>
      </c>
      <c r="P1929">
        <f t="shared" si="91"/>
        <v>56.36</v>
      </c>
      <c r="Q1929" s="13">
        <f t="shared" si="90"/>
        <v>40960.861562500002</v>
      </c>
      <c r="S1929">
        <f t="shared" si="92"/>
        <v>2012</v>
      </c>
    </row>
    <row r="1930" spans="1:19" ht="32" x14ac:dyDescent="0.2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8272</v>
      </c>
      <c r="O1930" t="s">
        <v>8293</v>
      </c>
      <c r="P1930">
        <f t="shared" si="91"/>
        <v>77.349999999999994</v>
      </c>
      <c r="Q1930" s="13">
        <f t="shared" si="90"/>
        <v>41371.648078703707</v>
      </c>
      <c r="S1930">
        <f t="shared" si="92"/>
        <v>2013</v>
      </c>
    </row>
    <row r="1931" spans="1:19" ht="48" x14ac:dyDescent="0.2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8272</v>
      </c>
      <c r="O1931" t="s">
        <v>8293</v>
      </c>
      <c r="P1931">
        <f t="shared" si="91"/>
        <v>42.8</v>
      </c>
      <c r="Q1931" s="13">
        <f t="shared" si="90"/>
        <v>40687.021597222221</v>
      </c>
      <c r="S1931">
        <f t="shared" si="92"/>
        <v>2011</v>
      </c>
    </row>
    <row r="1932" spans="1:19" ht="32" x14ac:dyDescent="0.2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8272</v>
      </c>
      <c r="O1932" t="s">
        <v>8293</v>
      </c>
      <c r="P1932">
        <f t="shared" si="91"/>
        <v>48.85</v>
      </c>
      <c r="Q1932" s="13">
        <f t="shared" si="90"/>
        <v>41402.558819444443</v>
      </c>
      <c r="S1932">
        <f t="shared" si="92"/>
        <v>2013</v>
      </c>
    </row>
    <row r="1933" spans="1:19" ht="32" x14ac:dyDescent="0.2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8272</v>
      </c>
      <c r="O1933" t="s">
        <v>8293</v>
      </c>
      <c r="P1933">
        <f t="shared" si="91"/>
        <v>48.24</v>
      </c>
      <c r="Q1933" s="13">
        <f t="shared" si="90"/>
        <v>41037.892465277779</v>
      </c>
      <c r="S1933">
        <f t="shared" si="92"/>
        <v>2012</v>
      </c>
    </row>
    <row r="1934" spans="1:19" ht="48" x14ac:dyDescent="0.2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8272</v>
      </c>
      <c r="O1934" t="s">
        <v>8293</v>
      </c>
      <c r="P1934">
        <f t="shared" si="91"/>
        <v>70.209999999999994</v>
      </c>
      <c r="Q1934" s="13">
        <f t="shared" si="90"/>
        <v>40911.809872685182</v>
      </c>
      <c r="S1934">
        <f t="shared" si="92"/>
        <v>2012</v>
      </c>
    </row>
    <row r="1935" spans="1:19" ht="48" x14ac:dyDescent="0.2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8272</v>
      </c>
      <c r="O1935" t="s">
        <v>8293</v>
      </c>
      <c r="P1935">
        <f t="shared" si="91"/>
        <v>94.05</v>
      </c>
      <c r="Q1935" s="13">
        <f t="shared" si="90"/>
        <v>41879.130868055552</v>
      </c>
      <c r="S1935">
        <f t="shared" si="92"/>
        <v>2014</v>
      </c>
    </row>
    <row r="1936" spans="1:19" ht="48" x14ac:dyDescent="0.2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8272</v>
      </c>
      <c r="O1936" t="s">
        <v>8293</v>
      </c>
      <c r="P1936">
        <f t="shared" si="91"/>
        <v>80.27</v>
      </c>
      <c r="Q1936" s="13">
        <f t="shared" si="90"/>
        <v>40865.867141203707</v>
      </c>
      <c r="S1936">
        <f t="shared" si="92"/>
        <v>2011</v>
      </c>
    </row>
    <row r="1937" spans="1:19" ht="48" x14ac:dyDescent="0.2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8272</v>
      </c>
      <c r="O1937" t="s">
        <v>8293</v>
      </c>
      <c r="P1937">
        <f t="shared" si="91"/>
        <v>54.2</v>
      </c>
      <c r="Q1937" s="13">
        <f t="shared" si="90"/>
        <v>41773.932534722226</v>
      </c>
      <c r="S1937">
        <f t="shared" si="92"/>
        <v>2014</v>
      </c>
    </row>
    <row r="1938" spans="1:19" ht="48" x14ac:dyDescent="0.2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8272</v>
      </c>
      <c r="O1938" t="s">
        <v>8293</v>
      </c>
      <c r="P1938">
        <f t="shared" si="91"/>
        <v>60.27</v>
      </c>
      <c r="Q1938" s="13">
        <f t="shared" si="90"/>
        <v>40852.889699074076</v>
      </c>
      <c r="S1938">
        <f t="shared" si="92"/>
        <v>2011</v>
      </c>
    </row>
    <row r="1939" spans="1:19" ht="48" x14ac:dyDescent="0.2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8272</v>
      </c>
      <c r="O1939" t="s">
        <v>8293</v>
      </c>
      <c r="P1939">
        <f t="shared" si="91"/>
        <v>38.74</v>
      </c>
      <c r="Q1939" s="13">
        <f t="shared" si="90"/>
        <v>41059.118993055556</v>
      </c>
      <c r="S1939">
        <f t="shared" si="92"/>
        <v>2012</v>
      </c>
    </row>
    <row r="1940" spans="1:19" ht="48" x14ac:dyDescent="0.2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8272</v>
      </c>
      <c r="O1940" t="s">
        <v>8293</v>
      </c>
      <c r="P1940">
        <f t="shared" si="91"/>
        <v>152.54</v>
      </c>
      <c r="Q1940" s="13">
        <f t="shared" si="90"/>
        <v>41426.259618055556</v>
      </c>
      <c r="S1940">
        <f t="shared" si="92"/>
        <v>2013</v>
      </c>
    </row>
    <row r="1941" spans="1:19" ht="48" x14ac:dyDescent="0.2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8272</v>
      </c>
      <c r="O1941" t="s">
        <v>8293</v>
      </c>
      <c r="P1941">
        <f t="shared" si="91"/>
        <v>115.31</v>
      </c>
      <c r="Q1941" s="13">
        <f t="shared" si="90"/>
        <v>41313.985046296293</v>
      </c>
      <c r="S1941">
        <f t="shared" si="92"/>
        <v>2013</v>
      </c>
    </row>
    <row r="1942" spans="1:19" ht="48" x14ac:dyDescent="0.2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8272</v>
      </c>
      <c r="O1942" t="s">
        <v>8293</v>
      </c>
      <c r="P1942">
        <f t="shared" si="91"/>
        <v>35.840000000000003</v>
      </c>
      <c r="Q1942" s="13">
        <f t="shared" si="90"/>
        <v>40670.507326388892</v>
      </c>
      <c r="S1942">
        <f t="shared" si="92"/>
        <v>2011</v>
      </c>
    </row>
    <row r="1943" spans="1:19" ht="48" x14ac:dyDescent="0.2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8287</v>
      </c>
      <c r="O1943" t="s">
        <v>8306</v>
      </c>
      <c r="P1943">
        <f t="shared" si="91"/>
        <v>64.569999999999993</v>
      </c>
      <c r="Q1943" s="13">
        <f t="shared" si="90"/>
        <v>41744.290868055556</v>
      </c>
      <c r="S1943">
        <f t="shared" si="92"/>
        <v>2014</v>
      </c>
    </row>
    <row r="1944" spans="1:19" ht="48" x14ac:dyDescent="0.2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8287</v>
      </c>
      <c r="O1944" t="s">
        <v>8306</v>
      </c>
      <c r="P1944">
        <f t="shared" si="91"/>
        <v>87.44</v>
      </c>
      <c r="Q1944" s="13">
        <f t="shared" si="90"/>
        <v>40638.828009259261</v>
      </c>
      <c r="S1944">
        <f t="shared" si="92"/>
        <v>2011</v>
      </c>
    </row>
    <row r="1945" spans="1:19" ht="48" x14ac:dyDescent="0.2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8287</v>
      </c>
      <c r="O1945" t="s">
        <v>8306</v>
      </c>
      <c r="P1945">
        <f t="shared" si="91"/>
        <v>68.819999999999993</v>
      </c>
      <c r="Q1945" s="13">
        <f t="shared" si="90"/>
        <v>42548.269861111112</v>
      </c>
      <c r="S1945">
        <f t="shared" si="92"/>
        <v>2016</v>
      </c>
    </row>
    <row r="1946" spans="1:19" ht="48" x14ac:dyDescent="0.2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8287</v>
      </c>
      <c r="O1946" t="s">
        <v>8306</v>
      </c>
      <c r="P1946">
        <f t="shared" si="91"/>
        <v>176.2</v>
      </c>
      <c r="Q1946" s="13">
        <f t="shared" si="90"/>
        <v>41730.584374999999</v>
      </c>
      <c r="S1946">
        <f t="shared" si="92"/>
        <v>2014</v>
      </c>
    </row>
    <row r="1947" spans="1:19" ht="48" x14ac:dyDescent="0.2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8287</v>
      </c>
      <c r="O1947" t="s">
        <v>8306</v>
      </c>
      <c r="P1947">
        <f t="shared" si="91"/>
        <v>511.79</v>
      </c>
      <c r="Q1947" s="13">
        <f t="shared" si="90"/>
        <v>42157.251828703709</v>
      </c>
      <c r="S1947">
        <f t="shared" si="92"/>
        <v>2015</v>
      </c>
    </row>
    <row r="1948" spans="1:19" ht="48" x14ac:dyDescent="0.2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8287</v>
      </c>
      <c r="O1948" t="s">
        <v>8306</v>
      </c>
      <c r="P1948">
        <f t="shared" si="91"/>
        <v>160.44</v>
      </c>
      <c r="Q1948" s="13">
        <f t="shared" si="90"/>
        <v>41689.150011574071</v>
      </c>
      <c r="S1948">
        <f t="shared" si="92"/>
        <v>2014</v>
      </c>
    </row>
    <row r="1949" spans="1:19" ht="48" x14ac:dyDescent="0.2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8287</v>
      </c>
      <c r="O1949" t="s">
        <v>8306</v>
      </c>
      <c r="P1949">
        <f t="shared" si="91"/>
        <v>35</v>
      </c>
      <c r="Q1949" s="13">
        <f t="shared" si="90"/>
        <v>40102.918055555558</v>
      </c>
      <c r="S1949">
        <f t="shared" si="92"/>
        <v>2009</v>
      </c>
    </row>
    <row r="1950" spans="1:19" ht="32" x14ac:dyDescent="0.2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8287</v>
      </c>
      <c r="O1950" t="s">
        <v>8306</v>
      </c>
      <c r="P1950">
        <f t="shared" si="91"/>
        <v>188.51</v>
      </c>
      <c r="Q1950" s="13">
        <f t="shared" si="90"/>
        <v>42473.604270833333</v>
      </c>
      <c r="S1950">
        <f t="shared" si="92"/>
        <v>2016</v>
      </c>
    </row>
    <row r="1951" spans="1:19" ht="48" x14ac:dyDescent="0.2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8287</v>
      </c>
      <c r="O1951" t="s">
        <v>8306</v>
      </c>
      <c r="P1951">
        <f t="shared" si="91"/>
        <v>56.2</v>
      </c>
      <c r="Q1951" s="13">
        <f t="shared" si="90"/>
        <v>41800.423043981478</v>
      </c>
      <c r="S1951">
        <f t="shared" si="92"/>
        <v>2014</v>
      </c>
    </row>
    <row r="1952" spans="1:19" ht="48" x14ac:dyDescent="0.2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8287</v>
      </c>
      <c r="O1952" t="s">
        <v>8306</v>
      </c>
      <c r="P1952">
        <f t="shared" si="91"/>
        <v>51.31</v>
      </c>
      <c r="Q1952" s="13">
        <f t="shared" si="90"/>
        <v>40624.181400462963</v>
      </c>
      <c r="S1952">
        <f t="shared" si="92"/>
        <v>2011</v>
      </c>
    </row>
    <row r="1953" spans="1:19" ht="48" x14ac:dyDescent="0.2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8287</v>
      </c>
      <c r="O1953" t="s">
        <v>8306</v>
      </c>
      <c r="P1953">
        <f t="shared" si="91"/>
        <v>127.36</v>
      </c>
      <c r="Q1953" s="13">
        <f t="shared" si="90"/>
        <v>42651.420567129629</v>
      </c>
      <c r="S1953">
        <f t="shared" si="92"/>
        <v>2016</v>
      </c>
    </row>
    <row r="1954" spans="1:19" ht="48" x14ac:dyDescent="0.2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8287</v>
      </c>
      <c r="O1954" t="s">
        <v>8306</v>
      </c>
      <c r="P1954">
        <f t="shared" si="91"/>
        <v>101.86</v>
      </c>
      <c r="Q1954" s="13">
        <f t="shared" si="90"/>
        <v>41526.60665509259</v>
      </c>
      <c r="S1954">
        <f t="shared" si="92"/>
        <v>2013</v>
      </c>
    </row>
    <row r="1955" spans="1:19" ht="48" x14ac:dyDescent="0.2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8287</v>
      </c>
      <c r="O1955" t="s">
        <v>8306</v>
      </c>
      <c r="P1955">
        <f t="shared" si="91"/>
        <v>230.56</v>
      </c>
      <c r="Q1955" s="13">
        <f t="shared" si="90"/>
        <v>40941.199826388889</v>
      </c>
      <c r="S1955">
        <f t="shared" si="92"/>
        <v>2012</v>
      </c>
    </row>
    <row r="1956" spans="1:19" ht="32" x14ac:dyDescent="0.2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8287</v>
      </c>
      <c r="O1956" t="s">
        <v>8306</v>
      </c>
      <c r="P1956">
        <f t="shared" si="91"/>
        <v>842.11</v>
      </c>
      <c r="Q1956" s="13">
        <f t="shared" si="90"/>
        <v>42394.580740740741</v>
      </c>
      <c r="S1956">
        <f t="shared" si="92"/>
        <v>2016</v>
      </c>
    </row>
    <row r="1957" spans="1:19" ht="48" x14ac:dyDescent="0.2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8287</v>
      </c>
      <c r="O1957" t="s">
        <v>8306</v>
      </c>
      <c r="P1957">
        <f t="shared" si="91"/>
        <v>577.28</v>
      </c>
      <c r="Q1957" s="13">
        <f t="shared" si="90"/>
        <v>41020.271770833337</v>
      </c>
      <c r="S1957">
        <f t="shared" si="92"/>
        <v>2012</v>
      </c>
    </row>
    <row r="1958" spans="1:19" ht="48" x14ac:dyDescent="0.2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8287</v>
      </c>
      <c r="O1958" t="s">
        <v>8306</v>
      </c>
      <c r="P1958">
        <f t="shared" si="91"/>
        <v>483.34</v>
      </c>
      <c r="Q1958" s="13">
        <f t="shared" si="90"/>
        <v>42067.923668981486</v>
      </c>
      <c r="S1958">
        <f t="shared" si="92"/>
        <v>2015</v>
      </c>
    </row>
    <row r="1959" spans="1:19" ht="32" x14ac:dyDescent="0.2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8287</v>
      </c>
      <c r="O1959" t="s">
        <v>8306</v>
      </c>
      <c r="P1959">
        <f t="shared" si="91"/>
        <v>76.14</v>
      </c>
      <c r="Q1959" s="13">
        <f t="shared" si="90"/>
        <v>41179.098530092589</v>
      </c>
      <c r="S1959">
        <f t="shared" si="92"/>
        <v>2012</v>
      </c>
    </row>
    <row r="1960" spans="1:19" ht="48" x14ac:dyDescent="0.2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8287</v>
      </c>
      <c r="O1960" t="s">
        <v>8306</v>
      </c>
      <c r="P1960">
        <f t="shared" si="91"/>
        <v>74.11</v>
      </c>
      <c r="Q1960" s="13">
        <f t="shared" si="90"/>
        <v>41326.987974537034</v>
      </c>
      <c r="S1960">
        <f t="shared" si="92"/>
        <v>2013</v>
      </c>
    </row>
    <row r="1961" spans="1:19" ht="48" x14ac:dyDescent="0.2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8287</v>
      </c>
      <c r="O1961" t="s">
        <v>8306</v>
      </c>
      <c r="P1961">
        <f t="shared" si="91"/>
        <v>36.97</v>
      </c>
      <c r="Q1961" s="13">
        <f t="shared" si="90"/>
        <v>41871.845601851855</v>
      </c>
      <c r="S1961">
        <f t="shared" si="92"/>
        <v>2014</v>
      </c>
    </row>
    <row r="1962" spans="1:19" ht="48" x14ac:dyDescent="0.2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8287</v>
      </c>
      <c r="O1962" t="s">
        <v>8306</v>
      </c>
      <c r="P1962">
        <f t="shared" si="91"/>
        <v>2500.9699999999998</v>
      </c>
      <c r="Q1962" s="13">
        <f t="shared" si="90"/>
        <v>41964.362743055557</v>
      </c>
      <c r="S1962">
        <f t="shared" si="92"/>
        <v>2014</v>
      </c>
    </row>
    <row r="1963" spans="1:19" ht="48" x14ac:dyDescent="0.2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8287</v>
      </c>
      <c r="O1963" t="s">
        <v>8306</v>
      </c>
      <c r="P1963">
        <f t="shared" si="91"/>
        <v>67.69</v>
      </c>
      <c r="Q1963" s="13">
        <f t="shared" si="90"/>
        <v>41148.194641203707</v>
      </c>
      <c r="S1963">
        <f t="shared" si="92"/>
        <v>2012</v>
      </c>
    </row>
    <row r="1964" spans="1:19" ht="48" x14ac:dyDescent="0.2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8287</v>
      </c>
      <c r="O1964" t="s">
        <v>8306</v>
      </c>
      <c r="P1964">
        <f t="shared" si="91"/>
        <v>63.05</v>
      </c>
      <c r="Q1964" s="13">
        <f t="shared" si="90"/>
        <v>41742.780509259261</v>
      </c>
      <c r="S1964">
        <f t="shared" si="92"/>
        <v>2014</v>
      </c>
    </row>
    <row r="1965" spans="1:19" ht="48" x14ac:dyDescent="0.2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8287</v>
      </c>
      <c r="O1965" t="s">
        <v>8306</v>
      </c>
      <c r="P1965">
        <f t="shared" si="91"/>
        <v>117.6</v>
      </c>
      <c r="Q1965" s="13">
        <f t="shared" si="90"/>
        <v>41863.429791666669</v>
      </c>
      <c r="S1965">
        <f t="shared" si="92"/>
        <v>2014</v>
      </c>
    </row>
    <row r="1966" spans="1:19" ht="48" x14ac:dyDescent="0.2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8287</v>
      </c>
      <c r="O1966" t="s">
        <v>8306</v>
      </c>
      <c r="P1966">
        <f t="shared" si="91"/>
        <v>180.75</v>
      </c>
      <c r="Q1966" s="13">
        <f t="shared" si="90"/>
        <v>42452.272824074069</v>
      </c>
      <c r="S1966">
        <f t="shared" si="92"/>
        <v>2016</v>
      </c>
    </row>
    <row r="1967" spans="1:19" ht="48" x14ac:dyDescent="0.2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8287</v>
      </c>
      <c r="O1967" t="s">
        <v>8306</v>
      </c>
      <c r="P1967">
        <f t="shared" si="91"/>
        <v>127.32</v>
      </c>
      <c r="Q1967" s="13">
        <f t="shared" si="90"/>
        <v>40898.089236111111</v>
      </c>
      <c r="S1967">
        <f t="shared" si="92"/>
        <v>2011</v>
      </c>
    </row>
    <row r="1968" spans="1:19" ht="48" x14ac:dyDescent="0.2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8287</v>
      </c>
      <c r="O1968" t="s">
        <v>8306</v>
      </c>
      <c r="P1968">
        <f t="shared" si="91"/>
        <v>136.63999999999999</v>
      </c>
      <c r="Q1968" s="13">
        <f t="shared" si="90"/>
        <v>41835.540486111109</v>
      </c>
      <c r="S1968">
        <f t="shared" si="92"/>
        <v>2014</v>
      </c>
    </row>
    <row r="1969" spans="1:19" ht="48" x14ac:dyDescent="0.2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8287</v>
      </c>
      <c r="O1969" t="s">
        <v>8306</v>
      </c>
      <c r="P1969">
        <f t="shared" si="91"/>
        <v>182.78</v>
      </c>
      <c r="Q1969" s="13">
        <f t="shared" si="90"/>
        <v>41730.663530092592</v>
      </c>
      <c r="S1969">
        <f t="shared" si="92"/>
        <v>2014</v>
      </c>
    </row>
    <row r="1970" spans="1:19" ht="32" x14ac:dyDescent="0.2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8287</v>
      </c>
      <c r="O1970" t="s">
        <v>8306</v>
      </c>
      <c r="P1970">
        <f t="shared" si="91"/>
        <v>279.38</v>
      </c>
      <c r="Q1970" s="13">
        <f t="shared" si="90"/>
        <v>42676.586979166663</v>
      </c>
      <c r="S1970">
        <f t="shared" si="92"/>
        <v>2016</v>
      </c>
    </row>
    <row r="1971" spans="1:19" ht="48" x14ac:dyDescent="0.2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8287</v>
      </c>
      <c r="O1971" t="s">
        <v>8306</v>
      </c>
      <c r="P1971">
        <f t="shared" si="91"/>
        <v>61.38</v>
      </c>
      <c r="Q1971" s="13">
        <f t="shared" si="90"/>
        <v>42557.792453703703</v>
      </c>
      <c r="S1971">
        <f t="shared" si="92"/>
        <v>2016</v>
      </c>
    </row>
    <row r="1972" spans="1:19" ht="48" x14ac:dyDescent="0.2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8287</v>
      </c>
      <c r="O1972" t="s">
        <v>8306</v>
      </c>
      <c r="P1972">
        <f t="shared" si="91"/>
        <v>80.73</v>
      </c>
      <c r="Q1972" s="13">
        <f t="shared" si="90"/>
        <v>41324.193298611113</v>
      </c>
      <c r="S1972">
        <f t="shared" si="92"/>
        <v>2013</v>
      </c>
    </row>
    <row r="1973" spans="1:19" ht="48" x14ac:dyDescent="0.2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8287</v>
      </c>
      <c r="O1973" t="s">
        <v>8306</v>
      </c>
      <c r="P1973">
        <f t="shared" si="91"/>
        <v>272.36</v>
      </c>
      <c r="Q1973" s="13">
        <f t="shared" si="90"/>
        <v>41561.500706018516</v>
      </c>
      <c r="S1973">
        <f t="shared" si="92"/>
        <v>2013</v>
      </c>
    </row>
    <row r="1974" spans="1:19" ht="48" x14ac:dyDescent="0.2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8287</v>
      </c>
      <c r="O1974" t="s">
        <v>8306</v>
      </c>
      <c r="P1974">
        <f t="shared" si="91"/>
        <v>70.849999999999994</v>
      </c>
      <c r="Q1974" s="13">
        <f t="shared" si="90"/>
        <v>41201.012083333335</v>
      </c>
      <c r="S1974">
        <f t="shared" si="92"/>
        <v>2012</v>
      </c>
    </row>
    <row r="1975" spans="1:19" ht="48" x14ac:dyDescent="0.2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8287</v>
      </c>
      <c r="O1975" t="s">
        <v>8306</v>
      </c>
      <c r="P1975">
        <f t="shared" si="91"/>
        <v>247.94</v>
      </c>
      <c r="Q1975" s="13">
        <f t="shared" si="90"/>
        <v>42549.722962962958</v>
      </c>
      <c r="S1975">
        <f t="shared" si="92"/>
        <v>2016</v>
      </c>
    </row>
    <row r="1976" spans="1:19" ht="48" x14ac:dyDescent="0.2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8287</v>
      </c>
      <c r="O1976" t="s">
        <v>8306</v>
      </c>
      <c r="P1976">
        <f t="shared" si="91"/>
        <v>186.81</v>
      </c>
      <c r="Q1976" s="13">
        <f t="shared" si="90"/>
        <v>41445.334131944444</v>
      </c>
      <c r="S1976">
        <f t="shared" si="92"/>
        <v>2013</v>
      </c>
    </row>
    <row r="1977" spans="1:19" ht="32" x14ac:dyDescent="0.2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8287</v>
      </c>
      <c r="O1977" t="s">
        <v>8306</v>
      </c>
      <c r="P1977">
        <f t="shared" si="91"/>
        <v>131.99</v>
      </c>
      <c r="Q1977" s="13">
        <f t="shared" si="90"/>
        <v>41313.755219907405</v>
      </c>
      <c r="S1977">
        <f t="shared" si="92"/>
        <v>2013</v>
      </c>
    </row>
    <row r="1978" spans="1:19" ht="32" x14ac:dyDescent="0.2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8287</v>
      </c>
      <c r="O1978" t="s">
        <v>8306</v>
      </c>
      <c r="P1978">
        <f t="shared" si="91"/>
        <v>29.31</v>
      </c>
      <c r="Q1978" s="13">
        <f t="shared" si="90"/>
        <v>41438.899594907409</v>
      </c>
      <c r="S1978">
        <f t="shared" si="92"/>
        <v>2013</v>
      </c>
    </row>
    <row r="1979" spans="1:19" ht="48" x14ac:dyDescent="0.2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8287</v>
      </c>
      <c r="O1979" t="s">
        <v>8306</v>
      </c>
      <c r="P1979">
        <f t="shared" si="91"/>
        <v>245.02</v>
      </c>
      <c r="Q1979" s="13">
        <f t="shared" si="90"/>
        <v>42311.216898148152</v>
      </c>
      <c r="S1979">
        <f t="shared" si="92"/>
        <v>2015</v>
      </c>
    </row>
    <row r="1980" spans="1:19" ht="48" x14ac:dyDescent="0.2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8287</v>
      </c>
      <c r="O1980" t="s">
        <v>8306</v>
      </c>
      <c r="P1980">
        <f t="shared" si="91"/>
        <v>1323.25</v>
      </c>
      <c r="Q1980" s="13">
        <f t="shared" si="90"/>
        <v>41039.225601851853</v>
      </c>
      <c r="S1980">
        <f t="shared" si="92"/>
        <v>2012</v>
      </c>
    </row>
    <row r="1981" spans="1:19" ht="32" x14ac:dyDescent="0.2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8287</v>
      </c>
      <c r="O1981" t="s">
        <v>8306</v>
      </c>
      <c r="P1981">
        <f t="shared" si="91"/>
        <v>282.66000000000003</v>
      </c>
      <c r="Q1981" s="13">
        <f t="shared" si="90"/>
        <v>42290.460023148145</v>
      </c>
      <c r="S1981">
        <f t="shared" si="92"/>
        <v>2015</v>
      </c>
    </row>
    <row r="1982" spans="1:19" ht="32" x14ac:dyDescent="0.2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8287</v>
      </c>
      <c r="O1982" t="s">
        <v>8306</v>
      </c>
      <c r="P1982">
        <f t="shared" si="91"/>
        <v>91.21</v>
      </c>
      <c r="Q1982" s="13">
        <f t="shared" si="90"/>
        <v>42423.542384259257</v>
      </c>
      <c r="S1982">
        <f t="shared" si="92"/>
        <v>2016</v>
      </c>
    </row>
    <row r="1983" spans="1:19" ht="48" x14ac:dyDescent="0.2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t="s">
        <v>8277</v>
      </c>
      <c r="P1983">
        <f t="shared" si="91"/>
        <v>31.75</v>
      </c>
      <c r="Q1983" s="13">
        <f t="shared" si="90"/>
        <v>41799.725289351853</v>
      </c>
      <c r="S1983">
        <f t="shared" si="92"/>
        <v>2014</v>
      </c>
    </row>
    <row r="1984" spans="1:19" ht="48" x14ac:dyDescent="0.2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t="s">
        <v>8277</v>
      </c>
      <c r="P1984" t="e">
        <f t="shared" si="91"/>
        <v>#DIV/0!</v>
      </c>
      <c r="Q1984" s="13">
        <f t="shared" si="90"/>
        <v>42678.586655092593</v>
      </c>
      <c r="S1984">
        <f t="shared" si="92"/>
        <v>2016</v>
      </c>
    </row>
    <row r="1985" spans="1:19" ht="48" x14ac:dyDescent="0.2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t="s">
        <v>8277</v>
      </c>
      <c r="P1985">
        <f t="shared" si="91"/>
        <v>88.69</v>
      </c>
      <c r="Q1985" s="13">
        <f t="shared" si="90"/>
        <v>42593.011782407411</v>
      </c>
      <c r="S1985">
        <f t="shared" si="92"/>
        <v>2016</v>
      </c>
    </row>
    <row r="1986" spans="1:19" ht="64" x14ac:dyDescent="0.2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t="s">
        <v>8277</v>
      </c>
      <c r="P1986">
        <f t="shared" si="91"/>
        <v>453.14</v>
      </c>
      <c r="Q1986" s="13">
        <f t="shared" si="90"/>
        <v>41913.790289351848</v>
      </c>
      <c r="S1986">
        <f t="shared" si="92"/>
        <v>2014</v>
      </c>
    </row>
    <row r="1987" spans="1:19" ht="48" x14ac:dyDescent="0.2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t="s">
        <v>8277</v>
      </c>
      <c r="P1987">
        <f t="shared" si="91"/>
        <v>12.75</v>
      </c>
      <c r="Q1987" s="13">
        <f t="shared" ref="Q1987:Q2050" si="93">(((J1987/60)/60)/24)+DATE(1970,1,1)</f>
        <v>42555.698738425926</v>
      </c>
      <c r="S1987">
        <f t="shared" si="92"/>
        <v>2016</v>
      </c>
    </row>
    <row r="1988" spans="1:19" ht="48" x14ac:dyDescent="0.2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t="s">
        <v>8277</v>
      </c>
      <c r="P1988">
        <f t="shared" ref="P1988:P2051" si="94">ROUND(E1988/L1988,2)</f>
        <v>1</v>
      </c>
      <c r="Q1988" s="13">
        <f t="shared" si="93"/>
        <v>42413.433831018512</v>
      </c>
      <c r="S1988">
        <f t="shared" ref="R1988:S2051" si="95">YEAR(Q1988)</f>
        <v>2016</v>
      </c>
    </row>
    <row r="1989" spans="1:19" ht="32" x14ac:dyDescent="0.2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t="s">
        <v>8277</v>
      </c>
      <c r="P1989">
        <f t="shared" si="94"/>
        <v>83.43</v>
      </c>
      <c r="Q1989" s="13">
        <f t="shared" si="93"/>
        <v>42034.639768518522</v>
      </c>
      <c r="S1989">
        <f t="shared" si="95"/>
        <v>2015</v>
      </c>
    </row>
    <row r="1990" spans="1:19" ht="16" x14ac:dyDescent="0.2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t="s">
        <v>8277</v>
      </c>
      <c r="P1990">
        <f t="shared" si="94"/>
        <v>25</v>
      </c>
      <c r="Q1990" s="13">
        <f t="shared" si="93"/>
        <v>42206.763217592597</v>
      </c>
      <c r="S1990">
        <f t="shared" si="95"/>
        <v>2015</v>
      </c>
    </row>
    <row r="1991" spans="1:19" ht="48" x14ac:dyDescent="0.2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t="s">
        <v>8277</v>
      </c>
      <c r="P1991">
        <f t="shared" si="94"/>
        <v>50</v>
      </c>
      <c r="Q1991" s="13">
        <f t="shared" si="93"/>
        <v>42685.680648148147</v>
      </c>
      <c r="S1991">
        <f t="shared" si="95"/>
        <v>2016</v>
      </c>
    </row>
    <row r="1992" spans="1:19" ht="48" x14ac:dyDescent="0.2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t="s">
        <v>8277</v>
      </c>
      <c r="P1992">
        <f t="shared" si="94"/>
        <v>101.8</v>
      </c>
      <c r="Q1992" s="13">
        <f t="shared" si="93"/>
        <v>42398.195972222224</v>
      </c>
      <c r="S1992">
        <f t="shared" si="95"/>
        <v>2016</v>
      </c>
    </row>
    <row r="1993" spans="1:19" ht="32" x14ac:dyDescent="0.2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t="s">
        <v>8277</v>
      </c>
      <c r="P1993">
        <f t="shared" si="94"/>
        <v>46.67</v>
      </c>
      <c r="Q1993" s="13">
        <f t="shared" si="93"/>
        <v>42167.89335648148</v>
      </c>
      <c r="S1993">
        <f t="shared" si="95"/>
        <v>2015</v>
      </c>
    </row>
    <row r="1994" spans="1:19" ht="32" x14ac:dyDescent="0.2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t="s">
        <v>8277</v>
      </c>
      <c r="P1994">
        <f t="shared" si="94"/>
        <v>1</v>
      </c>
      <c r="Q1994" s="13">
        <f t="shared" si="93"/>
        <v>42023.143414351856</v>
      </c>
      <c r="S1994">
        <f t="shared" si="95"/>
        <v>2015</v>
      </c>
    </row>
    <row r="1995" spans="1:19" ht="48" x14ac:dyDescent="0.2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t="s">
        <v>8277</v>
      </c>
      <c r="P1995" t="e">
        <f t="shared" si="94"/>
        <v>#DIV/0!</v>
      </c>
      <c r="Q1995" s="13">
        <f t="shared" si="93"/>
        <v>42329.58839120371</v>
      </c>
      <c r="S1995">
        <f t="shared" si="95"/>
        <v>2015</v>
      </c>
    </row>
    <row r="1996" spans="1:19" ht="48" x14ac:dyDescent="0.2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t="s">
        <v>8277</v>
      </c>
      <c r="P1996" t="e">
        <f t="shared" si="94"/>
        <v>#DIV/0!</v>
      </c>
      <c r="Q1996" s="13">
        <f t="shared" si="93"/>
        <v>42651.006273148145</v>
      </c>
      <c r="S1996">
        <f t="shared" si="95"/>
        <v>2016</v>
      </c>
    </row>
    <row r="1997" spans="1:19" ht="48" x14ac:dyDescent="0.2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t="s">
        <v>8277</v>
      </c>
      <c r="P1997">
        <f t="shared" si="94"/>
        <v>26</v>
      </c>
      <c r="Q1997" s="13">
        <f t="shared" si="93"/>
        <v>42181.902037037042</v>
      </c>
      <c r="S1997">
        <f t="shared" si="95"/>
        <v>2015</v>
      </c>
    </row>
    <row r="1998" spans="1:19" ht="48" x14ac:dyDescent="0.2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t="s">
        <v>8277</v>
      </c>
      <c r="P1998" t="e">
        <f t="shared" si="94"/>
        <v>#DIV/0!</v>
      </c>
      <c r="Q1998" s="13">
        <f t="shared" si="93"/>
        <v>41800.819571759261</v>
      </c>
      <c r="S1998">
        <f t="shared" si="95"/>
        <v>2014</v>
      </c>
    </row>
    <row r="1999" spans="1:19" ht="48" x14ac:dyDescent="0.2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t="s">
        <v>8277</v>
      </c>
      <c r="P1999" t="e">
        <f t="shared" si="94"/>
        <v>#DIV/0!</v>
      </c>
      <c r="Q1999" s="13">
        <f t="shared" si="93"/>
        <v>41847.930694444447</v>
      </c>
      <c r="S1999">
        <f t="shared" si="95"/>
        <v>2014</v>
      </c>
    </row>
    <row r="2000" spans="1:19" ht="48" x14ac:dyDescent="0.2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t="s">
        <v>8277</v>
      </c>
      <c r="P2000">
        <f t="shared" si="94"/>
        <v>218.33</v>
      </c>
      <c r="Q2000" s="13">
        <f t="shared" si="93"/>
        <v>41807.118495370371</v>
      </c>
      <c r="S2000">
        <f t="shared" si="95"/>
        <v>2014</v>
      </c>
    </row>
    <row r="2001" spans="1:19" ht="48" x14ac:dyDescent="0.2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t="s">
        <v>8277</v>
      </c>
      <c r="P2001">
        <f t="shared" si="94"/>
        <v>33.71</v>
      </c>
      <c r="Q2001" s="13">
        <f t="shared" si="93"/>
        <v>41926.482731481483</v>
      </c>
      <c r="S2001">
        <f t="shared" si="95"/>
        <v>2014</v>
      </c>
    </row>
    <row r="2002" spans="1:19" ht="48" x14ac:dyDescent="0.2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t="s">
        <v>8277</v>
      </c>
      <c r="P2002">
        <f t="shared" si="94"/>
        <v>25</v>
      </c>
      <c r="Q2002" s="13">
        <f t="shared" si="93"/>
        <v>42345.951539351852</v>
      </c>
      <c r="S2002">
        <f t="shared" si="95"/>
        <v>2015</v>
      </c>
    </row>
    <row r="2003" spans="1:19" ht="32" x14ac:dyDescent="0.2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8287</v>
      </c>
      <c r="O2003" t="s">
        <v>8306</v>
      </c>
      <c r="P2003">
        <f t="shared" si="94"/>
        <v>128.38999999999999</v>
      </c>
      <c r="Q2003" s="13">
        <f t="shared" si="93"/>
        <v>42136.209675925929</v>
      </c>
      <c r="S2003">
        <f t="shared" si="95"/>
        <v>2015</v>
      </c>
    </row>
    <row r="2004" spans="1:19" ht="48" x14ac:dyDescent="0.2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8287</v>
      </c>
      <c r="O2004" t="s">
        <v>8306</v>
      </c>
      <c r="P2004">
        <f t="shared" si="94"/>
        <v>78.83</v>
      </c>
      <c r="Q2004" s="13">
        <f t="shared" si="93"/>
        <v>42728.71230324074</v>
      </c>
      <c r="S2004">
        <f t="shared" si="95"/>
        <v>2016</v>
      </c>
    </row>
    <row r="2005" spans="1:19" ht="64" x14ac:dyDescent="0.2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8287</v>
      </c>
      <c r="O2005" t="s">
        <v>8306</v>
      </c>
      <c r="P2005">
        <f t="shared" si="94"/>
        <v>91.76</v>
      </c>
      <c r="Q2005" s="13">
        <f t="shared" si="93"/>
        <v>40347.125601851854</v>
      </c>
      <c r="S2005">
        <f t="shared" si="95"/>
        <v>2010</v>
      </c>
    </row>
    <row r="2006" spans="1:19" ht="48" x14ac:dyDescent="0.2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8287</v>
      </c>
      <c r="O2006" t="s">
        <v>8306</v>
      </c>
      <c r="P2006">
        <f t="shared" si="94"/>
        <v>331.1</v>
      </c>
      <c r="Q2006" s="13">
        <f t="shared" si="93"/>
        <v>41800.604895833334</v>
      </c>
      <c r="S2006">
        <f t="shared" si="95"/>
        <v>2014</v>
      </c>
    </row>
    <row r="2007" spans="1:19" ht="48" x14ac:dyDescent="0.2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8287</v>
      </c>
      <c r="O2007" t="s">
        <v>8306</v>
      </c>
      <c r="P2007">
        <f t="shared" si="94"/>
        <v>194.26</v>
      </c>
      <c r="Q2007" s="13">
        <f t="shared" si="93"/>
        <v>41535.812708333331</v>
      </c>
      <c r="S2007">
        <f t="shared" si="95"/>
        <v>2013</v>
      </c>
    </row>
    <row r="2008" spans="1:19" ht="48" x14ac:dyDescent="0.2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8287</v>
      </c>
      <c r="O2008" t="s">
        <v>8306</v>
      </c>
      <c r="P2008">
        <f t="shared" si="94"/>
        <v>408.98</v>
      </c>
      <c r="Q2008" s="13">
        <f t="shared" si="93"/>
        <v>41941.500520833331</v>
      </c>
      <c r="S2008">
        <f t="shared" si="95"/>
        <v>2014</v>
      </c>
    </row>
    <row r="2009" spans="1:19" ht="48" x14ac:dyDescent="0.2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8287</v>
      </c>
      <c r="O2009" t="s">
        <v>8306</v>
      </c>
      <c r="P2009">
        <f t="shared" si="94"/>
        <v>84.46</v>
      </c>
      <c r="Q2009" s="13">
        <f t="shared" si="93"/>
        <v>40347.837800925925</v>
      </c>
      <c r="S2009">
        <f t="shared" si="95"/>
        <v>2010</v>
      </c>
    </row>
    <row r="2010" spans="1:19" ht="48" x14ac:dyDescent="0.2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8287</v>
      </c>
      <c r="O2010" t="s">
        <v>8306</v>
      </c>
      <c r="P2010">
        <f t="shared" si="94"/>
        <v>44.85</v>
      </c>
      <c r="Q2010" s="13">
        <f t="shared" si="93"/>
        <v>40761.604421296295</v>
      </c>
      <c r="S2010">
        <f t="shared" si="95"/>
        <v>2011</v>
      </c>
    </row>
    <row r="2011" spans="1:19" ht="48" x14ac:dyDescent="0.2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8287</v>
      </c>
      <c r="O2011" t="s">
        <v>8306</v>
      </c>
      <c r="P2011">
        <f t="shared" si="94"/>
        <v>383.36</v>
      </c>
      <c r="Q2011" s="13">
        <f t="shared" si="93"/>
        <v>42661.323414351849</v>
      </c>
      <c r="S2011">
        <f t="shared" si="95"/>
        <v>2016</v>
      </c>
    </row>
    <row r="2012" spans="1:19" ht="32" x14ac:dyDescent="0.2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8287</v>
      </c>
      <c r="O2012" t="s">
        <v>8306</v>
      </c>
      <c r="P2012">
        <f t="shared" si="94"/>
        <v>55.28</v>
      </c>
      <c r="Q2012" s="13">
        <f t="shared" si="93"/>
        <v>42570.996423611112</v>
      </c>
      <c r="S2012">
        <f t="shared" si="95"/>
        <v>2016</v>
      </c>
    </row>
    <row r="2013" spans="1:19" ht="48" x14ac:dyDescent="0.2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8287</v>
      </c>
      <c r="O2013" t="s">
        <v>8306</v>
      </c>
      <c r="P2013">
        <f t="shared" si="94"/>
        <v>422.02</v>
      </c>
      <c r="Q2013" s="13">
        <f t="shared" si="93"/>
        <v>42347.358483796299</v>
      </c>
      <c r="S2013">
        <f t="shared" si="95"/>
        <v>2015</v>
      </c>
    </row>
    <row r="2014" spans="1:19" ht="48" x14ac:dyDescent="0.2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8287</v>
      </c>
      <c r="O2014" t="s">
        <v>8306</v>
      </c>
      <c r="P2014">
        <f t="shared" si="94"/>
        <v>64.180000000000007</v>
      </c>
      <c r="Q2014" s="13">
        <f t="shared" si="93"/>
        <v>42010.822233796294</v>
      </c>
      <c r="S2014">
        <f t="shared" si="95"/>
        <v>2015</v>
      </c>
    </row>
    <row r="2015" spans="1:19" ht="48" x14ac:dyDescent="0.2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8287</v>
      </c>
      <c r="O2015" t="s">
        <v>8306</v>
      </c>
      <c r="P2015">
        <f t="shared" si="94"/>
        <v>173.58</v>
      </c>
      <c r="Q2015" s="13">
        <f t="shared" si="93"/>
        <v>42499.960810185185</v>
      </c>
      <c r="S2015">
        <f t="shared" si="95"/>
        <v>2016</v>
      </c>
    </row>
    <row r="2016" spans="1:19" ht="48" x14ac:dyDescent="0.2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8287</v>
      </c>
      <c r="O2016" t="s">
        <v>8306</v>
      </c>
      <c r="P2016">
        <f t="shared" si="94"/>
        <v>88.6</v>
      </c>
      <c r="Q2016" s="13">
        <f t="shared" si="93"/>
        <v>41324.214571759258</v>
      </c>
      <c r="S2016">
        <f t="shared" si="95"/>
        <v>2013</v>
      </c>
    </row>
    <row r="2017" spans="1:19" ht="48" x14ac:dyDescent="0.2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8287</v>
      </c>
      <c r="O2017" t="s">
        <v>8306</v>
      </c>
      <c r="P2017">
        <f t="shared" si="94"/>
        <v>50.22</v>
      </c>
      <c r="Q2017" s="13">
        <f t="shared" si="93"/>
        <v>40765.876886574071</v>
      </c>
      <c r="S2017">
        <f t="shared" si="95"/>
        <v>2011</v>
      </c>
    </row>
    <row r="2018" spans="1:19" ht="32" x14ac:dyDescent="0.2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8287</v>
      </c>
      <c r="O2018" t="s">
        <v>8306</v>
      </c>
      <c r="P2018">
        <f t="shared" si="94"/>
        <v>192.39</v>
      </c>
      <c r="Q2018" s="13">
        <f t="shared" si="93"/>
        <v>41312.88077546296</v>
      </c>
      <c r="S2018">
        <f t="shared" si="95"/>
        <v>2013</v>
      </c>
    </row>
    <row r="2019" spans="1:19" ht="48" x14ac:dyDescent="0.2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8287</v>
      </c>
      <c r="O2019" t="s">
        <v>8306</v>
      </c>
      <c r="P2019">
        <f t="shared" si="94"/>
        <v>73.42</v>
      </c>
      <c r="Q2019" s="13">
        <f t="shared" si="93"/>
        <v>40961.057349537034</v>
      </c>
      <c r="S2019">
        <f t="shared" si="95"/>
        <v>2012</v>
      </c>
    </row>
    <row r="2020" spans="1:19" ht="48" x14ac:dyDescent="0.2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8287</v>
      </c>
      <c r="O2020" t="s">
        <v>8306</v>
      </c>
      <c r="P2020">
        <f t="shared" si="94"/>
        <v>147.68</v>
      </c>
      <c r="Q2020" s="13">
        <f t="shared" si="93"/>
        <v>42199.365844907406</v>
      </c>
      <c r="S2020">
        <f t="shared" si="95"/>
        <v>2015</v>
      </c>
    </row>
    <row r="2021" spans="1:19" ht="48" x14ac:dyDescent="0.2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8287</v>
      </c>
      <c r="O2021" t="s">
        <v>8306</v>
      </c>
      <c r="P2021">
        <f t="shared" si="94"/>
        <v>108.97</v>
      </c>
      <c r="Q2021" s="13">
        <f t="shared" si="93"/>
        <v>42605.70857638889</v>
      </c>
      <c r="S2021">
        <f t="shared" si="95"/>
        <v>2016</v>
      </c>
    </row>
    <row r="2022" spans="1:19" ht="48" x14ac:dyDescent="0.2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8287</v>
      </c>
      <c r="O2022" t="s">
        <v>8306</v>
      </c>
      <c r="P2022">
        <f t="shared" si="94"/>
        <v>23.65</v>
      </c>
      <c r="Q2022" s="13">
        <f t="shared" si="93"/>
        <v>41737.097499999996</v>
      </c>
      <c r="S2022">
        <f t="shared" si="95"/>
        <v>2014</v>
      </c>
    </row>
    <row r="2023" spans="1:19" ht="48" x14ac:dyDescent="0.2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8287</v>
      </c>
      <c r="O2023" t="s">
        <v>8306</v>
      </c>
      <c r="P2023">
        <f t="shared" si="94"/>
        <v>147.94999999999999</v>
      </c>
      <c r="Q2023" s="13">
        <f t="shared" si="93"/>
        <v>41861.070567129631</v>
      </c>
      <c r="S2023">
        <f t="shared" si="95"/>
        <v>2014</v>
      </c>
    </row>
    <row r="2024" spans="1:19" ht="48" x14ac:dyDescent="0.2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8287</v>
      </c>
      <c r="O2024" t="s">
        <v>8306</v>
      </c>
      <c r="P2024">
        <f t="shared" si="94"/>
        <v>385.04</v>
      </c>
      <c r="Q2024" s="13">
        <f t="shared" si="93"/>
        <v>42502.569120370375</v>
      </c>
      <c r="S2024">
        <f t="shared" si="95"/>
        <v>2016</v>
      </c>
    </row>
    <row r="2025" spans="1:19" ht="48" x14ac:dyDescent="0.2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8287</v>
      </c>
      <c r="O2025" t="s">
        <v>8306</v>
      </c>
      <c r="P2025">
        <f t="shared" si="94"/>
        <v>457.39</v>
      </c>
      <c r="Q2025" s="13">
        <f t="shared" si="93"/>
        <v>42136.420752314814</v>
      </c>
      <c r="S2025">
        <f t="shared" si="95"/>
        <v>2015</v>
      </c>
    </row>
    <row r="2026" spans="1:19" ht="48" x14ac:dyDescent="0.2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8287</v>
      </c>
      <c r="O2026" t="s">
        <v>8306</v>
      </c>
      <c r="P2026">
        <f t="shared" si="94"/>
        <v>222.99</v>
      </c>
      <c r="Q2026" s="13">
        <f t="shared" si="93"/>
        <v>41099.966944444444</v>
      </c>
      <c r="S2026">
        <f t="shared" si="95"/>
        <v>2012</v>
      </c>
    </row>
    <row r="2027" spans="1:19" ht="48" x14ac:dyDescent="0.2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8287</v>
      </c>
      <c r="O2027" t="s">
        <v>8306</v>
      </c>
      <c r="P2027">
        <f t="shared" si="94"/>
        <v>220.74</v>
      </c>
      <c r="Q2027" s="13">
        <f t="shared" si="93"/>
        <v>42136.184560185182</v>
      </c>
      <c r="S2027">
        <f t="shared" si="95"/>
        <v>2015</v>
      </c>
    </row>
    <row r="2028" spans="1:19" ht="32" x14ac:dyDescent="0.2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8287</v>
      </c>
      <c r="O2028" t="s">
        <v>8306</v>
      </c>
      <c r="P2028">
        <f t="shared" si="94"/>
        <v>73.5</v>
      </c>
      <c r="Q2028" s="13">
        <f t="shared" si="93"/>
        <v>41704.735937500001</v>
      </c>
      <c r="S2028">
        <f t="shared" si="95"/>
        <v>2014</v>
      </c>
    </row>
    <row r="2029" spans="1:19" ht="48" x14ac:dyDescent="0.2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8287</v>
      </c>
      <c r="O2029" t="s">
        <v>8306</v>
      </c>
      <c r="P2029">
        <f t="shared" si="94"/>
        <v>223.1</v>
      </c>
      <c r="Q2029" s="13">
        <f t="shared" si="93"/>
        <v>42048.813877314817</v>
      </c>
      <c r="S2029">
        <f t="shared" si="95"/>
        <v>2015</v>
      </c>
    </row>
    <row r="2030" spans="1:19" ht="32" x14ac:dyDescent="0.2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8287</v>
      </c>
      <c r="O2030" t="s">
        <v>8306</v>
      </c>
      <c r="P2030">
        <f t="shared" si="94"/>
        <v>47.91</v>
      </c>
      <c r="Q2030" s="13">
        <f t="shared" si="93"/>
        <v>40215.919050925928</v>
      </c>
      <c r="S2030">
        <f t="shared" si="95"/>
        <v>2010</v>
      </c>
    </row>
    <row r="2031" spans="1:19" ht="32" x14ac:dyDescent="0.2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8287</v>
      </c>
      <c r="O2031" t="s">
        <v>8306</v>
      </c>
      <c r="P2031">
        <f t="shared" si="94"/>
        <v>96.06</v>
      </c>
      <c r="Q2031" s="13">
        <f t="shared" si="93"/>
        <v>41848.021770833337</v>
      </c>
      <c r="S2031">
        <f t="shared" si="95"/>
        <v>2014</v>
      </c>
    </row>
    <row r="2032" spans="1:19" ht="48" x14ac:dyDescent="0.2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8287</v>
      </c>
      <c r="O2032" t="s">
        <v>8306</v>
      </c>
      <c r="P2032">
        <f t="shared" si="94"/>
        <v>118.61</v>
      </c>
      <c r="Q2032" s="13">
        <f t="shared" si="93"/>
        <v>41212.996481481481</v>
      </c>
      <c r="S2032">
        <f t="shared" si="95"/>
        <v>2012</v>
      </c>
    </row>
    <row r="2033" spans="1:19" ht="32" x14ac:dyDescent="0.2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8287</v>
      </c>
      <c r="O2033" t="s">
        <v>8306</v>
      </c>
      <c r="P2033">
        <f t="shared" si="94"/>
        <v>118.45</v>
      </c>
      <c r="Q2033" s="13">
        <f t="shared" si="93"/>
        <v>41975.329317129625</v>
      </c>
      <c r="S2033">
        <f t="shared" si="95"/>
        <v>2014</v>
      </c>
    </row>
    <row r="2034" spans="1:19" ht="48" x14ac:dyDescent="0.2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8287</v>
      </c>
      <c r="O2034" t="s">
        <v>8306</v>
      </c>
      <c r="P2034">
        <f t="shared" si="94"/>
        <v>143.21</v>
      </c>
      <c r="Q2034" s="13">
        <f t="shared" si="93"/>
        <v>42689.565671296295</v>
      </c>
      <c r="S2034">
        <f t="shared" si="95"/>
        <v>2016</v>
      </c>
    </row>
    <row r="2035" spans="1:19" ht="48" x14ac:dyDescent="0.2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8287</v>
      </c>
      <c r="O2035" t="s">
        <v>8306</v>
      </c>
      <c r="P2035">
        <f t="shared" si="94"/>
        <v>282.72000000000003</v>
      </c>
      <c r="Q2035" s="13">
        <f t="shared" si="93"/>
        <v>41725.082384259258</v>
      </c>
      <c r="S2035">
        <f t="shared" si="95"/>
        <v>2014</v>
      </c>
    </row>
    <row r="2036" spans="1:19" ht="48" x14ac:dyDescent="0.2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8287</v>
      </c>
      <c r="O2036" t="s">
        <v>8306</v>
      </c>
      <c r="P2036">
        <f t="shared" si="94"/>
        <v>593.94000000000005</v>
      </c>
      <c r="Q2036" s="13">
        <f t="shared" si="93"/>
        <v>42076.130011574074</v>
      </c>
      <c r="S2036">
        <f t="shared" si="95"/>
        <v>2015</v>
      </c>
    </row>
    <row r="2037" spans="1:19" ht="48" x14ac:dyDescent="0.2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8287</v>
      </c>
      <c r="O2037" t="s">
        <v>8306</v>
      </c>
      <c r="P2037">
        <f t="shared" si="94"/>
        <v>262.16000000000003</v>
      </c>
      <c r="Q2037" s="13">
        <f t="shared" si="93"/>
        <v>42311.625081018516</v>
      </c>
      <c r="S2037">
        <f t="shared" si="95"/>
        <v>2015</v>
      </c>
    </row>
    <row r="2038" spans="1:19" ht="48" x14ac:dyDescent="0.2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8287</v>
      </c>
      <c r="O2038" t="s">
        <v>8306</v>
      </c>
      <c r="P2038">
        <f t="shared" si="94"/>
        <v>46.58</v>
      </c>
      <c r="Q2038" s="13">
        <f t="shared" si="93"/>
        <v>41738.864803240744</v>
      </c>
      <c r="S2038">
        <f t="shared" si="95"/>
        <v>2014</v>
      </c>
    </row>
    <row r="2039" spans="1:19" ht="48" x14ac:dyDescent="0.2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8287</v>
      </c>
      <c r="O2039" t="s">
        <v>8306</v>
      </c>
      <c r="P2039">
        <f t="shared" si="94"/>
        <v>70.040000000000006</v>
      </c>
      <c r="Q2039" s="13">
        <f t="shared" si="93"/>
        <v>41578.210104166668</v>
      </c>
      <c r="S2039">
        <f t="shared" si="95"/>
        <v>2013</v>
      </c>
    </row>
    <row r="2040" spans="1:19" ht="48" x14ac:dyDescent="0.2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8287</v>
      </c>
      <c r="O2040" t="s">
        <v>8306</v>
      </c>
      <c r="P2040">
        <f t="shared" si="94"/>
        <v>164.91</v>
      </c>
      <c r="Q2040" s="13">
        <f t="shared" si="93"/>
        <v>41424.27107638889</v>
      </c>
      <c r="S2040">
        <f t="shared" si="95"/>
        <v>2013</v>
      </c>
    </row>
    <row r="2041" spans="1:19" ht="32" x14ac:dyDescent="0.2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8287</v>
      </c>
      <c r="O2041" t="s">
        <v>8306</v>
      </c>
      <c r="P2041">
        <f t="shared" si="94"/>
        <v>449.26</v>
      </c>
      <c r="Q2041" s="13">
        <f t="shared" si="93"/>
        <v>42675.438946759255</v>
      </c>
      <c r="S2041">
        <f t="shared" si="95"/>
        <v>2016</v>
      </c>
    </row>
    <row r="2042" spans="1:19" ht="32" x14ac:dyDescent="0.2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8287</v>
      </c>
      <c r="O2042" t="s">
        <v>8306</v>
      </c>
      <c r="P2042">
        <f t="shared" si="94"/>
        <v>27.47</v>
      </c>
      <c r="Q2042" s="13">
        <f t="shared" si="93"/>
        <v>41578.927118055559</v>
      </c>
      <c r="S2042">
        <f t="shared" si="95"/>
        <v>2013</v>
      </c>
    </row>
    <row r="2043" spans="1:19" ht="48" x14ac:dyDescent="0.2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8287</v>
      </c>
      <c r="O2043" t="s">
        <v>8306</v>
      </c>
      <c r="P2043">
        <f t="shared" si="94"/>
        <v>143.97999999999999</v>
      </c>
      <c r="Q2043" s="13">
        <f t="shared" si="93"/>
        <v>42654.525775462964</v>
      </c>
      <c r="S2043">
        <f t="shared" si="95"/>
        <v>2016</v>
      </c>
    </row>
    <row r="2044" spans="1:19" ht="48" x14ac:dyDescent="0.2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8287</v>
      </c>
      <c r="O2044" t="s">
        <v>8306</v>
      </c>
      <c r="P2044">
        <f t="shared" si="94"/>
        <v>88.24</v>
      </c>
      <c r="Q2044" s="13">
        <f t="shared" si="93"/>
        <v>42331.708032407405</v>
      </c>
      <c r="S2044">
        <f t="shared" si="95"/>
        <v>2015</v>
      </c>
    </row>
    <row r="2045" spans="1:19" ht="48" x14ac:dyDescent="0.2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8287</v>
      </c>
      <c r="O2045" t="s">
        <v>8306</v>
      </c>
      <c r="P2045">
        <f t="shared" si="94"/>
        <v>36.33</v>
      </c>
      <c r="Q2045" s="13">
        <f t="shared" si="93"/>
        <v>42661.176817129628</v>
      </c>
      <c r="S2045">
        <f t="shared" si="95"/>
        <v>2016</v>
      </c>
    </row>
    <row r="2046" spans="1:19" ht="48" x14ac:dyDescent="0.2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8287</v>
      </c>
      <c r="O2046" t="s">
        <v>8306</v>
      </c>
      <c r="P2046">
        <f t="shared" si="94"/>
        <v>90.18</v>
      </c>
      <c r="Q2046" s="13">
        <f t="shared" si="93"/>
        <v>42138.684189814812</v>
      </c>
      <c r="S2046">
        <f t="shared" si="95"/>
        <v>2015</v>
      </c>
    </row>
    <row r="2047" spans="1:19" ht="48" x14ac:dyDescent="0.2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8287</v>
      </c>
      <c r="O2047" t="s">
        <v>8306</v>
      </c>
      <c r="P2047">
        <f t="shared" si="94"/>
        <v>152.62</v>
      </c>
      <c r="Q2047" s="13">
        <f t="shared" si="93"/>
        <v>41069.088506944441</v>
      </c>
      <c r="S2047">
        <f t="shared" si="95"/>
        <v>2012</v>
      </c>
    </row>
    <row r="2048" spans="1:19" ht="48" x14ac:dyDescent="0.2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8287</v>
      </c>
      <c r="O2048" t="s">
        <v>8306</v>
      </c>
      <c r="P2048">
        <f t="shared" si="94"/>
        <v>55.81</v>
      </c>
      <c r="Q2048" s="13">
        <f t="shared" si="93"/>
        <v>41387.171805555554</v>
      </c>
      <c r="S2048">
        <f t="shared" si="95"/>
        <v>2013</v>
      </c>
    </row>
    <row r="2049" spans="1:19" ht="48" x14ac:dyDescent="0.2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8287</v>
      </c>
      <c r="O2049" t="s">
        <v>8306</v>
      </c>
      <c r="P2049">
        <f t="shared" si="94"/>
        <v>227.85</v>
      </c>
      <c r="Q2049" s="13">
        <f t="shared" si="93"/>
        <v>42081.903587962966</v>
      </c>
      <c r="S2049">
        <f t="shared" si="95"/>
        <v>2015</v>
      </c>
    </row>
    <row r="2050" spans="1:19" ht="48" x14ac:dyDescent="0.2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8287</v>
      </c>
      <c r="O2050" t="s">
        <v>8306</v>
      </c>
      <c r="P2050">
        <f t="shared" si="94"/>
        <v>91.83</v>
      </c>
      <c r="Q2050" s="13">
        <f t="shared" si="93"/>
        <v>41387.651516203703</v>
      </c>
      <c r="S2050">
        <f t="shared" si="95"/>
        <v>2013</v>
      </c>
    </row>
    <row r="2051" spans="1:19" ht="16" x14ac:dyDescent="0.2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8287</v>
      </c>
      <c r="O2051" t="s">
        <v>8306</v>
      </c>
      <c r="P2051">
        <f t="shared" si="94"/>
        <v>80.989999999999995</v>
      </c>
      <c r="Q2051" s="13">
        <f t="shared" ref="Q2051:Q2114" si="96">(((J2051/60)/60)/24)+DATE(1970,1,1)</f>
        <v>41575.527349537035</v>
      </c>
      <c r="S2051">
        <f t="shared" si="95"/>
        <v>2013</v>
      </c>
    </row>
    <row r="2052" spans="1:19" ht="48" x14ac:dyDescent="0.2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8287</v>
      </c>
      <c r="O2052" t="s">
        <v>8306</v>
      </c>
      <c r="P2052">
        <f t="shared" ref="P2052:P2115" si="97">ROUND(E2052/L2052,2)</f>
        <v>278.39</v>
      </c>
      <c r="Q2052" s="13">
        <f t="shared" si="96"/>
        <v>42115.071504629625</v>
      </c>
      <c r="S2052">
        <f t="shared" ref="R2052:S2115" si="98">YEAR(Q2052)</f>
        <v>2015</v>
      </c>
    </row>
    <row r="2053" spans="1:19" ht="48" x14ac:dyDescent="0.2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8287</v>
      </c>
      <c r="O2053" t="s">
        <v>8306</v>
      </c>
      <c r="P2053">
        <f t="shared" si="97"/>
        <v>43.1</v>
      </c>
      <c r="Q2053" s="13">
        <f t="shared" si="96"/>
        <v>41604.022418981483</v>
      </c>
      <c r="S2053">
        <f t="shared" si="98"/>
        <v>2013</v>
      </c>
    </row>
    <row r="2054" spans="1:19" ht="48" x14ac:dyDescent="0.2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8287</v>
      </c>
      <c r="O2054" t="s">
        <v>8306</v>
      </c>
      <c r="P2054">
        <f t="shared" si="97"/>
        <v>326.29000000000002</v>
      </c>
      <c r="Q2054" s="13">
        <f t="shared" si="96"/>
        <v>42375.08394675926</v>
      </c>
      <c r="S2054">
        <f t="shared" si="98"/>
        <v>2016</v>
      </c>
    </row>
    <row r="2055" spans="1:19" ht="48" x14ac:dyDescent="0.2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8287</v>
      </c>
      <c r="O2055" t="s">
        <v>8306</v>
      </c>
      <c r="P2055">
        <f t="shared" si="97"/>
        <v>41.74</v>
      </c>
      <c r="Q2055" s="13">
        <f t="shared" si="96"/>
        <v>42303.617488425924</v>
      </c>
      <c r="S2055">
        <f t="shared" si="98"/>
        <v>2015</v>
      </c>
    </row>
    <row r="2056" spans="1:19" ht="48" x14ac:dyDescent="0.2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8287</v>
      </c>
      <c r="O2056" t="s">
        <v>8306</v>
      </c>
      <c r="P2056">
        <f t="shared" si="97"/>
        <v>64.02</v>
      </c>
      <c r="Q2056" s="13">
        <f t="shared" si="96"/>
        <v>41731.520949074074</v>
      </c>
      <c r="S2056">
        <f t="shared" si="98"/>
        <v>2014</v>
      </c>
    </row>
    <row r="2057" spans="1:19" ht="48" x14ac:dyDescent="0.2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8287</v>
      </c>
      <c r="O2057" t="s">
        <v>8306</v>
      </c>
      <c r="P2057">
        <f t="shared" si="97"/>
        <v>99.46</v>
      </c>
      <c r="Q2057" s="13">
        <f t="shared" si="96"/>
        <v>41946.674108796295</v>
      </c>
      <c r="S2057">
        <f t="shared" si="98"/>
        <v>2014</v>
      </c>
    </row>
    <row r="2058" spans="1:19" ht="48" x14ac:dyDescent="0.2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8287</v>
      </c>
      <c r="O2058" t="s">
        <v>8306</v>
      </c>
      <c r="P2058">
        <f t="shared" si="97"/>
        <v>138.49</v>
      </c>
      <c r="Q2058" s="13">
        <f t="shared" si="96"/>
        <v>41351.76090277778</v>
      </c>
      <c r="S2058">
        <f t="shared" si="98"/>
        <v>2013</v>
      </c>
    </row>
    <row r="2059" spans="1:19" ht="48" x14ac:dyDescent="0.2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8287</v>
      </c>
      <c r="O2059" t="s">
        <v>8306</v>
      </c>
      <c r="P2059">
        <f t="shared" si="97"/>
        <v>45.55</v>
      </c>
      <c r="Q2059" s="13">
        <f t="shared" si="96"/>
        <v>42396.494583333333</v>
      </c>
      <c r="S2059">
        <f t="shared" si="98"/>
        <v>2016</v>
      </c>
    </row>
    <row r="2060" spans="1:19" ht="32" x14ac:dyDescent="0.2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8287</v>
      </c>
      <c r="O2060" t="s">
        <v>8306</v>
      </c>
      <c r="P2060">
        <f t="shared" si="97"/>
        <v>10.51</v>
      </c>
      <c r="Q2060" s="13">
        <f t="shared" si="96"/>
        <v>42026.370717592596</v>
      </c>
      <c r="S2060">
        <f t="shared" si="98"/>
        <v>2015</v>
      </c>
    </row>
    <row r="2061" spans="1:19" ht="48" x14ac:dyDescent="0.2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8287</v>
      </c>
      <c r="O2061" t="s">
        <v>8306</v>
      </c>
      <c r="P2061">
        <f t="shared" si="97"/>
        <v>114.77</v>
      </c>
      <c r="Q2061" s="13">
        <f t="shared" si="96"/>
        <v>42361.602476851855</v>
      </c>
      <c r="S2061">
        <f t="shared" si="98"/>
        <v>2015</v>
      </c>
    </row>
    <row r="2062" spans="1:19" ht="48" x14ac:dyDescent="0.2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8287</v>
      </c>
      <c r="O2062" t="s">
        <v>8306</v>
      </c>
      <c r="P2062">
        <f t="shared" si="97"/>
        <v>36</v>
      </c>
      <c r="Q2062" s="13">
        <f t="shared" si="96"/>
        <v>41783.642939814818</v>
      </c>
      <c r="S2062">
        <f t="shared" si="98"/>
        <v>2014</v>
      </c>
    </row>
    <row r="2063" spans="1:19" ht="48" x14ac:dyDescent="0.2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8287</v>
      </c>
      <c r="O2063" t="s">
        <v>8306</v>
      </c>
      <c r="P2063">
        <f t="shared" si="97"/>
        <v>154.16999999999999</v>
      </c>
      <c r="Q2063" s="13">
        <f t="shared" si="96"/>
        <v>42705.764513888891</v>
      </c>
      <c r="S2063">
        <f t="shared" si="98"/>
        <v>2016</v>
      </c>
    </row>
    <row r="2064" spans="1:19" ht="48" x14ac:dyDescent="0.2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8287</v>
      </c>
      <c r="O2064" t="s">
        <v>8306</v>
      </c>
      <c r="P2064">
        <f t="shared" si="97"/>
        <v>566.39</v>
      </c>
      <c r="Q2064" s="13">
        <f t="shared" si="96"/>
        <v>42423.3830787037</v>
      </c>
      <c r="S2064">
        <f t="shared" si="98"/>
        <v>2016</v>
      </c>
    </row>
    <row r="2065" spans="1:19" ht="32" x14ac:dyDescent="0.2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8287</v>
      </c>
      <c r="O2065" t="s">
        <v>8306</v>
      </c>
      <c r="P2065">
        <f t="shared" si="97"/>
        <v>120.86</v>
      </c>
      <c r="Q2065" s="13">
        <f t="shared" si="96"/>
        <v>42472.73265046296</v>
      </c>
      <c r="S2065">
        <f t="shared" si="98"/>
        <v>2016</v>
      </c>
    </row>
    <row r="2066" spans="1:19" ht="48" x14ac:dyDescent="0.2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8287</v>
      </c>
      <c r="O2066" t="s">
        <v>8306</v>
      </c>
      <c r="P2066">
        <f t="shared" si="97"/>
        <v>86.16</v>
      </c>
      <c r="Q2066" s="13">
        <f t="shared" si="96"/>
        <v>41389.364849537036</v>
      </c>
      <c r="S2066">
        <f t="shared" si="98"/>
        <v>2013</v>
      </c>
    </row>
    <row r="2067" spans="1:19" ht="48" x14ac:dyDescent="0.2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8287</v>
      </c>
      <c r="O2067" t="s">
        <v>8306</v>
      </c>
      <c r="P2067">
        <f t="shared" si="97"/>
        <v>51.21</v>
      </c>
      <c r="Q2067" s="13">
        <f t="shared" si="96"/>
        <v>41603.333668981482</v>
      </c>
      <c r="S2067">
        <f t="shared" si="98"/>
        <v>2013</v>
      </c>
    </row>
    <row r="2068" spans="1:19" ht="48" x14ac:dyDescent="0.2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8287</v>
      </c>
      <c r="O2068" t="s">
        <v>8306</v>
      </c>
      <c r="P2068">
        <f t="shared" si="97"/>
        <v>67.260000000000005</v>
      </c>
      <c r="Q2068" s="13">
        <f t="shared" si="96"/>
        <v>41844.771793981483</v>
      </c>
      <c r="S2068">
        <f t="shared" si="98"/>
        <v>2014</v>
      </c>
    </row>
    <row r="2069" spans="1:19" ht="48" x14ac:dyDescent="0.2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8287</v>
      </c>
      <c r="O2069" t="s">
        <v>8306</v>
      </c>
      <c r="P2069">
        <f t="shared" si="97"/>
        <v>62.8</v>
      </c>
      <c r="Q2069" s="13">
        <f t="shared" si="96"/>
        <v>42115.853888888887</v>
      </c>
      <c r="S2069">
        <f t="shared" si="98"/>
        <v>2015</v>
      </c>
    </row>
    <row r="2070" spans="1:19" ht="48" x14ac:dyDescent="0.2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8287</v>
      </c>
      <c r="O2070" t="s">
        <v>8306</v>
      </c>
      <c r="P2070">
        <f t="shared" si="97"/>
        <v>346.13</v>
      </c>
      <c r="Q2070" s="13">
        <f t="shared" si="96"/>
        <v>42633.841608796298</v>
      </c>
      <c r="S2070">
        <f t="shared" si="98"/>
        <v>2016</v>
      </c>
    </row>
    <row r="2071" spans="1:19" ht="48" x14ac:dyDescent="0.2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8287</v>
      </c>
      <c r="O2071" t="s">
        <v>8306</v>
      </c>
      <c r="P2071">
        <f t="shared" si="97"/>
        <v>244.12</v>
      </c>
      <c r="Q2071" s="13">
        <f t="shared" si="96"/>
        <v>42340.972118055557</v>
      </c>
      <c r="S2071">
        <f t="shared" si="98"/>
        <v>2015</v>
      </c>
    </row>
    <row r="2072" spans="1:19" ht="48" x14ac:dyDescent="0.2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8287</v>
      </c>
      <c r="O2072" t="s">
        <v>8306</v>
      </c>
      <c r="P2072">
        <f t="shared" si="97"/>
        <v>259.25</v>
      </c>
      <c r="Q2072" s="13">
        <f t="shared" si="96"/>
        <v>42519.6565162037</v>
      </c>
      <c r="S2072">
        <f t="shared" si="98"/>
        <v>2016</v>
      </c>
    </row>
    <row r="2073" spans="1:19" ht="48" x14ac:dyDescent="0.2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8287</v>
      </c>
      <c r="O2073" t="s">
        <v>8306</v>
      </c>
      <c r="P2073">
        <f t="shared" si="97"/>
        <v>201.96</v>
      </c>
      <c r="Q2073" s="13">
        <f t="shared" si="96"/>
        <v>42600.278749999998</v>
      </c>
      <c r="S2073">
        <f t="shared" si="98"/>
        <v>2016</v>
      </c>
    </row>
    <row r="2074" spans="1:19" ht="48" x14ac:dyDescent="0.2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8287</v>
      </c>
      <c r="O2074" t="s">
        <v>8306</v>
      </c>
      <c r="P2074">
        <f t="shared" si="97"/>
        <v>226.21</v>
      </c>
      <c r="Q2074" s="13">
        <f t="shared" si="96"/>
        <v>42467.581388888888</v>
      </c>
      <c r="S2074">
        <f t="shared" si="98"/>
        <v>2016</v>
      </c>
    </row>
    <row r="2075" spans="1:19" ht="48" x14ac:dyDescent="0.2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8287</v>
      </c>
      <c r="O2075" t="s">
        <v>8306</v>
      </c>
      <c r="P2075">
        <f t="shared" si="97"/>
        <v>324.69</v>
      </c>
      <c r="Q2075" s="13">
        <f t="shared" si="96"/>
        <v>42087.668032407411</v>
      </c>
      <c r="S2075">
        <f t="shared" si="98"/>
        <v>2015</v>
      </c>
    </row>
    <row r="2076" spans="1:19" ht="32" x14ac:dyDescent="0.2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8287</v>
      </c>
      <c r="O2076" t="s">
        <v>8306</v>
      </c>
      <c r="P2076">
        <f t="shared" si="97"/>
        <v>205</v>
      </c>
      <c r="Q2076" s="13">
        <f t="shared" si="96"/>
        <v>42466.826180555552</v>
      </c>
      <c r="S2076">
        <f t="shared" si="98"/>
        <v>2016</v>
      </c>
    </row>
    <row r="2077" spans="1:19" ht="48" x14ac:dyDescent="0.2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8287</v>
      </c>
      <c r="O2077" t="s">
        <v>8306</v>
      </c>
      <c r="P2077">
        <f t="shared" si="97"/>
        <v>20.47</v>
      </c>
      <c r="Q2077" s="13">
        <f t="shared" si="96"/>
        <v>41450.681574074071</v>
      </c>
      <c r="S2077">
        <f t="shared" si="98"/>
        <v>2013</v>
      </c>
    </row>
    <row r="2078" spans="1:19" ht="32" x14ac:dyDescent="0.2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8287</v>
      </c>
      <c r="O2078" t="s">
        <v>8306</v>
      </c>
      <c r="P2078">
        <f t="shared" si="97"/>
        <v>116.35</v>
      </c>
      <c r="Q2078" s="13">
        <f t="shared" si="96"/>
        <v>41803.880659722221</v>
      </c>
      <c r="S2078">
        <f t="shared" si="98"/>
        <v>2014</v>
      </c>
    </row>
    <row r="2079" spans="1:19" ht="48" x14ac:dyDescent="0.2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8287</v>
      </c>
      <c r="O2079" t="s">
        <v>8306</v>
      </c>
      <c r="P2079">
        <f t="shared" si="97"/>
        <v>307.2</v>
      </c>
      <c r="Q2079" s="13">
        <f t="shared" si="96"/>
        <v>42103.042546296296</v>
      </c>
      <c r="S2079">
        <f t="shared" si="98"/>
        <v>2015</v>
      </c>
    </row>
    <row r="2080" spans="1:19" ht="48" x14ac:dyDescent="0.2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8287</v>
      </c>
      <c r="O2080" t="s">
        <v>8306</v>
      </c>
      <c r="P2080">
        <f t="shared" si="97"/>
        <v>546.69000000000005</v>
      </c>
      <c r="Q2080" s="13">
        <f t="shared" si="96"/>
        <v>42692.771493055552</v>
      </c>
      <c r="S2080">
        <f t="shared" si="98"/>
        <v>2016</v>
      </c>
    </row>
    <row r="2081" spans="1:19" ht="48" x14ac:dyDescent="0.2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8287</v>
      </c>
      <c r="O2081" t="s">
        <v>8306</v>
      </c>
      <c r="P2081">
        <f t="shared" si="97"/>
        <v>47.47</v>
      </c>
      <c r="Q2081" s="13">
        <f t="shared" si="96"/>
        <v>42150.71056712963</v>
      </c>
      <c r="S2081">
        <f t="shared" si="98"/>
        <v>2015</v>
      </c>
    </row>
    <row r="2082" spans="1:19" ht="48" x14ac:dyDescent="0.2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8287</v>
      </c>
      <c r="O2082" t="s">
        <v>8306</v>
      </c>
      <c r="P2082">
        <f t="shared" si="97"/>
        <v>101.56</v>
      </c>
      <c r="Q2082" s="13">
        <f t="shared" si="96"/>
        <v>42289.957175925927</v>
      </c>
      <c r="S2082">
        <f t="shared" si="98"/>
        <v>2015</v>
      </c>
    </row>
    <row r="2083" spans="1:19" ht="48" x14ac:dyDescent="0.2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8272</v>
      </c>
      <c r="O2083" t="s">
        <v>8293</v>
      </c>
      <c r="P2083">
        <f t="shared" si="97"/>
        <v>72.91</v>
      </c>
      <c r="Q2083" s="13">
        <f t="shared" si="96"/>
        <v>41004.156886574077</v>
      </c>
      <c r="S2083">
        <f t="shared" si="98"/>
        <v>2012</v>
      </c>
    </row>
    <row r="2084" spans="1:19" ht="48" x14ac:dyDescent="0.2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8272</v>
      </c>
      <c r="O2084" t="s">
        <v>8293</v>
      </c>
      <c r="P2084">
        <f t="shared" si="97"/>
        <v>43.71</v>
      </c>
      <c r="Q2084" s="13">
        <f t="shared" si="96"/>
        <v>40811.120324074072</v>
      </c>
      <c r="S2084">
        <f t="shared" si="98"/>
        <v>2011</v>
      </c>
    </row>
    <row r="2085" spans="1:19" ht="48" x14ac:dyDescent="0.2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8272</v>
      </c>
      <c r="O2085" t="s">
        <v>8293</v>
      </c>
      <c r="P2085">
        <f t="shared" si="97"/>
        <v>34</v>
      </c>
      <c r="Q2085" s="13">
        <f t="shared" si="96"/>
        <v>41034.72216435185</v>
      </c>
      <c r="S2085">
        <f t="shared" si="98"/>
        <v>2012</v>
      </c>
    </row>
    <row r="2086" spans="1:19" ht="48" x14ac:dyDescent="0.2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8272</v>
      </c>
      <c r="O2086" t="s">
        <v>8293</v>
      </c>
      <c r="P2086">
        <f t="shared" si="97"/>
        <v>70.650000000000006</v>
      </c>
      <c r="Q2086" s="13">
        <f t="shared" si="96"/>
        <v>41731.833124999997</v>
      </c>
      <c r="S2086">
        <f t="shared" si="98"/>
        <v>2014</v>
      </c>
    </row>
    <row r="2087" spans="1:19" ht="48" x14ac:dyDescent="0.2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8272</v>
      </c>
      <c r="O2087" t="s">
        <v>8293</v>
      </c>
      <c r="P2087">
        <f t="shared" si="97"/>
        <v>89.3</v>
      </c>
      <c r="Q2087" s="13">
        <f t="shared" si="96"/>
        <v>41075.835497685184</v>
      </c>
      <c r="S2087">
        <f t="shared" si="98"/>
        <v>2012</v>
      </c>
    </row>
    <row r="2088" spans="1:19" ht="48" x14ac:dyDescent="0.2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8272</v>
      </c>
      <c r="O2088" t="s">
        <v>8293</v>
      </c>
      <c r="P2088">
        <f t="shared" si="97"/>
        <v>115.09</v>
      </c>
      <c r="Q2088" s="13">
        <f t="shared" si="96"/>
        <v>40860.67050925926</v>
      </c>
      <c r="S2088">
        <f t="shared" si="98"/>
        <v>2011</v>
      </c>
    </row>
    <row r="2089" spans="1:19" ht="48" x14ac:dyDescent="0.2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8272</v>
      </c>
      <c r="O2089" t="s">
        <v>8293</v>
      </c>
      <c r="P2089">
        <f t="shared" si="97"/>
        <v>62.12</v>
      </c>
      <c r="Q2089" s="13">
        <f t="shared" si="96"/>
        <v>40764.204375000001</v>
      </c>
      <c r="S2089">
        <f t="shared" si="98"/>
        <v>2011</v>
      </c>
    </row>
    <row r="2090" spans="1:19" ht="48" x14ac:dyDescent="0.2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8272</v>
      </c>
      <c r="O2090" t="s">
        <v>8293</v>
      </c>
      <c r="P2090">
        <f t="shared" si="97"/>
        <v>46.2</v>
      </c>
      <c r="Q2090" s="13">
        <f t="shared" si="96"/>
        <v>40395.714722222219</v>
      </c>
      <c r="S2090">
        <f t="shared" si="98"/>
        <v>2010</v>
      </c>
    </row>
    <row r="2091" spans="1:19" ht="32" x14ac:dyDescent="0.2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8272</v>
      </c>
      <c r="O2091" t="s">
        <v>8293</v>
      </c>
      <c r="P2091">
        <f t="shared" si="97"/>
        <v>48.55</v>
      </c>
      <c r="Q2091" s="13">
        <f t="shared" si="96"/>
        <v>41453.076319444444</v>
      </c>
      <c r="S2091">
        <f t="shared" si="98"/>
        <v>2013</v>
      </c>
    </row>
    <row r="2092" spans="1:19" ht="48" x14ac:dyDescent="0.2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8272</v>
      </c>
      <c r="O2092" t="s">
        <v>8293</v>
      </c>
      <c r="P2092">
        <f t="shared" si="97"/>
        <v>57.52</v>
      </c>
      <c r="Q2092" s="13">
        <f t="shared" si="96"/>
        <v>41299.381423611114</v>
      </c>
      <c r="S2092">
        <f t="shared" si="98"/>
        <v>2013</v>
      </c>
    </row>
    <row r="2093" spans="1:19" ht="48" x14ac:dyDescent="0.2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8272</v>
      </c>
      <c r="O2093" t="s">
        <v>8293</v>
      </c>
      <c r="P2093">
        <f t="shared" si="97"/>
        <v>88.15</v>
      </c>
      <c r="Q2093" s="13">
        <f t="shared" si="96"/>
        <v>40555.322662037033</v>
      </c>
      <c r="S2093">
        <f t="shared" si="98"/>
        <v>2011</v>
      </c>
    </row>
    <row r="2094" spans="1:19" ht="48" x14ac:dyDescent="0.2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8272</v>
      </c>
      <c r="O2094" t="s">
        <v>8293</v>
      </c>
      <c r="P2094">
        <f t="shared" si="97"/>
        <v>110.49</v>
      </c>
      <c r="Q2094" s="13">
        <f t="shared" si="96"/>
        <v>40763.707546296297</v>
      </c>
      <c r="S2094">
        <f t="shared" si="98"/>
        <v>2011</v>
      </c>
    </row>
    <row r="2095" spans="1:19" ht="48" x14ac:dyDescent="0.2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8272</v>
      </c>
      <c r="O2095" t="s">
        <v>8293</v>
      </c>
      <c r="P2095">
        <f t="shared" si="97"/>
        <v>66.83</v>
      </c>
      <c r="Q2095" s="13">
        <f t="shared" si="96"/>
        <v>41205.854537037041</v>
      </c>
      <c r="S2095">
        <f t="shared" si="98"/>
        <v>2012</v>
      </c>
    </row>
    <row r="2096" spans="1:19" ht="48" x14ac:dyDescent="0.2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8272</v>
      </c>
      <c r="O2096" t="s">
        <v>8293</v>
      </c>
      <c r="P2096">
        <f t="shared" si="97"/>
        <v>58.6</v>
      </c>
      <c r="Q2096" s="13">
        <f t="shared" si="96"/>
        <v>40939.02002314815</v>
      </c>
      <c r="S2096">
        <f t="shared" si="98"/>
        <v>2012</v>
      </c>
    </row>
    <row r="2097" spans="1:19" ht="48" x14ac:dyDescent="0.2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8272</v>
      </c>
      <c r="O2097" t="s">
        <v>8293</v>
      </c>
      <c r="P2097">
        <f t="shared" si="97"/>
        <v>113.64</v>
      </c>
      <c r="Q2097" s="13">
        <f t="shared" si="96"/>
        <v>40758.733483796292</v>
      </c>
      <c r="S2097">
        <f t="shared" si="98"/>
        <v>2011</v>
      </c>
    </row>
    <row r="2098" spans="1:19" ht="48" x14ac:dyDescent="0.2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8272</v>
      </c>
      <c r="O2098" t="s">
        <v>8293</v>
      </c>
      <c r="P2098">
        <f t="shared" si="97"/>
        <v>43.57</v>
      </c>
      <c r="Q2098" s="13">
        <f t="shared" si="96"/>
        <v>41192.758506944447</v>
      </c>
      <c r="S2098">
        <f t="shared" si="98"/>
        <v>2012</v>
      </c>
    </row>
    <row r="2099" spans="1:19" ht="48" x14ac:dyDescent="0.2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8272</v>
      </c>
      <c r="O2099" t="s">
        <v>8293</v>
      </c>
      <c r="P2099">
        <f t="shared" si="97"/>
        <v>78.95</v>
      </c>
      <c r="Q2099" s="13">
        <f t="shared" si="96"/>
        <v>40818.58489583333</v>
      </c>
      <c r="S2099">
        <f t="shared" si="98"/>
        <v>2011</v>
      </c>
    </row>
    <row r="2100" spans="1:19" ht="48" x14ac:dyDescent="0.2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8272</v>
      </c>
      <c r="O2100" t="s">
        <v>8293</v>
      </c>
      <c r="P2100">
        <f t="shared" si="97"/>
        <v>188.13</v>
      </c>
      <c r="Q2100" s="13">
        <f t="shared" si="96"/>
        <v>40946.11383101852</v>
      </c>
      <c r="S2100">
        <f t="shared" si="98"/>
        <v>2012</v>
      </c>
    </row>
    <row r="2101" spans="1:19" ht="16" x14ac:dyDescent="0.2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8272</v>
      </c>
      <c r="O2101" t="s">
        <v>8293</v>
      </c>
      <c r="P2101">
        <f t="shared" si="97"/>
        <v>63.03</v>
      </c>
      <c r="Q2101" s="13">
        <f t="shared" si="96"/>
        <v>42173.746342592596</v>
      </c>
      <c r="S2101">
        <f t="shared" si="98"/>
        <v>2015</v>
      </c>
    </row>
    <row r="2102" spans="1:19" ht="48" x14ac:dyDescent="0.2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8272</v>
      </c>
      <c r="O2102" t="s">
        <v>8293</v>
      </c>
      <c r="P2102">
        <f t="shared" si="97"/>
        <v>30.37</v>
      </c>
      <c r="Q2102" s="13">
        <f t="shared" si="96"/>
        <v>41074.834965277776</v>
      </c>
      <c r="S2102">
        <f t="shared" si="98"/>
        <v>2012</v>
      </c>
    </row>
    <row r="2103" spans="1:19" ht="48" x14ac:dyDescent="0.2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8272</v>
      </c>
      <c r="O2103" t="s">
        <v>8293</v>
      </c>
      <c r="P2103">
        <f t="shared" si="97"/>
        <v>51.48</v>
      </c>
      <c r="Q2103" s="13">
        <f t="shared" si="96"/>
        <v>40892.149467592593</v>
      </c>
      <c r="S2103">
        <f t="shared" si="98"/>
        <v>2011</v>
      </c>
    </row>
    <row r="2104" spans="1:19" ht="48" x14ac:dyDescent="0.2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8272</v>
      </c>
      <c r="O2104" t="s">
        <v>8293</v>
      </c>
      <c r="P2104">
        <f t="shared" si="97"/>
        <v>35.79</v>
      </c>
      <c r="Q2104" s="13">
        <f t="shared" si="96"/>
        <v>40638.868611111109</v>
      </c>
      <c r="S2104">
        <f t="shared" si="98"/>
        <v>2011</v>
      </c>
    </row>
    <row r="2105" spans="1:19" ht="32" x14ac:dyDescent="0.2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8272</v>
      </c>
      <c r="O2105" t="s">
        <v>8293</v>
      </c>
      <c r="P2105">
        <f t="shared" si="97"/>
        <v>98.82</v>
      </c>
      <c r="Q2105" s="13">
        <f t="shared" si="96"/>
        <v>41192.754942129628</v>
      </c>
      <c r="S2105">
        <f t="shared" si="98"/>
        <v>2012</v>
      </c>
    </row>
    <row r="2106" spans="1:19" ht="48" x14ac:dyDescent="0.2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8272</v>
      </c>
      <c r="O2106" t="s">
        <v>8293</v>
      </c>
      <c r="P2106">
        <f t="shared" si="97"/>
        <v>28</v>
      </c>
      <c r="Q2106" s="13">
        <f t="shared" si="96"/>
        <v>41394.074467592596</v>
      </c>
      <c r="S2106">
        <f t="shared" si="98"/>
        <v>2013</v>
      </c>
    </row>
    <row r="2107" spans="1:19" ht="32" x14ac:dyDescent="0.2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8272</v>
      </c>
      <c r="O2107" t="s">
        <v>8293</v>
      </c>
      <c r="P2107">
        <f t="shared" si="97"/>
        <v>51.31</v>
      </c>
      <c r="Q2107" s="13">
        <f t="shared" si="96"/>
        <v>41951.788807870369</v>
      </c>
      <c r="S2107">
        <f t="shared" si="98"/>
        <v>2014</v>
      </c>
    </row>
    <row r="2108" spans="1:19" ht="48" x14ac:dyDescent="0.2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8272</v>
      </c>
      <c r="O2108" t="s">
        <v>8293</v>
      </c>
      <c r="P2108">
        <f t="shared" si="97"/>
        <v>53.52</v>
      </c>
      <c r="Q2108" s="13">
        <f t="shared" si="96"/>
        <v>41270.21497685185</v>
      </c>
      <c r="S2108">
        <f t="shared" si="98"/>
        <v>2012</v>
      </c>
    </row>
    <row r="2109" spans="1:19" ht="48" x14ac:dyDescent="0.2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8272</v>
      </c>
      <c r="O2109" t="s">
        <v>8293</v>
      </c>
      <c r="P2109">
        <f t="shared" si="97"/>
        <v>37.15</v>
      </c>
      <c r="Q2109" s="13">
        <f t="shared" si="96"/>
        <v>41934.71056712963</v>
      </c>
      <c r="S2109">
        <f t="shared" si="98"/>
        <v>2014</v>
      </c>
    </row>
    <row r="2110" spans="1:19" ht="48" x14ac:dyDescent="0.2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8272</v>
      </c>
      <c r="O2110" t="s">
        <v>8293</v>
      </c>
      <c r="P2110">
        <f t="shared" si="97"/>
        <v>89.9</v>
      </c>
      <c r="Q2110" s="13">
        <f t="shared" si="96"/>
        <v>41135.175694444442</v>
      </c>
      <c r="S2110">
        <f t="shared" si="98"/>
        <v>2012</v>
      </c>
    </row>
    <row r="2111" spans="1:19" ht="32" x14ac:dyDescent="0.2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8272</v>
      </c>
      <c r="O2111" t="s">
        <v>8293</v>
      </c>
      <c r="P2111">
        <f t="shared" si="97"/>
        <v>106.53</v>
      </c>
      <c r="Q2111" s="13">
        <f t="shared" si="96"/>
        <v>42160.708530092597</v>
      </c>
      <c r="S2111">
        <f t="shared" si="98"/>
        <v>2015</v>
      </c>
    </row>
    <row r="2112" spans="1:19" ht="32" x14ac:dyDescent="0.2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8272</v>
      </c>
      <c r="O2112" t="s">
        <v>8293</v>
      </c>
      <c r="P2112">
        <f t="shared" si="97"/>
        <v>52.82</v>
      </c>
      <c r="Q2112" s="13">
        <f t="shared" si="96"/>
        <v>41759.670937499999</v>
      </c>
      <c r="S2112">
        <f t="shared" si="98"/>
        <v>2014</v>
      </c>
    </row>
    <row r="2113" spans="1:19" ht="48" x14ac:dyDescent="0.2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8272</v>
      </c>
      <c r="O2113" t="s">
        <v>8293</v>
      </c>
      <c r="P2113">
        <f t="shared" si="97"/>
        <v>54.62</v>
      </c>
      <c r="Q2113" s="13">
        <f t="shared" si="96"/>
        <v>40703.197048611109</v>
      </c>
      <c r="S2113">
        <f t="shared" si="98"/>
        <v>2011</v>
      </c>
    </row>
    <row r="2114" spans="1:19" ht="48" x14ac:dyDescent="0.2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8272</v>
      </c>
      <c r="O2114" t="s">
        <v>8293</v>
      </c>
      <c r="P2114">
        <f t="shared" si="97"/>
        <v>27.27</v>
      </c>
      <c r="Q2114" s="13">
        <f t="shared" si="96"/>
        <v>41365.928159722222</v>
      </c>
      <c r="S2114">
        <f t="shared" si="98"/>
        <v>2013</v>
      </c>
    </row>
    <row r="2115" spans="1:19" ht="32" x14ac:dyDescent="0.2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8272</v>
      </c>
      <c r="O2115" t="s">
        <v>8293</v>
      </c>
      <c r="P2115">
        <f t="shared" si="97"/>
        <v>68.599999999999994</v>
      </c>
      <c r="Q2115" s="13">
        <f t="shared" ref="Q2115:Q2178" si="99">(((J2115/60)/60)/24)+DATE(1970,1,1)</f>
        <v>41870.86546296296</v>
      </c>
      <c r="S2115">
        <f t="shared" si="98"/>
        <v>2014</v>
      </c>
    </row>
    <row r="2116" spans="1:19" ht="48" x14ac:dyDescent="0.2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8272</v>
      </c>
      <c r="O2116" t="s">
        <v>8293</v>
      </c>
      <c r="P2116">
        <f t="shared" ref="P2116:P2179" si="100">ROUND(E2116/L2116,2)</f>
        <v>35.61</v>
      </c>
      <c r="Q2116" s="13">
        <f t="shared" si="99"/>
        <v>40458.815625000003</v>
      </c>
      <c r="S2116">
        <f t="shared" ref="R2116:S2179" si="101">YEAR(Q2116)</f>
        <v>2010</v>
      </c>
    </row>
    <row r="2117" spans="1:19" ht="48" x14ac:dyDescent="0.2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8272</v>
      </c>
      <c r="O2117" t="s">
        <v>8293</v>
      </c>
      <c r="P2117">
        <f t="shared" si="100"/>
        <v>94.03</v>
      </c>
      <c r="Q2117" s="13">
        <f t="shared" si="99"/>
        <v>40564.081030092595</v>
      </c>
      <c r="S2117">
        <f t="shared" si="101"/>
        <v>2011</v>
      </c>
    </row>
    <row r="2118" spans="1:19" ht="48" x14ac:dyDescent="0.2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8272</v>
      </c>
      <c r="O2118" t="s">
        <v>8293</v>
      </c>
      <c r="P2118">
        <f t="shared" si="100"/>
        <v>526.46</v>
      </c>
      <c r="Q2118" s="13">
        <f t="shared" si="99"/>
        <v>41136.777812500004</v>
      </c>
      <c r="S2118">
        <f t="shared" si="101"/>
        <v>2012</v>
      </c>
    </row>
    <row r="2119" spans="1:19" ht="48" x14ac:dyDescent="0.2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8272</v>
      </c>
      <c r="O2119" t="s">
        <v>8293</v>
      </c>
      <c r="P2119">
        <f t="shared" si="100"/>
        <v>50.66</v>
      </c>
      <c r="Q2119" s="13">
        <f t="shared" si="99"/>
        <v>42290.059594907405</v>
      </c>
      <c r="S2119">
        <f t="shared" si="101"/>
        <v>2015</v>
      </c>
    </row>
    <row r="2120" spans="1:19" ht="32" x14ac:dyDescent="0.2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8272</v>
      </c>
      <c r="O2120" t="s">
        <v>8293</v>
      </c>
      <c r="P2120">
        <f t="shared" si="100"/>
        <v>79.180000000000007</v>
      </c>
      <c r="Q2120" s="13">
        <f t="shared" si="99"/>
        <v>40718.839537037034</v>
      </c>
      <c r="S2120">
        <f t="shared" si="101"/>
        <v>2011</v>
      </c>
    </row>
    <row r="2121" spans="1:19" ht="48" x14ac:dyDescent="0.2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8272</v>
      </c>
      <c r="O2121" t="s">
        <v>8293</v>
      </c>
      <c r="P2121">
        <f t="shared" si="100"/>
        <v>91.59</v>
      </c>
      <c r="Q2121" s="13">
        <f t="shared" si="99"/>
        <v>41107.130150462966</v>
      </c>
      <c r="S2121">
        <f t="shared" si="101"/>
        <v>2012</v>
      </c>
    </row>
    <row r="2122" spans="1:19" ht="48" x14ac:dyDescent="0.2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8272</v>
      </c>
      <c r="O2122" t="s">
        <v>8293</v>
      </c>
      <c r="P2122">
        <f t="shared" si="100"/>
        <v>116.96</v>
      </c>
      <c r="Q2122" s="13">
        <f t="shared" si="99"/>
        <v>41591.964537037034</v>
      </c>
      <c r="S2122">
        <f t="shared" si="101"/>
        <v>2013</v>
      </c>
    </row>
    <row r="2123" spans="1:19" ht="32" x14ac:dyDescent="0.2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t="s">
        <v>8297</v>
      </c>
      <c r="P2123">
        <f t="shared" si="100"/>
        <v>28.4</v>
      </c>
      <c r="Q2123" s="13">
        <f t="shared" si="99"/>
        <v>42716.7424537037</v>
      </c>
      <c r="S2123">
        <f t="shared" si="101"/>
        <v>2016</v>
      </c>
    </row>
    <row r="2124" spans="1:19" ht="32" x14ac:dyDescent="0.2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t="s">
        <v>8297</v>
      </c>
      <c r="P2124">
        <f t="shared" si="100"/>
        <v>103.33</v>
      </c>
      <c r="Q2124" s="13">
        <f t="shared" si="99"/>
        <v>42712.300567129627</v>
      </c>
      <c r="S2124">
        <f t="shared" si="101"/>
        <v>2016</v>
      </c>
    </row>
    <row r="2125" spans="1:19" ht="64" x14ac:dyDescent="0.2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t="s">
        <v>8297</v>
      </c>
      <c r="P2125">
        <f t="shared" si="100"/>
        <v>10</v>
      </c>
      <c r="Q2125" s="13">
        <f t="shared" si="99"/>
        <v>40198.424849537041</v>
      </c>
      <c r="S2125">
        <f t="shared" si="101"/>
        <v>2010</v>
      </c>
    </row>
    <row r="2126" spans="1:19" ht="48" x14ac:dyDescent="0.2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t="s">
        <v>8297</v>
      </c>
      <c r="P2126">
        <f t="shared" si="100"/>
        <v>23</v>
      </c>
      <c r="Q2126" s="13">
        <f t="shared" si="99"/>
        <v>40464.028182870366</v>
      </c>
      <c r="S2126">
        <f t="shared" si="101"/>
        <v>2010</v>
      </c>
    </row>
    <row r="2127" spans="1:19" ht="48" x14ac:dyDescent="0.2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 t="s">
        <v>8297</v>
      </c>
      <c r="P2127">
        <f t="shared" si="100"/>
        <v>31.56</v>
      </c>
      <c r="Q2127" s="13">
        <f t="shared" si="99"/>
        <v>42191.023530092592</v>
      </c>
      <c r="S2127">
        <f t="shared" si="101"/>
        <v>2015</v>
      </c>
    </row>
    <row r="2128" spans="1:19" ht="48" x14ac:dyDescent="0.2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t="s">
        <v>8297</v>
      </c>
      <c r="P2128">
        <f t="shared" si="100"/>
        <v>5</v>
      </c>
      <c r="Q2128" s="13">
        <f t="shared" si="99"/>
        <v>41951.973229166666</v>
      </c>
      <c r="S2128">
        <f t="shared" si="101"/>
        <v>2014</v>
      </c>
    </row>
    <row r="2129" spans="1:19" ht="16" x14ac:dyDescent="0.2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 t="s">
        <v>8297</v>
      </c>
      <c r="P2129">
        <f t="shared" si="100"/>
        <v>34.22</v>
      </c>
      <c r="Q2129" s="13">
        <f t="shared" si="99"/>
        <v>42045.50535879629</v>
      </c>
      <c r="S2129">
        <f t="shared" si="101"/>
        <v>2015</v>
      </c>
    </row>
    <row r="2130" spans="1:19" ht="48" x14ac:dyDescent="0.2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t="s">
        <v>8297</v>
      </c>
      <c r="P2130">
        <f t="shared" si="100"/>
        <v>25</v>
      </c>
      <c r="Q2130" s="13">
        <f t="shared" si="99"/>
        <v>41843.772789351853</v>
      </c>
      <c r="S2130">
        <f t="shared" si="101"/>
        <v>2014</v>
      </c>
    </row>
    <row r="2131" spans="1:19" ht="48" x14ac:dyDescent="0.2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t="s">
        <v>8297</v>
      </c>
      <c r="P2131">
        <f t="shared" si="100"/>
        <v>19.670000000000002</v>
      </c>
      <c r="Q2131" s="13">
        <f t="shared" si="99"/>
        <v>42409.024305555555</v>
      </c>
      <c r="S2131">
        <f t="shared" si="101"/>
        <v>2016</v>
      </c>
    </row>
    <row r="2132" spans="1:19" ht="32" x14ac:dyDescent="0.2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t="s">
        <v>8297</v>
      </c>
      <c r="P2132">
        <f t="shared" si="100"/>
        <v>21.25</v>
      </c>
      <c r="Q2132" s="13">
        <f t="shared" si="99"/>
        <v>41832.086377314816</v>
      </c>
      <c r="S2132">
        <f t="shared" si="101"/>
        <v>2014</v>
      </c>
    </row>
    <row r="2133" spans="1:19" ht="48" x14ac:dyDescent="0.2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t="s">
        <v>8297</v>
      </c>
      <c r="P2133">
        <f t="shared" si="100"/>
        <v>8.33</v>
      </c>
      <c r="Q2133" s="13">
        <f t="shared" si="99"/>
        <v>42167.207071759258</v>
      </c>
      <c r="S2133">
        <f t="shared" si="101"/>
        <v>2015</v>
      </c>
    </row>
    <row r="2134" spans="1:19" ht="48" x14ac:dyDescent="0.2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t="s">
        <v>8297</v>
      </c>
      <c r="P2134">
        <f t="shared" si="100"/>
        <v>21.34</v>
      </c>
      <c r="Q2134" s="13">
        <f t="shared" si="99"/>
        <v>41643.487175925926</v>
      </c>
      <c r="S2134">
        <f t="shared" si="101"/>
        <v>2014</v>
      </c>
    </row>
    <row r="2135" spans="1:19" ht="48" x14ac:dyDescent="0.2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t="s">
        <v>8297</v>
      </c>
      <c r="P2135">
        <f t="shared" si="100"/>
        <v>5.33</v>
      </c>
      <c r="Q2135" s="13">
        <f t="shared" si="99"/>
        <v>40619.097210648149</v>
      </c>
      <c r="S2135">
        <f t="shared" si="101"/>
        <v>2011</v>
      </c>
    </row>
    <row r="2136" spans="1:19" ht="48" x14ac:dyDescent="0.2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 t="s">
        <v>8297</v>
      </c>
      <c r="P2136">
        <f t="shared" si="100"/>
        <v>34.67</v>
      </c>
      <c r="Q2136" s="13">
        <f t="shared" si="99"/>
        <v>41361.886469907404</v>
      </c>
      <c r="S2136">
        <f t="shared" si="101"/>
        <v>2013</v>
      </c>
    </row>
    <row r="2137" spans="1:19" ht="48" x14ac:dyDescent="0.2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t="s">
        <v>8297</v>
      </c>
      <c r="P2137">
        <f t="shared" si="100"/>
        <v>21.73</v>
      </c>
      <c r="Q2137" s="13">
        <f t="shared" si="99"/>
        <v>41156.963344907403</v>
      </c>
      <c r="S2137">
        <f t="shared" si="101"/>
        <v>2012</v>
      </c>
    </row>
    <row r="2138" spans="1:19" ht="48" x14ac:dyDescent="0.2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t="s">
        <v>8297</v>
      </c>
      <c r="P2138">
        <f t="shared" si="100"/>
        <v>11.92</v>
      </c>
      <c r="Q2138" s="13">
        <f t="shared" si="99"/>
        <v>41536.509097222224</v>
      </c>
      <c r="S2138">
        <f t="shared" si="101"/>
        <v>2013</v>
      </c>
    </row>
    <row r="2139" spans="1:19" ht="48" x14ac:dyDescent="0.2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t="s">
        <v>8297</v>
      </c>
      <c r="P2139">
        <f t="shared" si="100"/>
        <v>26.6</v>
      </c>
      <c r="Q2139" s="13">
        <f t="shared" si="99"/>
        <v>41948.771168981482</v>
      </c>
      <c r="S2139">
        <f t="shared" si="101"/>
        <v>2014</v>
      </c>
    </row>
    <row r="2140" spans="1:19" ht="32" x14ac:dyDescent="0.2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t="s">
        <v>8297</v>
      </c>
      <c r="P2140">
        <f t="shared" si="100"/>
        <v>10.67</v>
      </c>
      <c r="Q2140" s="13">
        <f t="shared" si="99"/>
        <v>41557.013182870374</v>
      </c>
      <c r="S2140">
        <f t="shared" si="101"/>
        <v>2013</v>
      </c>
    </row>
    <row r="2141" spans="1:19" ht="48" x14ac:dyDescent="0.2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 t="s">
        <v>8297</v>
      </c>
      <c r="P2141">
        <f t="shared" si="100"/>
        <v>29.04</v>
      </c>
      <c r="Q2141" s="13">
        <f t="shared" si="99"/>
        <v>42647.750092592592</v>
      </c>
      <c r="S2141">
        <f t="shared" si="101"/>
        <v>2016</v>
      </c>
    </row>
    <row r="2142" spans="1:19" ht="48" x14ac:dyDescent="0.2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 t="s">
        <v>8297</v>
      </c>
      <c r="P2142">
        <f t="shared" si="100"/>
        <v>50.91</v>
      </c>
      <c r="Q2142" s="13">
        <f t="shared" si="99"/>
        <v>41255.833611111113</v>
      </c>
      <c r="S2142">
        <f t="shared" si="101"/>
        <v>2012</v>
      </c>
    </row>
    <row r="2143" spans="1:19" ht="48" x14ac:dyDescent="0.2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t="s">
        <v>8297</v>
      </c>
      <c r="P2143" t="e">
        <f t="shared" si="100"/>
        <v>#DIV/0!</v>
      </c>
      <c r="Q2143" s="13">
        <f t="shared" si="99"/>
        <v>41927.235636574071</v>
      </c>
      <c r="S2143">
        <f t="shared" si="101"/>
        <v>2014</v>
      </c>
    </row>
    <row r="2144" spans="1:19" ht="48" x14ac:dyDescent="0.2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 t="s">
        <v>8297</v>
      </c>
      <c r="P2144">
        <f t="shared" si="100"/>
        <v>50.08</v>
      </c>
      <c r="Q2144" s="13">
        <f t="shared" si="99"/>
        <v>42340.701504629629</v>
      </c>
      <c r="S2144">
        <f t="shared" si="101"/>
        <v>2015</v>
      </c>
    </row>
    <row r="2145" spans="1:19" ht="48" x14ac:dyDescent="0.2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 t="s">
        <v>8297</v>
      </c>
      <c r="P2145">
        <f t="shared" si="100"/>
        <v>45</v>
      </c>
      <c r="Q2145" s="13">
        <f t="shared" si="99"/>
        <v>40332.886712962965</v>
      </c>
      <c r="S2145">
        <f t="shared" si="101"/>
        <v>2010</v>
      </c>
    </row>
    <row r="2146" spans="1:19" ht="32" x14ac:dyDescent="0.2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t="s">
        <v>8297</v>
      </c>
      <c r="P2146">
        <f t="shared" si="100"/>
        <v>25.29</v>
      </c>
      <c r="Q2146" s="13">
        <f t="shared" si="99"/>
        <v>41499.546759259261</v>
      </c>
      <c r="S2146">
        <f t="shared" si="101"/>
        <v>2013</v>
      </c>
    </row>
    <row r="2147" spans="1:19" ht="48" x14ac:dyDescent="0.2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 t="s">
        <v>8297</v>
      </c>
      <c r="P2147">
        <f t="shared" si="100"/>
        <v>51.29</v>
      </c>
      <c r="Q2147" s="13">
        <f t="shared" si="99"/>
        <v>41575.237430555557</v>
      </c>
      <c r="S2147">
        <f t="shared" si="101"/>
        <v>2013</v>
      </c>
    </row>
    <row r="2148" spans="1:19" ht="48" x14ac:dyDescent="0.2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t="s">
        <v>8297</v>
      </c>
      <c r="P2148">
        <f t="shared" si="100"/>
        <v>1</v>
      </c>
      <c r="Q2148" s="13">
        <f t="shared" si="99"/>
        <v>42397.679513888885</v>
      </c>
      <c r="S2148">
        <f t="shared" si="101"/>
        <v>2016</v>
      </c>
    </row>
    <row r="2149" spans="1:19" ht="16" x14ac:dyDescent="0.2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 t="s">
        <v>8297</v>
      </c>
      <c r="P2149">
        <f t="shared" si="100"/>
        <v>49.38</v>
      </c>
      <c r="Q2149" s="13">
        <f t="shared" si="99"/>
        <v>41927.295694444445</v>
      </c>
      <c r="S2149">
        <f t="shared" si="101"/>
        <v>2014</v>
      </c>
    </row>
    <row r="2150" spans="1:19" ht="48" x14ac:dyDescent="0.2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t="s">
        <v>8297</v>
      </c>
      <c r="P2150">
        <f t="shared" si="100"/>
        <v>1</v>
      </c>
      <c r="Q2150" s="13">
        <f t="shared" si="99"/>
        <v>42066.733587962968</v>
      </c>
      <c r="S2150">
        <f t="shared" si="101"/>
        <v>2015</v>
      </c>
    </row>
    <row r="2151" spans="1:19" ht="48" x14ac:dyDescent="0.2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t="s">
        <v>8297</v>
      </c>
      <c r="P2151" t="e">
        <f t="shared" si="100"/>
        <v>#DIV/0!</v>
      </c>
      <c r="Q2151" s="13">
        <f t="shared" si="99"/>
        <v>40355.024953703702</v>
      </c>
      <c r="S2151">
        <f t="shared" si="101"/>
        <v>2010</v>
      </c>
    </row>
    <row r="2152" spans="1:19" ht="16" x14ac:dyDescent="0.2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t="s">
        <v>8297</v>
      </c>
      <c r="P2152">
        <f t="shared" si="100"/>
        <v>101.25</v>
      </c>
      <c r="Q2152" s="13">
        <f t="shared" si="99"/>
        <v>42534.284710648149</v>
      </c>
      <c r="S2152">
        <f t="shared" si="101"/>
        <v>2016</v>
      </c>
    </row>
    <row r="2153" spans="1:19" ht="48" x14ac:dyDescent="0.2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t="s">
        <v>8297</v>
      </c>
      <c r="P2153">
        <f t="shared" si="100"/>
        <v>19.670000000000002</v>
      </c>
      <c r="Q2153" s="13">
        <f t="shared" si="99"/>
        <v>42520.847384259265</v>
      </c>
      <c r="S2153">
        <f t="shared" si="101"/>
        <v>2016</v>
      </c>
    </row>
    <row r="2154" spans="1:19" ht="48" x14ac:dyDescent="0.2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t="s">
        <v>8297</v>
      </c>
      <c r="P2154">
        <f t="shared" si="100"/>
        <v>12.5</v>
      </c>
      <c r="Q2154" s="13">
        <f t="shared" si="99"/>
        <v>41683.832280092596</v>
      </c>
      <c r="S2154">
        <f t="shared" si="101"/>
        <v>2014</v>
      </c>
    </row>
    <row r="2155" spans="1:19" ht="48" x14ac:dyDescent="0.2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t="s">
        <v>8297</v>
      </c>
      <c r="P2155">
        <f t="shared" si="100"/>
        <v>8.5</v>
      </c>
      <c r="Q2155" s="13">
        <f t="shared" si="99"/>
        <v>41974.911087962959</v>
      </c>
      <c r="S2155">
        <f t="shared" si="101"/>
        <v>2014</v>
      </c>
    </row>
    <row r="2156" spans="1:19" ht="32" x14ac:dyDescent="0.2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t="s">
        <v>8297</v>
      </c>
      <c r="P2156">
        <f t="shared" si="100"/>
        <v>1</v>
      </c>
      <c r="Q2156" s="13">
        <f t="shared" si="99"/>
        <v>41647.632256944446</v>
      </c>
      <c r="S2156">
        <f t="shared" si="101"/>
        <v>2014</v>
      </c>
    </row>
    <row r="2157" spans="1:19" ht="48" x14ac:dyDescent="0.2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t="s">
        <v>8297</v>
      </c>
      <c r="P2157">
        <f t="shared" si="100"/>
        <v>23</v>
      </c>
      <c r="Q2157" s="13">
        <f t="shared" si="99"/>
        <v>42430.747511574074</v>
      </c>
      <c r="S2157">
        <f t="shared" si="101"/>
        <v>2016</v>
      </c>
    </row>
    <row r="2158" spans="1:19" ht="32" x14ac:dyDescent="0.2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t="s">
        <v>8297</v>
      </c>
      <c r="P2158">
        <f t="shared" si="100"/>
        <v>17.989999999999998</v>
      </c>
      <c r="Q2158" s="13">
        <f t="shared" si="99"/>
        <v>41488.85423611111</v>
      </c>
      <c r="S2158">
        <f t="shared" si="101"/>
        <v>2013</v>
      </c>
    </row>
    <row r="2159" spans="1:19" ht="32" x14ac:dyDescent="0.2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t="s">
        <v>8297</v>
      </c>
      <c r="P2159">
        <f t="shared" si="100"/>
        <v>370.95</v>
      </c>
      <c r="Q2159" s="13">
        <f t="shared" si="99"/>
        <v>42694.98128472222</v>
      </c>
      <c r="S2159">
        <f t="shared" si="101"/>
        <v>2016</v>
      </c>
    </row>
    <row r="2160" spans="1:19" ht="48" x14ac:dyDescent="0.2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 t="s">
        <v>8297</v>
      </c>
      <c r="P2160">
        <f t="shared" si="100"/>
        <v>63.57</v>
      </c>
      <c r="Q2160" s="13">
        <f t="shared" si="99"/>
        <v>41264.853865740741</v>
      </c>
      <c r="S2160">
        <f t="shared" si="101"/>
        <v>2012</v>
      </c>
    </row>
    <row r="2161" spans="1:19" ht="64" x14ac:dyDescent="0.2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t="s">
        <v>8297</v>
      </c>
      <c r="P2161">
        <f t="shared" si="100"/>
        <v>13</v>
      </c>
      <c r="Q2161" s="13">
        <f t="shared" si="99"/>
        <v>40710.731180555551</v>
      </c>
      <c r="S2161">
        <f t="shared" si="101"/>
        <v>2011</v>
      </c>
    </row>
    <row r="2162" spans="1:19" ht="48" x14ac:dyDescent="0.2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t="s">
        <v>8297</v>
      </c>
      <c r="P2162">
        <f t="shared" si="100"/>
        <v>5.31</v>
      </c>
      <c r="Q2162" s="13">
        <f t="shared" si="99"/>
        <v>41018.711863425924</v>
      </c>
      <c r="S2162">
        <f t="shared" si="101"/>
        <v>2012</v>
      </c>
    </row>
    <row r="2163" spans="1:19" ht="32" x14ac:dyDescent="0.2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t="s">
        <v>8266</v>
      </c>
      <c r="P2163">
        <f t="shared" si="100"/>
        <v>35.619999999999997</v>
      </c>
      <c r="Q2163" s="13">
        <f t="shared" si="99"/>
        <v>42240.852534722217</v>
      </c>
      <c r="S2163">
        <f t="shared" si="101"/>
        <v>2015</v>
      </c>
    </row>
    <row r="2164" spans="1:19" ht="48" x14ac:dyDescent="0.2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t="s">
        <v>8266</v>
      </c>
      <c r="P2164">
        <f t="shared" si="100"/>
        <v>87.1</v>
      </c>
      <c r="Q2164" s="13">
        <f t="shared" si="99"/>
        <v>41813.766099537039</v>
      </c>
      <c r="S2164">
        <f t="shared" si="101"/>
        <v>2014</v>
      </c>
    </row>
    <row r="2165" spans="1:19" ht="48" x14ac:dyDescent="0.2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t="s">
        <v>8266</v>
      </c>
      <c r="P2165">
        <f t="shared" si="100"/>
        <v>75.11</v>
      </c>
      <c r="Q2165" s="13">
        <f t="shared" si="99"/>
        <v>42111.899537037039</v>
      </c>
      <c r="S2165">
        <f t="shared" si="101"/>
        <v>2015</v>
      </c>
    </row>
    <row r="2166" spans="1:19" ht="32" x14ac:dyDescent="0.2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t="s">
        <v>8266</v>
      </c>
      <c r="P2166">
        <f t="shared" si="100"/>
        <v>68.010000000000005</v>
      </c>
      <c r="Q2166" s="13">
        <f t="shared" si="99"/>
        <v>42515.71775462963</v>
      </c>
      <c r="S2166">
        <f t="shared" si="101"/>
        <v>2016</v>
      </c>
    </row>
    <row r="2167" spans="1:19" ht="48" x14ac:dyDescent="0.2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t="s">
        <v>8266</v>
      </c>
      <c r="P2167">
        <f t="shared" si="100"/>
        <v>29.62</v>
      </c>
      <c r="Q2167" s="13">
        <f t="shared" si="99"/>
        <v>42438.667071759264</v>
      </c>
      <c r="S2167">
        <f t="shared" si="101"/>
        <v>2016</v>
      </c>
    </row>
    <row r="2168" spans="1:19" ht="48" x14ac:dyDescent="0.2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t="s">
        <v>8266</v>
      </c>
      <c r="P2168">
        <f t="shared" si="100"/>
        <v>91.63</v>
      </c>
      <c r="Q2168" s="13">
        <f t="shared" si="99"/>
        <v>41933.838171296295</v>
      </c>
      <c r="S2168">
        <f t="shared" si="101"/>
        <v>2014</v>
      </c>
    </row>
    <row r="2169" spans="1:19" ht="32" x14ac:dyDescent="0.2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t="s">
        <v>8266</v>
      </c>
      <c r="P2169">
        <f t="shared" si="100"/>
        <v>22.5</v>
      </c>
      <c r="Q2169" s="13">
        <f t="shared" si="99"/>
        <v>41153.066400462965</v>
      </c>
      <c r="S2169">
        <f t="shared" si="101"/>
        <v>2012</v>
      </c>
    </row>
    <row r="2170" spans="1:19" ht="32" x14ac:dyDescent="0.2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t="s">
        <v>8266</v>
      </c>
      <c r="P2170">
        <f t="shared" si="100"/>
        <v>64.37</v>
      </c>
      <c r="Q2170" s="13">
        <f t="shared" si="99"/>
        <v>42745.600243055553</v>
      </c>
      <c r="S2170">
        <f t="shared" si="101"/>
        <v>2017</v>
      </c>
    </row>
    <row r="2171" spans="1:19" ht="48" x14ac:dyDescent="0.2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t="s">
        <v>8266</v>
      </c>
      <c r="P2171">
        <f t="shared" si="100"/>
        <v>21.86</v>
      </c>
      <c r="Q2171" s="13">
        <f t="shared" si="99"/>
        <v>42793.700821759259</v>
      </c>
      <c r="S2171">
        <f t="shared" si="101"/>
        <v>2017</v>
      </c>
    </row>
    <row r="2172" spans="1:19" ht="48" x14ac:dyDescent="0.2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t="s">
        <v>8266</v>
      </c>
      <c r="P2172">
        <f t="shared" si="100"/>
        <v>33.32</v>
      </c>
      <c r="Q2172" s="13">
        <f t="shared" si="99"/>
        <v>42198.750254629631</v>
      </c>
      <c r="S2172">
        <f t="shared" si="101"/>
        <v>2015</v>
      </c>
    </row>
    <row r="2173" spans="1:19" ht="48" x14ac:dyDescent="0.2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t="s">
        <v>8266</v>
      </c>
      <c r="P2173">
        <f t="shared" si="100"/>
        <v>90.28</v>
      </c>
      <c r="Q2173" s="13">
        <f t="shared" si="99"/>
        <v>42141.95711805555</v>
      </c>
      <c r="S2173">
        <f t="shared" si="101"/>
        <v>2015</v>
      </c>
    </row>
    <row r="2174" spans="1:19" ht="48" x14ac:dyDescent="0.2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t="s">
        <v>8266</v>
      </c>
      <c r="P2174">
        <f t="shared" si="100"/>
        <v>76.92</v>
      </c>
      <c r="Q2174" s="13">
        <f t="shared" si="99"/>
        <v>42082.580092592587</v>
      </c>
      <c r="S2174">
        <f t="shared" si="101"/>
        <v>2015</v>
      </c>
    </row>
    <row r="2175" spans="1:19" ht="48" x14ac:dyDescent="0.2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t="s">
        <v>8266</v>
      </c>
      <c r="P2175">
        <f t="shared" si="100"/>
        <v>59.23</v>
      </c>
      <c r="Q2175" s="13">
        <f t="shared" si="99"/>
        <v>41495.692627314813</v>
      </c>
      <c r="S2175">
        <f t="shared" si="101"/>
        <v>2013</v>
      </c>
    </row>
    <row r="2176" spans="1:19" ht="48" x14ac:dyDescent="0.2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t="s">
        <v>8266</v>
      </c>
      <c r="P2176">
        <f t="shared" si="100"/>
        <v>65.38</v>
      </c>
      <c r="Q2176" s="13">
        <f t="shared" si="99"/>
        <v>42465.542905092589</v>
      </c>
      <c r="S2176">
        <f t="shared" si="101"/>
        <v>2016</v>
      </c>
    </row>
    <row r="2177" spans="1:19" ht="48" x14ac:dyDescent="0.2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t="s">
        <v>8266</v>
      </c>
      <c r="P2177">
        <f t="shared" si="100"/>
        <v>67.31</v>
      </c>
      <c r="Q2177" s="13">
        <f t="shared" si="99"/>
        <v>42565.009097222224</v>
      </c>
      <c r="S2177">
        <f t="shared" si="101"/>
        <v>2016</v>
      </c>
    </row>
    <row r="2178" spans="1:19" ht="48" x14ac:dyDescent="0.2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t="s">
        <v>8266</v>
      </c>
      <c r="P2178">
        <f t="shared" si="100"/>
        <v>88.75</v>
      </c>
      <c r="Q2178" s="13">
        <f t="shared" si="99"/>
        <v>42096.633206018523</v>
      </c>
      <c r="S2178">
        <f t="shared" si="101"/>
        <v>2015</v>
      </c>
    </row>
    <row r="2179" spans="1:19" ht="64" x14ac:dyDescent="0.2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t="s">
        <v>8266</v>
      </c>
      <c r="P2179">
        <f t="shared" si="100"/>
        <v>65.87</v>
      </c>
      <c r="Q2179" s="13">
        <f t="shared" ref="Q2179:Q2242" si="102">(((J2179/60)/60)/24)+DATE(1970,1,1)</f>
        <v>42502.250775462962</v>
      </c>
      <c r="S2179">
        <f t="shared" si="101"/>
        <v>2016</v>
      </c>
    </row>
    <row r="2180" spans="1:19" ht="48" x14ac:dyDescent="0.2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t="s">
        <v>8266</v>
      </c>
      <c r="P2180">
        <f t="shared" ref="P2180:P2243" si="103">ROUND(E2180/L2180,2)</f>
        <v>40.35</v>
      </c>
      <c r="Q2180" s="13">
        <f t="shared" si="102"/>
        <v>42723.63653935185</v>
      </c>
      <c r="S2180">
        <f t="shared" ref="R2180:S2243" si="104">YEAR(Q2180)</f>
        <v>2016</v>
      </c>
    </row>
    <row r="2181" spans="1:19" ht="32" x14ac:dyDescent="0.2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t="s">
        <v>8266</v>
      </c>
      <c r="P2181">
        <f t="shared" si="103"/>
        <v>76.86</v>
      </c>
      <c r="Q2181" s="13">
        <f t="shared" si="102"/>
        <v>42075.171203703707</v>
      </c>
      <c r="S2181">
        <f t="shared" si="104"/>
        <v>2015</v>
      </c>
    </row>
    <row r="2182" spans="1:19" ht="32" x14ac:dyDescent="0.2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t="s">
        <v>8266</v>
      </c>
      <c r="P2182">
        <f t="shared" si="103"/>
        <v>68.709999999999994</v>
      </c>
      <c r="Q2182" s="13">
        <f t="shared" si="102"/>
        <v>42279.669768518521</v>
      </c>
      <c r="S2182">
        <f t="shared" si="104"/>
        <v>2015</v>
      </c>
    </row>
    <row r="2183" spans="1:19" ht="48" x14ac:dyDescent="0.2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8269</v>
      </c>
      <c r="O2183" t="s">
        <v>8307</v>
      </c>
      <c r="P2183">
        <f t="shared" si="103"/>
        <v>57.77</v>
      </c>
      <c r="Q2183" s="13">
        <f t="shared" si="102"/>
        <v>42773.005243055552</v>
      </c>
      <c r="S2183">
        <f t="shared" si="104"/>
        <v>2017</v>
      </c>
    </row>
    <row r="2184" spans="1:19" ht="32" x14ac:dyDescent="0.2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8269</v>
      </c>
      <c r="O2184" t="s">
        <v>8307</v>
      </c>
      <c r="P2184">
        <f t="shared" si="103"/>
        <v>44.17</v>
      </c>
      <c r="Q2184" s="13">
        <f t="shared" si="102"/>
        <v>41879.900752314818</v>
      </c>
      <c r="S2184">
        <f t="shared" si="104"/>
        <v>2014</v>
      </c>
    </row>
    <row r="2185" spans="1:19" ht="48" x14ac:dyDescent="0.2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8269</v>
      </c>
      <c r="O2185" t="s">
        <v>8307</v>
      </c>
      <c r="P2185">
        <f t="shared" si="103"/>
        <v>31.57</v>
      </c>
      <c r="Q2185" s="13">
        <f t="shared" si="102"/>
        <v>42745.365474537044</v>
      </c>
      <c r="S2185">
        <f t="shared" si="104"/>
        <v>2017</v>
      </c>
    </row>
    <row r="2186" spans="1:19" ht="48" x14ac:dyDescent="0.2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8269</v>
      </c>
      <c r="O2186" t="s">
        <v>8307</v>
      </c>
      <c r="P2186">
        <f t="shared" si="103"/>
        <v>107.05</v>
      </c>
      <c r="Q2186" s="13">
        <f t="shared" si="102"/>
        <v>42380.690289351856</v>
      </c>
      <c r="S2186">
        <f t="shared" si="104"/>
        <v>2016</v>
      </c>
    </row>
    <row r="2187" spans="1:19" ht="48" x14ac:dyDescent="0.2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8269</v>
      </c>
      <c r="O2187" t="s">
        <v>8307</v>
      </c>
      <c r="P2187">
        <f t="shared" si="103"/>
        <v>149.03</v>
      </c>
      <c r="Q2187" s="13">
        <f t="shared" si="102"/>
        <v>41319.349988425929</v>
      </c>
      <c r="S2187">
        <f t="shared" si="104"/>
        <v>2013</v>
      </c>
    </row>
    <row r="2188" spans="1:19" ht="32" x14ac:dyDescent="0.2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8269</v>
      </c>
      <c r="O2188" t="s">
        <v>8307</v>
      </c>
      <c r="P2188">
        <f t="shared" si="103"/>
        <v>55.96</v>
      </c>
      <c r="Q2188" s="13">
        <f t="shared" si="102"/>
        <v>42583.615081018521</v>
      </c>
      <c r="S2188">
        <f t="shared" si="104"/>
        <v>2016</v>
      </c>
    </row>
    <row r="2189" spans="1:19" ht="48" x14ac:dyDescent="0.2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8269</v>
      </c>
      <c r="O2189" t="s">
        <v>8307</v>
      </c>
      <c r="P2189">
        <f t="shared" si="103"/>
        <v>56.97</v>
      </c>
      <c r="Q2189" s="13">
        <f t="shared" si="102"/>
        <v>42068.209097222221</v>
      </c>
      <c r="S2189">
        <f t="shared" si="104"/>
        <v>2015</v>
      </c>
    </row>
    <row r="2190" spans="1:19" ht="48" x14ac:dyDescent="0.2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8269</v>
      </c>
      <c r="O2190" t="s">
        <v>8307</v>
      </c>
      <c r="P2190">
        <f t="shared" si="103"/>
        <v>44.06</v>
      </c>
      <c r="Q2190" s="13">
        <f t="shared" si="102"/>
        <v>42633.586122685185</v>
      </c>
      <c r="S2190">
        <f t="shared" si="104"/>
        <v>2016</v>
      </c>
    </row>
    <row r="2191" spans="1:19" ht="48" x14ac:dyDescent="0.2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8269</v>
      </c>
      <c r="O2191" t="s">
        <v>8307</v>
      </c>
      <c r="P2191">
        <f t="shared" si="103"/>
        <v>68.63</v>
      </c>
      <c r="Q2191" s="13">
        <f t="shared" si="102"/>
        <v>42467.788194444445</v>
      </c>
      <c r="S2191">
        <f t="shared" si="104"/>
        <v>2016</v>
      </c>
    </row>
    <row r="2192" spans="1:19" ht="48" x14ac:dyDescent="0.2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8269</v>
      </c>
      <c r="O2192" t="s">
        <v>8307</v>
      </c>
      <c r="P2192">
        <f t="shared" si="103"/>
        <v>65.319999999999993</v>
      </c>
      <c r="Q2192" s="13">
        <f t="shared" si="102"/>
        <v>42417.625046296293</v>
      </c>
      <c r="S2192">
        <f t="shared" si="104"/>
        <v>2016</v>
      </c>
    </row>
    <row r="2193" spans="1:19" ht="48" x14ac:dyDescent="0.2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8269</v>
      </c>
      <c r="O2193" t="s">
        <v>8307</v>
      </c>
      <c r="P2193">
        <f t="shared" si="103"/>
        <v>35.92</v>
      </c>
      <c r="Q2193" s="13">
        <f t="shared" si="102"/>
        <v>42768.833645833336</v>
      </c>
      <c r="S2193">
        <f t="shared" si="104"/>
        <v>2017</v>
      </c>
    </row>
    <row r="2194" spans="1:19" ht="48" x14ac:dyDescent="0.2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8269</v>
      </c>
      <c r="O2194" t="s">
        <v>8307</v>
      </c>
      <c r="P2194">
        <f t="shared" si="103"/>
        <v>40.07</v>
      </c>
      <c r="Q2194" s="13">
        <f t="shared" si="102"/>
        <v>42691.8512037037</v>
      </c>
      <c r="S2194">
        <f t="shared" si="104"/>
        <v>2016</v>
      </c>
    </row>
    <row r="2195" spans="1:19" ht="48" x14ac:dyDescent="0.2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8269</v>
      </c>
      <c r="O2195" t="s">
        <v>8307</v>
      </c>
      <c r="P2195">
        <f t="shared" si="103"/>
        <v>75.650000000000006</v>
      </c>
      <c r="Q2195" s="13">
        <f t="shared" si="102"/>
        <v>42664.405925925923</v>
      </c>
      <c r="S2195">
        <f t="shared" si="104"/>
        <v>2016</v>
      </c>
    </row>
    <row r="2196" spans="1:19" ht="48" x14ac:dyDescent="0.2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8269</v>
      </c>
      <c r="O2196" t="s">
        <v>8307</v>
      </c>
      <c r="P2196">
        <f t="shared" si="103"/>
        <v>61.2</v>
      </c>
      <c r="Q2196" s="13">
        <f t="shared" si="102"/>
        <v>42425.757986111115</v>
      </c>
      <c r="S2196">
        <f t="shared" si="104"/>
        <v>2016</v>
      </c>
    </row>
    <row r="2197" spans="1:19" ht="32" x14ac:dyDescent="0.2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8269</v>
      </c>
      <c r="O2197" t="s">
        <v>8307</v>
      </c>
      <c r="P2197">
        <f t="shared" si="103"/>
        <v>48.13</v>
      </c>
      <c r="Q2197" s="13">
        <f t="shared" si="102"/>
        <v>42197.771990740745</v>
      </c>
      <c r="S2197">
        <f t="shared" si="104"/>
        <v>2015</v>
      </c>
    </row>
    <row r="2198" spans="1:19" ht="32" x14ac:dyDescent="0.2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8269</v>
      </c>
      <c r="O2198" t="s">
        <v>8307</v>
      </c>
      <c r="P2198">
        <f t="shared" si="103"/>
        <v>68.11</v>
      </c>
      <c r="Q2198" s="13">
        <f t="shared" si="102"/>
        <v>42675.487291666665</v>
      </c>
      <c r="S2198">
        <f t="shared" si="104"/>
        <v>2016</v>
      </c>
    </row>
    <row r="2199" spans="1:19" ht="48" x14ac:dyDescent="0.2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8269</v>
      </c>
      <c r="O2199" t="s">
        <v>8307</v>
      </c>
      <c r="P2199">
        <f t="shared" si="103"/>
        <v>65.89</v>
      </c>
      <c r="Q2199" s="13">
        <f t="shared" si="102"/>
        <v>42033.584016203706</v>
      </c>
      <c r="S2199">
        <f t="shared" si="104"/>
        <v>2015</v>
      </c>
    </row>
    <row r="2200" spans="1:19" ht="48" x14ac:dyDescent="0.2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8269</v>
      </c>
      <c r="O2200" t="s">
        <v>8307</v>
      </c>
      <c r="P2200">
        <f t="shared" si="103"/>
        <v>81.650000000000006</v>
      </c>
      <c r="Q2200" s="13">
        <f t="shared" si="102"/>
        <v>42292.513888888891</v>
      </c>
      <c r="S2200">
        <f t="shared" si="104"/>
        <v>2015</v>
      </c>
    </row>
    <row r="2201" spans="1:19" ht="32" x14ac:dyDescent="0.2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8269</v>
      </c>
      <c r="O2201" t="s">
        <v>8307</v>
      </c>
      <c r="P2201">
        <f t="shared" si="103"/>
        <v>52.7</v>
      </c>
      <c r="Q2201" s="13">
        <f t="shared" si="102"/>
        <v>42262.416643518518</v>
      </c>
      <c r="S2201">
        <f t="shared" si="104"/>
        <v>2015</v>
      </c>
    </row>
    <row r="2202" spans="1:19" ht="48" x14ac:dyDescent="0.2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8269</v>
      </c>
      <c r="O2202" t="s">
        <v>8307</v>
      </c>
      <c r="P2202">
        <f t="shared" si="103"/>
        <v>41.23</v>
      </c>
      <c r="Q2202" s="13">
        <f t="shared" si="102"/>
        <v>42163.625787037032</v>
      </c>
      <c r="S2202">
        <f t="shared" si="104"/>
        <v>2015</v>
      </c>
    </row>
    <row r="2203" spans="1:19" ht="48" x14ac:dyDescent="0.2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8272</v>
      </c>
      <c r="O2203" t="s">
        <v>8294</v>
      </c>
      <c r="P2203">
        <f t="shared" si="103"/>
        <v>15.04</v>
      </c>
      <c r="Q2203" s="13">
        <f t="shared" si="102"/>
        <v>41276.846817129634</v>
      </c>
      <c r="S2203">
        <f t="shared" si="104"/>
        <v>2013</v>
      </c>
    </row>
    <row r="2204" spans="1:19" ht="32" x14ac:dyDescent="0.2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8272</v>
      </c>
      <c r="O2204" t="s">
        <v>8294</v>
      </c>
      <c r="P2204">
        <f t="shared" si="103"/>
        <v>39.07</v>
      </c>
      <c r="Q2204" s="13">
        <f t="shared" si="102"/>
        <v>41184.849166666667</v>
      </c>
      <c r="S2204">
        <f t="shared" si="104"/>
        <v>2012</v>
      </c>
    </row>
    <row r="2205" spans="1:19" ht="48" x14ac:dyDescent="0.2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8272</v>
      </c>
      <c r="O2205" t="s">
        <v>8294</v>
      </c>
      <c r="P2205">
        <f t="shared" si="103"/>
        <v>43.82</v>
      </c>
      <c r="Q2205" s="13">
        <f t="shared" si="102"/>
        <v>42241.85974537037</v>
      </c>
      <c r="S2205">
        <f t="shared" si="104"/>
        <v>2015</v>
      </c>
    </row>
    <row r="2206" spans="1:19" ht="48" x14ac:dyDescent="0.2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8272</v>
      </c>
      <c r="O2206" t="s">
        <v>8294</v>
      </c>
      <c r="P2206">
        <f t="shared" si="103"/>
        <v>27.3</v>
      </c>
      <c r="Q2206" s="13">
        <f t="shared" si="102"/>
        <v>41312.311562499999</v>
      </c>
      <c r="S2206">
        <f t="shared" si="104"/>
        <v>2013</v>
      </c>
    </row>
    <row r="2207" spans="1:19" ht="48" x14ac:dyDescent="0.2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8272</v>
      </c>
      <c r="O2207" t="s">
        <v>8294</v>
      </c>
      <c r="P2207">
        <f t="shared" si="103"/>
        <v>42.22</v>
      </c>
      <c r="Q2207" s="13">
        <f t="shared" si="102"/>
        <v>41031.82163194444</v>
      </c>
      <c r="S2207">
        <f t="shared" si="104"/>
        <v>2012</v>
      </c>
    </row>
    <row r="2208" spans="1:19" ht="48" x14ac:dyDescent="0.2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8272</v>
      </c>
      <c r="O2208" t="s">
        <v>8294</v>
      </c>
      <c r="P2208">
        <f t="shared" si="103"/>
        <v>33.24</v>
      </c>
      <c r="Q2208" s="13">
        <f t="shared" si="102"/>
        <v>40997.257222222222</v>
      </c>
      <c r="S2208">
        <f t="shared" si="104"/>
        <v>2012</v>
      </c>
    </row>
    <row r="2209" spans="1:19" ht="48" x14ac:dyDescent="0.2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8272</v>
      </c>
      <c r="O2209" t="s">
        <v>8294</v>
      </c>
      <c r="P2209">
        <f t="shared" si="103"/>
        <v>285.70999999999998</v>
      </c>
      <c r="Q2209" s="13">
        <f t="shared" si="102"/>
        <v>41564.194131944445</v>
      </c>
      <c r="S2209">
        <f t="shared" si="104"/>
        <v>2013</v>
      </c>
    </row>
    <row r="2210" spans="1:19" ht="48" x14ac:dyDescent="0.2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8272</v>
      </c>
      <c r="O2210" t="s">
        <v>8294</v>
      </c>
      <c r="P2210">
        <f t="shared" si="103"/>
        <v>42.33</v>
      </c>
      <c r="Q2210" s="13">
        <f t="shared" si="102"/>
        <v>40946.882245370369</v>
      </c>
      <c r="S2210">
        <f t="shared" si="104"/>
        <v>2012</v>
      </c>
    </row>
    <row r="2211" spans="1:19" ht="32" x14ac:dyDescent="0.2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8272</v>
      </c>
      <c r="O2211" t="s">
        <v>8294</v>
      </c>
      <c r="P2211">
        <f t="shared" si="103"/>
        <v>50.27</v>
      </c>
      <c r="Q2211" s="13">
        <f t="shared" si="102"/>
        <v>41732.479675925926</v>
      </c>
      <c r="S2211">
        <f t="shared" si="104"/>
        <v>2014</v>
      </c>
    </row>
    <row r="2212" spans="1:19" ht="48" x14ac:dyDescent="0.2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8272</v>
      </c>
      <c r="O2212" t="s">
        <v>8294</v>
      </c>
      <c r="P2212">
        <f t="shared" si="103"/>
        <v>61.9</v>
      </c>
      <c r="Q2212" s="13">
        <f t="shared" si="102"/>
        <v>40956.066087962965</v>
      </c>
      <c r="S2212">
        <f t="shared" si="104"/>
        <v>2012</v>
      </c>
    </row>
    <row r="2213" spans="1:19" ht="48" x14ac:dyDescent="0.2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8272</v>
      </c>
      <c r="O2213" t="s">
        <v>8294</v>
      </c>
      <c r="P2213">
        <f t="shared" si="103"/>
        <v>40.75</v>
      </c>
      <c r="Q2213" s="13">
        <f t="shared" si="102"/>
        <v>41716.785011574073</v>
      </c>
      <c r="S2213">
        <f t="shared" si="104"/>
        <v>2014</v>
      </c>
    </row>
    <row r="2214" spans="1:19" ht="48" x14ac:dyDescent="0.2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8272</v>
      </c>
      <c r="O2214" t="s">
        <v>8294</v>
      </c>
      <c r="P2214">
        <f t="shared" si="103"/>
        <v>55.8</v>
      </c>
      <c r="Q2214" s="13">
        <f t="shared" si="102"/>
        <v>41548.747418981482</v>
      </c>
      <c r="S2214">
        <f t="shared" si="104"/>
        <v>2013</v>
      </c>
    </row>
    <row r="2215" spans="1:19" ht="48" x14ac:dyDescent="0.2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8272</v>
      </c>
      <c r="O2215" t="s">
        <v>8294</v>
      </c>
      <c r="P2215">
        <f t="shared" si="103"/>
        <v>10</v>
      </c>
      <c r="Q2215" s="13">
        <f t="shared" si="102"/>
        <v>42109.826145833329</v>
      </c>
      <c r="S2215">
        <f t="shared" si="104"/>
        <v>2015</v>
      </c>
    </row>
    <row r="2216" spans="1:19" ht="48" x14ac:dyDescent="0.2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8272</v>
      </c>
      <c r="O2216" t="s">
        <v>8294</v>
      </c>
      <c r="P2216">
        <f t="shared" si="103"/>
        <v>73.13</v>
      </c>
      <c r="Q2216" s="13">
        <f t="shared" si="102"/>
        <v>41646.792222222226</v>
      </c>
      <c r="S2216">
        <f t="shared" si="104"/>
        <v>2014</v>
      </c>
    </row>
    <row r="2217" spans="1:19" ht="32" x14ac:dyDescent="0.2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8272</v>
      </c>
      <c r="O2217" t="s">
        <v>8294</v>
      </c>
      <c r="P2217">
        <f t="shared" si="103"/>
        <v>26.06</v>
      </c>
      <c r="Q2217" s="13">
        <f t="shared" si="102"/>
        <v>40958.717268518521</v>
      </c>
      <c r="S2217">
        <f t="shared" si="104"/>
        <v>2012</v>
      </c>
    </row>
    <row r="2218" spans="1:19" ht="48" x14ac:dyDescent="0.2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8272</v>
      </c>
      <c r="O2218" t="s">
        <v>8294</v>
      </c>
      <c r="P2218">
        <f t="shared" si="103"/>
        <v>22.64</v>
      </c>
      <c r="Q2218" s="13">
        <f t="shared" si="102"/>
        <v>42194.751678240747</v>
      </c>
      <c r="S2218">
        <f t="shared" si="104"/>
        <v>2015</v>
      </c>
    </row>
    <row r="2219" spans="1:19" ht="48" x14ac:dyDescent="0.2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8272</v>
      </c>
      <c r="O2219" t="s">
        <v>8294</v>
      </c>
      <c r="P2219">
        <f t="shared" si="103"/>
        <v>47.22</v>
      </c>
      <c r="Q2219" s="13">
        <f t="shared" si="102"/>
        <v>42299.776770833334</v>
      </c>
      <c r="S2219">
        <f t="shared" si="104"/>
        <v>2015</v>
      </c>
    </row>
    <row r="2220" spans="1:19" ht="48" x14ac:dyDescent="0.2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8272</v>
      </c>
      <c r="O2220" t="s">
        <v>8294</v>
      </c>
      <c r="P2220">
        <f t="shared" si="103"/>
        <v>32.32</v>
      </c>
      <c r="Q2220" s="13">
        <f t="shared" si="102"/>
        <v>41127.812303240738</v>
      </c>
      <c r="S2220">
        <f t="shared" si="104"/>
        <v>2012</v>
      </c>
    </row>
    <row r="2221" spans="1:19" ht="48" x14ac:dyDescent="0.2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8272</v>
      </c>
      <c r="O2221" t="s">
        <v>8294</v>
      </c>
      <c r="P2221">
        <f t="shared" si="103"/>
        <v>53.42</v>
      </c>
      <c r="Q2221" s="13">
        <f t="shared" si="102"/>
        <v>42205.718888888892</v>
      </c>
      <c r="S2221">
        <f t="shared" si="104"/>
        <v>2015</v>
      </c>
    </row>
    <row r="2222" spans="1:19" ht="48" x14ac:dyDescent="0.2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8272</v>
      </c>
      <c r="O2222" t="s">
        <v>8294</v>
      </c>
      <c r="P2222">
        <f t="shared" si="103"/>
        <v>51.3</v>
      </c>
      <c r="Q2222" s="13">
        <f t="shared" si="102"/>
        <v>41452.060601851852</v>
      </c>
      <c r="S2222">
        <f t="shared" si="104"/>
        <v>2013</v>
      </c>
    </row>
    <row r="2223" spans="1:19" ht="48" x14ac:dyDescent="0.2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8269</v>
      </c>
      <c r="O2223" t="s">
        <v>8307</v>
      </c>
      <c r="P2223">
        <f t="shared" si="103"/>
        <v>37.200000000000003</v>
      </c>
      <c r="Q2223" s="13">
        <f t="shared" si="102"/>
        <v>42452.666770833333</v>
      </c>
      <c r="S2223">
        <f t="shared" si="104"/>
        <v>2016</v>
      </c>
    </row>
    <row r="2224" spans="1:19" ht="48" x14ac:dyDescent="0.2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8269</v>
      </c>
      <c r="O2224" t="s">
        <v>8307</v>
      </c>
      <c r="P2224">
        <f t="shared" si="103"/>
        <v>27.1</v>
      </c>
      <c r="Q2224" s="13">
        <f t="shared" si="102"/>
        <v>40906.787581018521</v>
      </c>
      <c r="S2224">
        <f t="shared" si="104"/>
        <v>2011</v>
      </c>
    </row>
    <row r="2225" spans="1:19" ht="48" x14ac:dyDescent="0.2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8269</v>
      </c>
      <c r="O2225" t="s">
        <v>8307</v>
      </c>
      <c r="P2225">
        <f t="shared" si="103"/>
        <v>206.31</v>
      </c>
      <c r="Q2225" s="13">
        <f t="shared" si="102"/>
        <v>42152.640833333338</v>
      </c>
      <c r="S2225">
        <f t="shared" si="104"/>
        <v>2015</v>
      </c>
    </row>
    <row r="2226" spans="1:19" ht="48" x14ac:dyDescent="0.2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8269</v>
      </c>
      <c r="O2226" t="s">
        <v>8307</v>
      </c>
      <c r="P2226">
        <f t="shared" si="103"/>
        <v>82.15</v>
      </c>
      <c r="Q2226" s="13">
        <f t="shared" si="102"/>
        <v>42644.667534722219</v>
      </c>
      <c r="S2226">
        <f t="shared" si="104"/>
        <v>2016</v>
      </c>
    </row>
    <row r="2227" spans="1:19" ht="48" x14ac:dyDescent="0.2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8269</v>
      </c>
      <c r="O2227" t="s">
        <v>8307</v>
      </c>
      <c r="P2227">
        <f t="shared" si="103"/>
        <v>164.8</v>
      </c>
      <c r="Q2227" s="13">
        <f t="shared" si="102"/>
        <v>41873.79184027778</v>
      </c>
      <c r="S2227">
        <f t="shared" si="104"/>
        <v>2014</v>
      </c>
    </row>
    <row r="2228" spans="1:19" ht="48" x14ac:dyDescent="0.2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8269</v>
      </c>
      <c r="O2228" t="s">
        <v>8307</v>
      </c>
      <c r="P2228">
        <f t="shared" si="103"/>
        <v>60.82</v>
      </c>
      <c r="Q2228" s="13">
        <f t="shared" si="102"/>
        <v>42381.79886574074</v>
      </c>
      <c r="S2228">
        <f t="shared" si="104"/>
        <v>2016</v>
      </c>
    </row>
    <row r="2229" spans="1:19" ht="48" x14ac:dyDescent="0.2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8269</v>
      </c>
      <c r="O2229" t="s">
        <v>8307</v>
      </c>
      <c r="P2229">
        <f t="shared" si="103"/>
        <v>67.97</v>
      </c>
      <c r="Q2229" s="13">
        <f t="shared" si="102"/>
        <v>41561.807349537034</v>
      </c>
      <c r="S2229">
        <f t="shared" si="104"/>
        <v>2013</v>
      </c>
    </row>
    <row r="2230" spans="1:19" ht="48" x14ac:dyDescent="0.2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8269</v>
      </c>
      <c r="O2230" t="s">
        <v>8307</v>
      </c>
      <c r="P2230">
        <f t="shared" si="103"/>
        <v>81.56</v>
      </c>
      <c r="Q2230" s="13">
        <f t="shared" si="102"/>
        <v>42202.278194444443</v>
      </c>
      <c r="S2230">
        <f t="shared" si="104"/>
        <v>2015</v>
      </c>
    </row>
    <row r="2231" spans="1:19" ht="48" x14ac:dyDescent="0.2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8269</v>
      </c>
      <c r="O2231" t="s">
        <v>8307</v>
      </c>
      <c r="P2231">
        <f t="shared" si="103"/>
        <v>25.43</v>
      </c>
      <c r="Q2231" s="13">
        <f t="shared" si="102"/>
        <v>41484.664247685185</v>
      </c>
      <c r="S2231">
        <f t="shared" si="104"/>
        <v>2013</v>
      </c>
    </row>
    <row r="2232" spans="1:19" ht="48" x14ac:dyDescent="0.2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8269</v>
      </c>
      <c r="O2232" t="s">
        <v>8307</v>
      </c>
      <c r="P2232">
        <f t="shared" si="103"/>
        <v>21.5</v>
      </c>
      <c r="Q2232" s="13">
        <f t="shared" si="102"/>
        <v>41724.881099537037</v>
      </c>
      <c r="S2232">
        <f t="shared" si="104"/>
        <v>2014</v>
      </c>
    </row>
    <row r="2233" spans="1:19" ht="48" x14ac:dyDescent="0.2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8269</v>
      </c>
      <c r="O2233" t="s">
        <v>8307</v>
      </c>
      <c r="P2233">
        <f t="shared" si="103"/>
        <v>27.23</v>
      </c>
      <c r="Q2233" s="13">
        <f t="shared" si="102"/>
        <v>41423.910891203705</v>
      </c>
      <c r="S2233">
        <f t="shared" si="104"/>
        <v>2013</v>
      </c>
    </row>
    <row r="2234" spans="1:19" ht="48" x14ac:dyDescent="0.2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8269</v>
      </c>
      <c r="O2234" t="s">
        <v>8307</v>
      </c>
      <c r="P2234">
        <f t="shared" si="103"/>
        <v>25.09</v>
      </c>
      <c r="Q2234" s="13">
        <f t="shared" si="102"/>
        <v>41806.794074074074</v>
      </c>
      <c r="S2234">
        <f t="shared" si="104"/>
        <v>2014</v>
      </c>
    </row>
    <row r="2235" spans="1:19" ht="48" x14ac:dyDescent="0.2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8269</v>
      </c>
      <c r="O2235" t="s">
        <v>8307</v>
      </c>
      <c r="P2235">
        <f t="shared" si="103"/>
        <v>21.23</v>
      </c>
      <c r="Q2235" s="13">
        <f t="shared" si="102"/>
        <v>42331.378923611104</v>
      </c>
      <c r="S2235">
        <f t="shared" si="104"/>
        <v>2015</v>
      </c>
    </row>
    <row r="2236" spans="1:19" ht="48" x14ac:dyDescent="0.2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8269</v>
      </c>
      <c r="O2236" t="s">
        <v>8307</v>
      </c>
      <c r="P2236">
        <f t="shared" si="103"/>
        <v>41.61</v>
      </c>
      <c r="Q2236" s="13">
        <f t="shared" si="102"/>
        <v>42710.824618055558</v>
      </c>
      <c r="S2236">
        <f t="shared" si="104"/>
        <v>2016</v>
      </c>
    </row>
    <row r="2237" spans="1:19" ht="32" x14ac:dyDescent="0.2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8269</v>
      </c>
      <c r="O2237" t="s">
        <v>8307</v>
      </c>
      <c r="P2237">
        <f t="shared" si="103"/>
        <v>135.59</v>
      </c>
      <c r="Q2237" s="13">
        <f t="shared" si="102"/>
        <v>42062.022118055553</v>
      </c>
      <c r="S2237">
        <f t="shared" si="104"/>
        <v>2015</v>
      </c>
    </row>
    <row r="2238" spans="1:19" ht="32" x14ac:dyDescent="0.2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t="s">
        <v>8307</v>
      </c>
      <c r="P2238">
        <f t="shared" si="103"/>
        <v>22.12</v>
      </c>
      <c r="Q2238" s="13">
        <f t="shared" si="102"/>
        <v>42371.617164351846</v>
      </c>
      <c r="S2238">
        <f t="shared" si="104"/>
        <v>2016</v>
      </c>
    </row>
    <row r="2239" spans="1:19" ht="48" x14ac:dyDescent="0.2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8269</v>
      </c>
      <c r="O2239" t="s">
        <v>8307</v>
      </c>
      <c r="P2239">
        <f t="shared" si="103"/>
        <v>64.63</v>
      </c>
      <c r="Q2239" s="13">
        <f t="shared" si="102"/>
        <v>41915.003275462965</v>
      </c>
      <c r="S2239">
        <f t="shared" si="104"/>
        <v>2014</v>
      </c>
    </row>
    <row r="2240" spans="1:19" ht="32" x14ac:dyDescent="0.2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8269</v>
      </c>
      <c r="O2240" t="s">
        <v>8307</v>
      </c>
      <c r="P2240">
        <f t="shared" si="103"/>
        <v>69.569999999999993</v>
      </c>
      <c r="Q2240" s="13">
        <f t="shared" si="102"/>
        <v>42774.621712962966</v>
      </c>
      <c r="S2240">
        <f t="shared" si="104"/>
        <v>2017</v>
      </c>
    </row>
    <row r="2241" spans="1:19" ht="32" x14ac:dyDescent="0.2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8269</v>
      </c>
      <c r="O2241" t="s">
        <v>8307</v>
      </c>
      <c r="P2241">
        <f t="shared" si="103"/>
        <v>75.13</v>
      </c>
      <c r="Q2241" s="13">
        <f t="shared" si="102"/>
        <v>41572.958495370374</v>
      </c>
      <c r="S2241">
        <f t="shared" si="104"/>
        <v>2013</v>
      </c>
    </row>
    <row r="2242" spans="1:19" ht="48" x14ac:dyDescent="0.2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8269</v>
      </c>
      <c r="O2242" t="s">
        <v>8307</v>
      </c>
      <c r="P2242">
        <f t="shared" si="103"/>
        <v>140.97999999999999</v>
      </c>
      <c r="Q2242" s="13">
        <f t="shared" si="102"/>
        <v>42452.825740740736</v>
      </c>
      <c r="S2242">
        <f t="shared" si="104"/>
        <v>2016</v>
      </c>
    </row>
    <row r="2243" spans="1:19" ht="48" x14ac:dyDescent="0.2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8269</v>
      </c>
      <c r="O2243" t="s">
        <v>8307</v>
      </c>
      <c r="P2243">
        <f t="shared" si="103"/>
        <v>49.47</v>
      </c>
      <c r="Q2243" s="13">
        <f t="shared" ref="Q2243:Q2306" si="105">(((J2243/60)/60)/24)+DATE(1970,1,1)</f>
        <v>42766.827546296292</v>
      </c>
      <c r="S2243">
        <f t="shared" si="104"/>
        <v>2017</v>
      </c>
    </row>
    <row r="2244" spans="1:19" ht="32" x14ac:dyDescent="0.2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8269</v>
      </c>
      <c r="O2244" t="s">
        <v>8307</v>
      </c>
      <c r="P2244">
        <f t="shared" ref="P2244:P2307" si="106">ROUND(E2244/L2244,2)</f>
        <v>53.87</v>
      </c>
      <c r="Q2244" s="13">
        <f t="shared" si="105"/>
        <v>41569.575613425928</v>
      </c>
      <c r="S2244">
        <f t="shared" ref="R2244:S2307" si="107">YEAR(Q2244)</f>
        <v>2013</v>
      </c>
    </row>
    <row r="2245" spans="1:19" ht="48" x14ac:dyDescent="0.2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8269</v>
      </c>
      <c r="O2245" t="s">
        <v>8307</v>
      </c>
      <c r="P2245">
        <f t="shared" si="106"/>
        <v>4.57</v>
      </c>
      <c r="Q2245" s="13">
        <f t="shared" si="105"/>
        <v>42800.751041666663</v>
      </c>
      <c r="S2245">
        <f t="shared" si="107"/>
        <v>2017</v>
      </c>
    </row>
    <row r="2246" spans="1:19" ht="48" x14ac:dyDescent="0.2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8269</v>
      </c>
      <c r="O2246" t="s">
        <v>8307</v>
      </c>
      <c r="P2246">
        <f t="shared" si="106"/>
        <v>65</v>
      </c>
      <c r="Q2246" s="13">
        <f t="shared" si="105"/>
        <v>42647.818819444445</v>
      </c>
      <c r="S2246">
        <f t="shared" si="107"/>
        <v>2016</v>
      </c>
    </row>
    <row r="2247" spans="1:19" ht="48" x14ac:dyDescent="0.2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8269</v>
      </c>
      <c r="O2247" t="s">
        <v>8307</v>
      </c>
      <c r="P2247">
        <f t="shared" si="106"/>
        <v>53.48</v>
      </c>
      <c r="Q2247" s="13">
        <f t="shared" si="105"/>
        <v>41660.708530092597</v>
      </c>
      <c r="S2247">
        <f t="shared" si="107"/>
        <v>2014</v>
      </c>
    </row>
    <row r="2248" spans="1:19" ht="48" x14ac:dyDescent="0.2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8269</v>
      </c>
      <c r="O2248" t="s">
        <v>8307</v>
      </c>
      <c r="P2248">
        <f t="shared" si="106"/>
        <v>43.91</v>
      </c>
      <c r="Q2248" s="13">
        <f t="shared" si="105"/>
        <v>42221.79178240741</v>
      </c>
      <c r="S2248">
        <f t="shared" si="107"/>
        <v>2015</v>
      </c>
    </row>
    <row r="2249" spans="1:19" ht="32" x14ac:dyDescent="0.2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8269</v>
      </c>
      <c r="O2249" t="s">
        <v>8307</v>
      </c>
      <c r="P2249">
        <f t="shared" si="106"/>
        <v>50.85</v>
      </c>
      <c r="Q2249" s="13">
        <f t="shared" si="105"/>
        <v>42200.666261574079</v>
      </c>
      <c r="S2249">
        <f t="shared" si="107"/>
        <v>2015</v>
      </c>
    </row>
    <row r="2250" spans="1:19" ht="48" x14ac:dyDescent="0.2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8269</v>
      </c>
      <c r="O2250" t="s">
        <v>8307</v>
      </c>
      <c r="P2250">
        <f t="shared" si="106"/>
        <v>58.63</v>
      </c>
      <c r="Q2250" s="13">
        <f t="shared" si="105"/>
        <v>42688.875902777778</v>
      </c>
      <c r="S2250">
        <f t="shared" si="107"/>
        <v>2016</v>
      </c>
    </row>
    <row r="2251" spans="1:19" ht="48" x14ac:dyDescent="0.2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8269</v>
      </c>
      <c r="O2251" t="s">
        <v>8307</v>
      </c>
      <c r="P2251">
        <f t="shared" si="106"/>
        <v>32.82</v>
      </c>
      <c r="Q2251" s="13">
        <f t="shared" si="105"/>
        <v>41336.703298611108</v>
      </c>
      <c r="S2251">
        <f t="shared" si="107"/>
        <v>2013</v>
      </c>
    </row>
    <row r="2252" spans="1:19" ht="48" x14ac:dyDescent="0.2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8269</v>
      </c>
      <c r="O2252" t="s">
        <v>8307</v>
      </c>
      <c r="P2252">
        <f t="shared" si="106"/>
        <v>426.93</v>
      </c>
      <c r="Q2252" s="13">
        <f t="shared" si="105"/>
        <v>42677.005474537036</v>
      </c>
      <c r="S2252">
        <f t="shared" si="107"/>
        <v>2016</v>
      </c>
    </row>
    <row r="2253" spans="1:19" ht="48" x14ac:dyDescent="0.2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8269</v>
      </c>
      <c r="O2253" t="s">
        <v>8307</v>
      </c>
      <c r="P2253">
        <f t="shared" si="106"/>
        <v>23.81</v>
      </c>
      <c r="Q2253" s="13">
        <f t="shared" si="105"/>
        <v>41846.34579861111</v>
      </c>
      <c r="S2253">
        <f t="shared" si="107"/>
        <v>2014</v>
      </c>
    </row>
    <row r="2254" spans="1:19" ht="48" x14ac:dyDescent="0.2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8269</v>
      </c>
      <c r="O2254" t="s">
        <v>8307</v>
      </c>
      <c r="P2254">
        <f t="shared" si="106"/>
        <v>98.41</v>
      </c>
      <c r="Q2254" s="13">
        <f t="shared" si="105"/>
        <v>42573.327986111108</v>
      </c>
      <c r="S2254">
        <f t="shared" si="107"/>
        <v>2016</v>
      </c>
    </row>
    <row r="2255" spans="1:19" ht="48" x14ac:dyDescent="0.2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8269</v>
      </c>
      <c r="O2255" t="s">
        <v>8307</v>
      </c>
      <c r="P2255">
        <f t="shared" si="106"/>
        <v>107.32</v>
      </c>
      <c r="Q2255" s="13">
        <f t="shared" si="105"/>
        <v>42296.631331018521</v>
      </c>
      <c r="S2255">
        <f t="shared" si="107"/>
        <v>2015</v>
      </c>
    </row>
    <row r="2256" spans="1:19" ht="32" x14ac:dyDescent="0.2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8269</v>
      </c>
      <c r="O2256" t="s">
        <v>8307</v>
      </c>
      <c r="P2256">
        <f t="shared" si="106"/>
        <v>11.67</v>
      </c>
      <c r="Q2256" s="13">
        <f t="shared" si="105"/>
        <v>42752.647777777776</v>
      </c>
      <c r="S2256">
        <f t="shared" si="107"/>
        <v>2017</v>
      </c>
    </row>
    <row r="2257" spans="1:19" ht="32" x14ac:dyDescent="0.2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8269</v>
      </c>
      <c r="O2257" t="s">
        <v>8307</v>
      </c>
      <c r="P2257">
        <f t="shared" si="106"/>
        <v>41.78</v>
      </c>
      <c r="Q2257" s="13">
        <f t="shared" si="105"/>
        <v>42467.951979166668</v>
      </c>
      <c r="S2257">
        <f t="shared" si="107"/>
        <v>2016</v>
      </c>
    </row>
    <row r="2258" spans="1:19" ht="48" x14ac:dyDescent="0.2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8269</v>
      </c>
      <c r="O2258" t="s">
        <v>8307</v>
      </c>
      <c r="P2258">
        <f t="shared" si="106"/>
        <v>21.38</v>
      </c>
      <c r="Q2258" s="13">
        <f t="shared" si="105"/>
        <v>42682.451921296291</v>
      </c>
      <c r="S2258">
        <f t="shared" si="107"/>
        <v>2016</v>
      </c>
    </row>
    <row r="2259" spans="1:19" ht="48" x14ac:dyDescent="0.2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8269</v>
      </c>
      <c r="O2259" t="s">
        <v>8307</v>
      </c>
      <c r="P2259">
        <f t="shared" si="106"/>
        <v>94.1</v>
      </c>
      <c r="Q2259" s="13">
        <f t="shared" si="105"/>
        <v>42505.936678240745</v>
      </c>
      <c r="S2259">
        <f t="shared" si="107"/>
        <v>2016</v>
      </c>
    </row>
    <row r="2260" spans="1:19" ht="32" x14ac:dyDescent="0.2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8269</v>
      </c>
      <c r="O2260" t="s">
        <v>8307</v>
      </c>
      <c r="P2260">
        <f t="shared" si="106"/>
        <v>15.72</v>
      </c>
      <c r="Q2260" s="13">
        <f t="shared" si="105"/>
        <v>42136.75100694444</v>
      </c>
      <c r="S2260">
        <f t="shared" si="107"/>
        <v>2015</v>
      </c>
    </row>
    <row r="2261" spans="1:19" ht="48" x14ac:dyDescent="0.2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8269</v>
      </c>
      <c r="O2261" t="s">
        <v>8307</v>
      </c>
      <c r="P2261">
        <f t="shared" si="106"/>
        <v>90.64</v>
      </c>
      <c r="Q2261" s="13">
        <f t="shared" si="105"/>
        <v>42702.804814814815</v>
      </c>
      <c r="S2261">
        <f t="shared" si="107"/>
        <v>2016</v>
      </c>
    </row>
    <row r="2262" spans="1:19" ht="48" x14ac:dyDescent="0.2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8269</v>
      </c>
      <c r="O2262" t="s">
        <v>8307</v>
      </c>
      <c r="P2262">
        <f t="shared" si="106"/>
        <v>97.3</v>
      </c>
      <c r="Q2262" s="13">
        <f t="shared" si="105"/>
        <v>41695.016782407409</v>
      </c>
      <c r="S2262">
        <f t="shared" si="107"/>
        <v>2014</v>
      </c>
    </row>
    <row r="2263" spans="1:19" ht="48" x14ac:dyDescent="0.2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8269</v>
      </c>
      <c r="O2263" t="s">
        <v>8307</v>
      </c>
      <c r="P2263">
        <f t="shared" si="106"/>
        <v>37.119999999999997</v>
      </c>
      <c r="Q2263" s="13">
        <f t="shared" si="105"/>
        <v>42759.724768518514</v>
      </c>
      <c r="S2263">
        <f t="shared" si="107"/>
        <v>2017</v>
      </c>
    </row>
    <row r="2264" spans="1:19" ht="32" x14ac:dyDescent="0.2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8269</v>
      </c>
      <c r="O2264" t="s">
        <v>8307</v>
      </c>
      <c r="P2264">
        <f t="shared" si="106"/>
        <v>28.1</v>
      </c>
      <c r="Q2264" s="13">
        <f t="shared" si="105"/>
        <v>41926.585162037038</v>
      </c>
      <c r="S2264">
        <f t="shared" si="107"/>
        <v>2014</v>
      </c>
    </row>
    <row r="2265" spans="1:19" ht="48" x14ac:dyDescent="0.2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8269</v>
      </c>
      <c r="O2265" t="s">
        <v>8307</v>
      </c>
      <c r="P2265">
        <f t="shared" si="106"/>
        <v>144.43</v>
      </c>
      <c r="Q2265" s="13">
        <f t="shared" si="105"/>
        <v>42014.832326388889</v>
      </c>
      <c r="S2265">
        <f t="shared" si="107"/>
        <v>2015</v>
      </c>
    </row>
    <row r="2266" spans="1:19" ht="48" x14ac:dyDescent="0.2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8269</v>
      </c>
      <c r="O2266" t="s">
        <v>8307</v>
      </c>
      <c r="P2266">
        <f t="shared" si="106"/>
        <v>24.27</v>
      </c>
      <c r="Q2266" s="13">
        <f t="shared" si="105"/>
        <v>42496.582337962958</v>
      </c>
      <c r="S2266">
        <f t="shared" si="107"/>
        <v>2016</v>
      </c>
    </row>
    <row r="2267" spans="1:19" ht="48" x14ac:dyDescent="0.2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8269</v>
      </c>
      <c r="O2267" t="s">
        <v>8307</v>
      </c>
      <c r="P2267">
        <f t="shared" si="106"/>
        <v>35.119999999999997</v>
      </c>
      <c r="Q2267" s="13">
        <f t="shared" si="105"/>
        <v>42689.853090277778</v>
      </c>
      <c r="S2267">
        <f t="shared" si="107"/>
        <v>2016</v>
      </c>
    </row>
    <row r="2268" spans="1:19" ht="48" x14ac:dyDescent="0.2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8269</v>
      </c>
      <c r="O2268" t="s">
        <v>8307</v>
      </c>
      <c r="P2268">
        <f t="shared" si="106"/>
        <v>24.76</v>
      </c>
      <c r="Q2268" s="13">
        <f t="shared" si="105"/>
        <v>42469.874907407408</v>
      </c>
      <c r="S2268">
        <f t="shared" si="107"/>
        <v>2016</v>
      </c>
    </row>
    <row r="2269" spans="1:19" ht="48" x14ac:dyDescent="0.2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8269</v>
      </c>
      <c r="O2269" t="s">
        <v>8307</v>
      </c>
      <c r="P2269">
        <f t="shared" si="106"/>
        <v>188.38</v>
      </c>
      <c r="Q2269" s="13">
        <f t="shared" si="105"/>
        <v>41968.829826388886</v>
      </c>
      <c r="S2269">
        <f t="shared" si="107"/>
        <v>2014</v>
      </c>
    </row>
    <row r="2270" spans="1:19" ht="48" x14ac:dyDescent="0.2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8269</v>
      </c>
      <c r="O2270" t="s">
        <v>8307</v>
      </c>
      <c r="P2270">
        <f t="shared" si="106"/>
        <v>148.08000000000001</v>
      </c>
      <c r="Q2270" s="13">
        <f t="shared" si="105"/>
        <v>42776.082349537035</v>
      </c>
      <c r="S2270">
        <f t="shared" si="107"/>
        <v>2017</v>
      </c>
    </row>
    <row r="2271" spans="1:19" ht="48" x14ac:dyDescent="0.2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8269</v>
      </c>
      <c r="O2271" t="s">
        <v>8307</v>
      </c>
      <c r="P2271">
        <f t="shared" si="106"/>
        <v>49.93</v>
      </c>
      <c r="Q2271" s="13">
        <f t="shared" si="105"/>
        <v>42776.704432870371</v>
      </c>
      <c r="S2271">
        <f t="shared" si="107"/>
        <v>2017</v>
      </c>
    </row>
    <row r="2272" spans="1:19" ht="48" x14ac:dyDescent="0.2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8269</v>
      </c>
      <c r="O2272" t="s">
        <v>8307</v>
      </c>
      <c r="P2272">
        <f t="shared" si="106"/>
        <v>107.82</v>
      </c>
      <c r="Q2272" s="13">
        <f t="shared" si="105"/>
        <v>42725.869363425925</v>
      </c>
      <c r="S2272">
        <f t="shared" si="107"/>
        <v>2016</v>
      </c>
    </row>
    <row r="2273" spans="1:19" ht="48" x14ac:dyDescent="0.2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8269</v>
      </c>
      <c r="O2273" t="s">
        <v>8307</v>
      </c>
      <c r="P2273">
        <f t="shared" si="106"/>
        <v>42.63</v>
      </c>
      <c r="Q2273" s="13">
        <f t="shared" si="105"/>
        <v>42684.000046296293</v>
      </c>
      <c r="S2273">
        <f t="shared" si="107"/>
        <v>2016</v>
      </c>
    </row>
    <row r="2274" spans="1:19" ht="48" x14ac:dyDescent="0.2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8269</v>
      </c>
      <c r="O2274" t="s">
        <v>8307</v>
      </c>
      <c r="P2274">
        <f t="shared" si="106"/>
        <v>14.37</v>
      </c>
      <c r="Q2274" s="13">
        <f t="shared" si="105"/>
        <v>42315.699490740735</v>
      </c>
      <c r="S2274">
        <f t="shared" si="107"/>
        <v>2015</v>
      </c>
    </row>
    <row r="2275" spans="1:19" ht="48" x14ac:dyDescent="0.2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8269</v>
      </c>
      <c r="O2275" t="s">
        <v>8307</v>
      </c>
      <c r="P2275">
        <f t="shared" si="106"/>
        <v>37.479999999999997</v>
      </c>
      <c r="Q2275" s="13">
        <f t="shared" si="105"/>
        <v>42781.549097222218</v>
      </c>
      <c r="S2275">
        <f t="shared" si="107"/>
        <v>2017</v>
      </c>
    </row>
    <row r="2276" spans="1:19" ht="48" x14ac:dyDescent="0.2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8269</v>
      </c>
      <c r="O2276" t="s">
        <v>8307</v>
      </c>
      <c r="P2276">
        <f t="shared" si="106"/>
        <v>30.2</v>
      </c>
      <c r="Q2276" s="13">
        <f t="shared" si="105"/>
        <v>41663.500659722224</v>
      </c>
      <c r="S2276">
        <f t="shared" si="107"/>
        <v>2014</v>
      </c>
    </row>
    <row r="2277" spans="1:19" ht="48" x14ac:dyDescent="0.2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8269</v>
      </c>
      <c r="O2277" t="s">
        <v>8307</v>
      </c>
      <c r="P2277">
        <f t="shared" si="106"/>
        <v>33.549999999999997</v>
      </c>
      <c r="Q2277" s="13">
        <f t="shared" si="105"/>
        <v>41965.616655092599</v>
      </c>
      <c r="S2277">
        <f t="shared" si="107"/>
        <v>2014</v>
      </c>
    </row>
    <row r="2278" spans="1:19" ht="48" x14ac:dyDescent="0.2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8269</v>
      </c>
      <c r="O2278" t="s">
        <v>8307</v>
      </c>
      <c r="P2278">
        <f t="shared" si="106"/>
        <v>64.75</v>
      </c>
      <c r="Q2278" s="13">
        <f t="shared" si="105"/>
        <v>41614.651493055557</v>
      </c>
      <c r="S2278">
        <f t="shared" si="107"/>
        <v>2013</v>
      </c>
    </row>
    <row r="2279" spans="1:19" ht="48" x14ac:dyDescent="0.2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8269</v>
      </c>
      <c r="O2279" t="s">
        <v>8307</v>
      </c>
      <c r="P2279">
        <f t="shared" si="106"/>
        <v>57.93</v>
      </c>
      <c r="Q2279" s="13">
        <f t="shared" si="105"/>
        <v>40936.678506944445</v>
      </c>
      <c r="S2279">
        <f t="shared" si="107"/>
        <v>2012</v>
      </c>
    </row>
    <row r="2280" spans="1:19" ht="32" x14ac:dyDescent="0.2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8269</v>
      </c>
      <c r="O2280" t="s">
        <v>8307</v>
      </c>
      <c r="P2280">
        <f t="shared" si="106"/>
        <v>53.08</v>
      </c>
      <c r="Q2280" s="13">
        <f t="shared" si="105"/>
        <v>42338.709108796291</v>
      </c>
      <c r="S2280">
        <f t="shared" si="107"/>
        <v>2015</v>
      </c>
    </row>
    <row r="2281" spans="1:19" ht="48" x14ac:dyDescent="0.2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8269</v>
      </c>
      <c r="O2281" t="s">
        <v>8307</v>
      </c>
      <c r="P2281">
        <f t="shared" si="106"/>
        <v>48.06</v>
      </c>
      <c r="Q2281" s="13">
        <f t="shared" si="105"/>
        <v>42020.806701388887</v>
      </c>
      <c r="S2281">
        <f t="shared" si="107"/>
        <v>2015</v>
      </c>
    </row>
    <row r="2282" spans="1:19" ht="48" x14ac:dyDescent="0.2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8269</v>
      </c>
      <c r="O2282" t="s">
        <v>8307</v>
      </c>
      <c r="P2282">
        <f t="shared" si="106"/>
        <v>82.4</v>
      </c>
      <c r="Q2282" s="13">
        <f t="shared" si="105"/>
        <v>42234.624895833331</v>
      </c>
      <c r="S2282">
        <f t="shared" si="107"/>
        <v>2015</v>
      </c>
    </row>
    <row r="2283" spans="1:19" ht="48" x14ac:dyDescent="0.2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t="s">
        <v>8266</v>
      </c>
      <c r="P2283">
        <f t="shared" si="106"/>
        <v>50.45</v>
      </c>
      <c r="Q2283" s="13">
        <f t="shared" si="105"/>
        <v>40687.285844907405</v>
      </c>
      <c r="S2283">
        <f t="shared" si="107"/>
        <v>2011</v>
      </c>
    </row>
    <row r="2284" spans="1:19" ht="32" x14ac:dyDescent="0.2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t="s">
        <v>8266</v>
      </c>
      <c r="P2284">
        <f t="shared" si="106"/>
        <v>115.83</v>
      </c>
      <c r="Q2284" s="13">
        <f t="shared" si="105"/>
        <v>42323.17460648148</v>
      </c>
      <c r="S2284">
        <f t="shared" si="107"/>
        <v>2015</v>
      </c>
    </row>
    <row r="2285" spans="1:19" ht="48" x14ac:dyDescent="0.2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t="s">
        <v>8266</v>
      </c>
      <c r="P2285">
        <f t="shared" si="106"/>
        <v>63.03</v>
      </c>
      <c r="Q2285" s="13">
        <f t="shared" si="105"/>
        <v>40978.125046296293</v>
      </c>
      <c r="S2285">
        <f t="shared" si="107"/>
        <v>2012</v>
      </c>
    </row>
    <row r="2286" spans="1:19" ht="32" x14ac:dyDescent="0.2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t="s">
        <v>8266</v>
      </c>
      <c r="P2286">
        <f t="shared" si="106"/>
        <v>108.02</v>
      </c>
      <c r="Q2286" s="13">
        <f t="shared" si="105"/>
        <v>40585.796817129631</v>
      </c>
      <c r="S2286">
        <f t="shared" si="107"/>
        <v>2011</v>
      </c>
    </row>
    <row r="2287" spans="1:19" ht="48" x14ac:dyDescent="0.2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t="s">
        <v>8266</v>
      </c>
      <c r="P2287">
        <f t="shared" si="106"/>
        <v>46.09</v>
      </c>
      <c r="Q2287" s="13">
        <f t="shared" si="105"/>
        <v>41059.185682870368</v>
      </c>
      <c r="S2287">
        <f t="shared" si="107"/>
        <v>2012</v>
      </c>
    </row>
    <row r="2288" spans="1:19" ht="48" x14ac:dyDescent="0.2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t="s">
        <v>8266</v>
      </c>
      <c r="P2288">
        <f t="shared" si="106"/>
        <v>107.21</v>
      </c>
      <c r="Q2288" s="13">
        <f t="shared" si="105"/>
        <v>41494.963587962964</v>
      </c>
      <c r="S2288">
        <f t="shared" si="107"/>
        <v>2013</v>
      </c>
    </row>
    <row r="2289" spans="1:19" ht="48" x14ac:dyDescent="0.2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t="s">
        <v>8266</v>
      </c>
      <c r="P2289">
        <f t="shared" si="106"/>
        <v>50.93</v>
      </c>
      <c r="Q2289" s="13">
        <f t="shared" si="105"/>
        <v>41792.667361111111</v>
      </c>
      <c r="S2289">
        <f t="shared" si="107"/>
        <v>2014</v>
      </c>
    </row>
    <row r="2290" spans="1:19" ht="48" x14ac:dyDescent="0.2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t="s">
        <v>8266</v>
      </c>
      <c r="P2290">
        <f t="shared" si="106"/>
        <v>40.04</v>
      </c>
      <c r="Q2290" s="13">
        <f t="shared" si="105"/>
        <v>41067.827418981484</v>
      </c>
      <c r="S2290">
        <f t="shared" si="107"/>
        <v>2012</v>
      </c>
    </row>
    <row r="2291" spans="1:19" ht="48" x14ac:dyDescent="0.2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t="s">
        <v>8266</v>
      </c>
      <c r="P2291">
        <f t="shared" si="106"/>
        <v>64.44</v>
      </c>
      <c r="Q2291" s="13">
        <f t="shared" si="105"/>
        <v>41571.998379629629</v>
      </c>
      <c r="S2291">
        <f t="shared" si="107"/>
        <v>2013</v>
      </c>
    </row>
    <row r="2292" spans="1:19" ht="48" x14ac:dyDescent="0.2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t="s">
        <v>8266</v>
      </c>
      <c r="P2292">
        <f t="shared" si="106"/>
        <v>53.83</v>
      </c>
      <c r="Q2292" s="13">
        <f t="shared" si="105"/>
        <v>40070.253819444442</v>
      </c>
      <c r="S2292">
        <f t="shared" si="107"/>
        <v>2009</v>
      </c>
    </row>
    <row r="2293" spans="1:19" ht="48" x14ac:dyDescent="0.2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t="s">
        <v>8266</v>
      </c>
      <c r="P2293">
        <f t="shared" si="106"/>
        <v>100.47</v>
      </c>
      <c r="Q2293" s="13">
        <f t="shared" si="105"/>
        <v>40987.977060185185</v>
      </c>
      <c r="S2293">
        <f t="shared" si="107"/>
        <v>2012</v>
      </c>
    </row>
    <row r="2294" spans="1:19" ht="48" x14ac:dyDescent="0.2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t="s">
        <v>8266</v>
      </c>
      <c r="P2294">
        <f t="shared" si="106"/>
        <v>46.63</v>
      </c>
      <c r="Q2294" s="13">
        <f t="shared" si="105"/>
        <v>40987.697638888887</v>
      </c>
      <c r="S2294">
        <f t="shared" si="107"/>
        <v>2012</v>
      </c>
    </row>
    <row r="2295" spans="1:19" ht="32" x14ac:dyDescent="0.2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t="s">
        <v>8266</v>
      </c>
      <c r="P2295">
        <f t="shared" si="106"/>
        <v>34.07</v>
      </c>
      <c r="Q2295" s="13">
        <f t="shared" si="105"/>
        <v>41151.708321759259</v>
      </c>
      <c r="S2295">
        <f t="shared" si="107"/>
        <v>2012</v>
      </c>
    </row>
    <row r="2296" spans="1:19" ht="48" x14ac:dyDescent="0.2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t="s">
        <v>8266</v>
      </c>
      <c r="P2296">
        <f t="shared" si="106"/>
        <v>65.209999999999994</v>
      </c>
      <c r="Q2296" s="13">
        <f t="shared" si="105"/>
        <v>41264.72314814815</v>
      </c>
      <c r="S2296">
        <f t="shared" si="107"/>
        <v>2012</v>
      </c>
    </row>
    <row r="2297" spans="1:19" ht="48" x14ac:dyDescent="0.2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t="s">
        <v>8266</v>
      </c>
      <c r="P2297">
        <f t="shared" si="106"/>
        <v>44.21</v>
      </c>
      <c r="Q2297" s="13">
        <f t="shared" si="105"/>
        <v>41270.954351851848</v>
      </c>
      <c r="S2297">
        <f t="shared" si="107"/>
        <v>2012</v>
      </c>
    </row>
    <row r="2298" spans="1:19" ht="48" x14ac:dyDescent="0.2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t="s">
        <v>8266</v>
      </c>
      <c r="P2298">
        <f t="shared" si="106"/>
        <v>71.97</v>
      </c>
      <c r="Q2298" s="13">
        <f t="shared" si="105"/>
        <v>40927.731782407405</v>
      </c>
      <c r="S2298">
        <f t="shared" si="107"/>
        <v>2012</v>
      </c>
    </row>
    <row r="2299" spans="1:19" ht="32" x14ac:dyDescent="0.2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t="s">
        <v>8266</v>
      </c>
      <c r="P2299">
        <f t="shared" si="106"/>
        <v>52.95</v>
      </c>
      <c r="Q2299" s="13">
        <f t="shared" si="105"/>
        <v>40948.042233796295</v>
      </c>
      <c r="S2299">
        <f t="shared" si="107"/>
        <v>2012</v>
      </c>
    </row>
    <row r="2300" spans="1:19" ht="48" x14ac:dyDescent="0.2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t="s">
        <v>8266</v>
      </c>
      <c r="P2300">
        <f t="shared" si="106"/>
        <v>109.45</v>
      </c>
      <c r="Q2300" s="13">
        <f t="shared" si="105"/>
        <v>41694.84065972222</v>
      </c>
      <c r="S2300">
        <f t="shared" si="107"/>
        <v>2014</v>
      </c>
    </row>
    <row r="2301" spans="1:19" ht="48" x14ac:dyDescent="0.2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t="s">
        <v>8266</v>
      </c>
      <c r="P2301">
        <f t="shared" si="106"/>
        <v>75.040000000000006</v>
      </c>
      <c r="Q2301" s="13">
        <f t="shared" si="105"/>
        <v>40565.032511574071</v>
      </c>
      <c r="S2301">
        <f t="shared" si="107"/>
        <v>2011</v>
      </c>
    </row>
    <row r="2302" spans="1:19" ht="48" x14ac:dyDescent="0.2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t="s">
        <v>8266</v>
      </c>
      <c r="P2302">
        <f t="shared" si="106"/>
        <v>115.71</v>
      </c>
      <c r="Q2302" s="13">
        <f t="shared" si="105"/>
        <v>41074.727037037039</v>
      </c>
      <c r="S2302">
        <f t="shared" si="107"/>
        <v>2012</v>
      </c>
    </row>
    <row r="2303" spans="1:19" ht="32" x14ac:dyDescent="0.2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8272</v>
      </c>
      <c r="O2303" t="s">
        <v>8293</v>
      </c>
      <c r="P2303">
        <f t="shared" si="106"/>
        <v>31.66</v>
      </c>
      <c r="Q2303" s="13">
        <f t="shared" si="105"/>
        <v>41416.146944444445</v>
      </c>
      <c r="S2303">
        <f t="shared" si="107"/>
        <v>2013</v>
      </c>
    </row>
    <row r="2304" spans="1:19" ht="48" x14ac:dyDescent="0.2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8272</v>
      </c>
      <c r="O2304" t="s">
        <v>8293</v>
      </c>
      <c r="P2304">
        <f t="shared" si="106"/>
        <v>46.18</v>
      </c>
      <c r="Q2304" s="13">
        <f t="shared" si="105"/>
        <v>41605.868449074071</v>
      </c>
      <c r="S2304">
        <f t="shared" si="107"/>
        <v>2013</v>
      </c>
    </row>
    <row r="2305" spans="1:19" ht="48" x14ac:dyDescent="0.2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8272</v>
      </c>
      <c r="O2305" t="s">
        <v>8293</v>
      </c>
      <c r="P2305">
        <f t="shared" si="106"/>
        <v>68.48</v>
      </c>
      <c r="Q2305" s="13">
        <f t="shared" si="105"/>
        <v>40850.111064814817</v>
      </c>
      <c r="S2305">
        <f t="shared" si="107"/>
        <v>2011</v>
      </c>
    </row>
    <row r="2306" spans="1:19" ht="48" x14ac:dyDescent="0.2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8272</v>
      </c>
      <c r="O2306" t="s">
        <v>8293</v>
      </c>
      <c r="P2306">
        <f t="shared" si="106"/>
        <v>53.47</v>
      </c>
      <c r="Q2306" s="13">
        <f t="shared" si="105"/>
        <v>40502.815868055557</v>
      </c>
      <c r="S2306">
        <f t="shared" si="107"/>
        <v>2010</v>
      </c>
    </row>
    <row r="2307" spans="1:19" ht="48" x14ac:dyDescent="0.2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8272</v>
      </c>
      <c r="O2307" t="s">
        <v>8293</v>
      </c>
      <c r="P2307">
        <f t="shared" si="106"/>
        <v>109.11</v>
      </c>
      <c r="Q2307" s="13">
        <f t="shared" ref="Q2307:Q2370" si="108">(((J2307/60)/60)/24)+DATE(1970,1,1)</f>
        <v>41834.695277777777</v>
      </c>
      <c r="S2307">
        <f t="shared" si="107"/>
        <v>2014</v>
      </c>
    </row>
    <row r="2308" spans="1:19" ht="48" x14ac:dyDescent="0.2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8272</v>
      </c>
      <c r="O2308" t="s">
        <v>8293</v>
      </c>
      <c r="P2308">
        <f t="shared" ref="P2308:P2371" si="109">ROUND(E2308/L2308,2)</f>
        <v>51.19</v>
      </c>
      <c r="Q2308" s="13">
        <f t="shared" si="108"/>
        <v>40948.16815972222</v>
      </c>
      <c r="S2308">
        <f t="shared" ref="R2308:S2371" si="110">YEAR(Q2308)</f>
        <v>2012</v>
      </c>
    </row>
    <row r="2309" spans="1:19" ht="48" x14ac:dyDescent="0.2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8272</v>
      </c>
      <c r="O2309" t="s">
        <v>8293</v>
      </c>
      <c r="P2309">
        <f t="shared" si="109"/>
        <v>27.94</v>
      </c>
      <c r="Q2309" s="13">
        <f t="shared" si="108"/>
        <v>41004.802465277775</v>
      </c>
      <c r="S2309">
        <f t="shared" si="110"/>
        <v>2012</v>
      </c>
    </row>
    <row r="2310" spans="1:19" ht="48" x14ac:dyDescent="0.2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8272</v>
      </c>
      <c r="O2310" t="s">
        <v>8293</v>
      </c>
      <c r="P2310">
        <f t="shared" si="109"/>
        <v>82.5</v>
      </c>
      <c r="Q2310" s="13">
        <f t="shared" si="108"/>
        <v>41851.962916666671</v>
      </c>
      <c r="S2310">
        <f t="shared" si="110"/>
        <v>2014</v>
      </c>
    </row>
    <row r="2311" spans="1:19" ht="48" x14ac:dyDescent="0.2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8272</v>
      </c>
      <c r="O2311" t="s">
        <v>8293</v>
      </c>
      <c r="P2311">
        <f t="shared" si="109"/>
        <v>59.82</v>
      </c>
      <c r="Q2311" s="13">
        <f t="shared" si="108"/>
        <v>41307.987696759257</v>
      </c>
      <c r="S2311">
        <f t="shared" si="110"/>
        <v>2013</v>
      </c>
    </row>
    <row r="2312" spans="1:19" ht="48" x14ac:dyDescent="0.2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8272</v>
      </c>
      <c r="O2312" t="s">
        <v>8293</v>
      </c>
      <c r="P2312">
        <f t="shared" si="109"/>
        <v>64.819999999999993</v>
      </c>
      <c r="Q2312" s="13">
        <f t="shared" si="108"/>
        <v>41324.79415509259</v>
      </c>
      <c r="S2312">
        <f t="shared" si="110"/>
        <v>2013</v>
      </c>
    </row>
    <row r="2313" spans="1:19" ht="48" x14ac:dyDescent="0.2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8272</v>
      </c>
      <c r="O2313" t="s">
        <v>8293</v>
      </c>
      <c r="P2313">
        <f t="shared" si="109"/>
        <v>90.1</v>
      </c>
      <c r="Q2313" s="13">
        <f t="shared" si="108"/>
        <v>41736.004502314812</v>
      </c>
      <c r="S2313">
        <f t="shared" si="110"/>
        <v>2014</v>
      </c>
    </row>
    <row r="2314" spans="1:19" ht="48" x14ac:dyDescent="0.2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8272</v>
      </c>
      <c r="O2314" t="s">
        <v>8293</v>
      </c>
      <c r="P2314">
        <f t="shared" si="109"/>
        <v>40.96</v>
      </c>
      <c r="Q2314" s="13">
        <f t="shared" si="108"/>
        <v>41716.632847222223</v>
      </c>
      <c r="S2314">
        <f t="shared" si="110"/>
        <v>2014</v>
      </c>
    </row>
    <row r="2315" spans="1:19" ht="32" x14ac:dyDescent="0.2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8272</v>
      </c>
      <c r="O2315" t="s">
        <v>8293</v>
      </c>
      <c r="P2315">
        <f t="shared" si="109"/>
        <v>56</v>
      </c>
      <c r="Q2315" s="13">
        <f t="shared" si="108"/>
        <v>41002.958634259259</v>
      </c>
      <c r="S2315">
        <f t="shared" si="110"/>
        <v>2012</v>
      </c>
    </row>
    <row r="2316" spans="1:19" ht="48" x14ac:dyDescent="0.2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8272</v>
      </c>
      <c r="O2316" t="s">
        <v>8293</v>
      </c>
      <c r="P2316">
        <f t="shared" si="109"/>
        <v>37.67</v>
      </c>
      <c r="Q2316" s="13">
        <f t="shared" si="108"/>
        <v>41037.551585648151</v>
      </c>
      <c r="S2316">
        <f t="shared" si="110"/>
        <v>2012</v>
      </c>
    </row>
    <row r="2317" spans="1:19" ht="32" x14ac:dyDescent="0.2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8272</v>
      </c>
      <c r="O2317" t="s">
        <v>8293</v>
      </c>
      <c r="P2317">
        <f t="shared" si="109"/>
        <v>40.08</v>
      </c>
      <c r="Q2317" s="13">
        <f t="shared" si="108"/>
        <v>41004.72619212963</v>
      </c>
      <c r="S2317">
        <f t="shared" si="110"/>
        <v>2012</v>
      </c>
    </row>
    <row r="2318" spans="1:19" ht="48" x14ac:dyDescent="0.2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8272</v>
      </c>
      <c r="O2318" t="s">
        <v>8293</v>
      </c>
      <c r="P2318">
        <f t="shared" si="109"/>
        <v>78.03</v>
      </c>
      <c r="Q2318" s="13">
        <f t="shared" si="108"/>
        <v>40079.725115740745</v>
      </c>
      <c r="S2318">
        <f t="shared" si="110"/>
        <v>2009</v>
      </c>
    </row>
    <row r="2319" spans="1:19" ht="48" x14ac:dyDescent="0.2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8272</v>
      </c>
      <c r="O2319" t="s">
        <v>8293</v>
      </c>
      <c r="P2319">
        <f t="shared" si="109"/>
        <v>18.91</v>
      </c>
      <c r="Q2319" s="13">
        <f t="shared" si="108"/>
        <v>40192.542233796295</v>
      </c>
      <c r="S2319">
        <f t="shared" si="110"/>
        <v>2010</v>
      </c>
    </row>
    <row r="2320" spans="1:19" ht="64" x14ac:dyDescent="0.2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8272</v>
      </c>
      <c r="O2320" t="s">
        <v>8293</v>
      </c>
      <c r="P2320">
        <f t="shared" si="109"/>
        <v>37.130000000000003</v>
      </c>
      <c r="Q2320" s="13">
        <f t="shared" si="108"/>
        <v>40050.643680555557</v>
      </c>
      <c r="S2320">
        <f t="shared" si="110"/>
        <v>2009</v>
      </c>
    </row>
    <row r="2321" spans="1:19" ht="48" x14ac:dyDescent="0.2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8272</v>
      </c>
      <c r="O2321" t="s">
        <v>8293</v>
      </c>
      <c r="P2321">
        <f t="shared" si="109"/>
        <v>41.96</v>
      </c>
      <c r="Q2321" s="13">
        <f t="shared" si="108"/>
        <v>41593.082002314812</v>
      </c>
      <c r="S2321">
        <f t="shared" si="110"/>
        <v>2013</v>
      </c>
    </row>
    <row r="2322" spans="1:19" ht="48" x14ac:dyDescent="0.2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8272</v>
      </c>
      <c r="O2322" t="s">
        <v>8293</v>
      </c>
      <c r="P2322">
        <f t="shared" si="109"/>
        <v>61.04</v>
      </c>
      <c r="Q2322" s="13">
        <f t="shared" si="108"/>
        <v>41696.817129629628</v>
      </c>
      <c r="S2322">
        <f t="shared" si="110"/>
        <v>2014</v>
      </c>
    </row>
    <row r="2323" spans="1:19" ht="48" x14ac:dyDescent="0.2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8270</v>
      </c>
      <c r="O2323" t="s">
        <v>8308</v>
      </c>
      <c r="P2323">
        <f t="shared" si="109"/>
        <v>64.53</v>
      </c>
      <c r="Q2323" s="13">
        <f t="shared" si="108"/>
        <v>42799.260428240741</v>
      </c>
      <c r="S2323">
        <f t="shared" si="110"/>
        <v>2017</v>
      </c>
    </row>
    <row r="2324" spans="1:19" ht="48" x14ac:dyDescent="0.2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8270</v>
      </c>
      <c r="O2324" t="s">
        <v>8308</v>
      </c>
      <c r="P2324">
        <f t="shared" si="109"/>
        <v>21.25</v>
      </c>
      <c r="Q2324" s="13">
        <f t="shared" si="108"/>
        <v>42804.895474537043</v>
      </c>
      <c r="S2324">
        <f t="shared" si="110"/>
        <v>2017</v>
      </c>
    </row>
    <row r="2325" spans="1:19" ht="48" x14ac:dyDescent="0.2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8270</v>
      </c>
      <c r="O2325" t="s">
        <v>8308</v>
      </c>
      <c r="P2325">
        <f t="shared" si="109"/>
        <v>30</v>
      </c>
      <c r="Q2325" s="13">
        <f t="shared" si="108"/>
        <v>42807.755173611105</v>
      </c>
      <c r="S2325">
        <f t="shared" si="110"/>
        <v>2017</v>
      </c>
    </row>
    <row r="2326" spans="1:19" ht="32" x14ac:dyDescent="0.2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8270</v>
      </c>
      <c r="O2326" t="s">
        <v>8308</v>
      </c>
      <c r="P2326">
        <f t="shared" si="109"/>
        <v>25.49</v>
      </c>
      <c r="Q2326" s="13">
        <f t="shared" si="108"/>
        <v>42790.885243055556</v>
      </c>
      <c r="S2326">
        <f t="shared" si="110"/>
        <v>2017</v>
      </c>
    </row>
    <row r="2327" spans="1:19" ht="48" x14ac:dyDescent="0.2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8270</v>
      </c>
      <c r="O2327" t="s">
        <v>8308</v>
      </c>
      <c r="P2327">
        <f t="shared" si="109"/>
        <v>11.43</v>
      </c>
      <c r="Q2327" s="13">
        <f t="shared" si="108"/>
        <v>42794.022349537037</v>
      </c>
      <c r="S2327">
        <f t="shared" si="110"/>
        <v>2017</v>
      </c>
    </row>
    <row r="2328" spans="1:19" ht="48" x14ac:dyDescent="0.2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8270</v>
      </c>
      <c r="O2328" t="s">
        <v>8308</v>
      </c>
      <c r="P2328">
        <f t="shared" si="109"/>
        <v>108</v>
      </c>
      <c r="Q2328" s="13">
        <f t="shared" si="108"/>
        <v>42804.034120370372</v>
      </c>
      <c r="S2328">
        <f t="shared" si="110"/>
        <v>2017</v>
      </c>
    </row>
    <row r="2329" spans="1:19" ht="32" x14ac:dyDescent="0.2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8270</v>
      </c>
      <c r="O2329" t="s">
        <v>8308</v>
      </c>
      <c r="P2329">
        <f t="shared" si="109"/>
        <v>54.88</v>
      </c>
      <c r="Q2329" s="13">
        <f t="shared" si="108"/>
        <v>41842.917129629634</v>
      </c>
      <c r="S2329">
        <f t="shared" si="110"/>
        <v>2014</v>
      </c>
    </row>
    <row r="2330" spans="1:19" ht="64" x14ac:dyDescent="0.2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8270</v>
      </c>
      <c r="O2330" t="s">
        <v>8308</v>
      </c>
      <c r="P2330">
        <f t="shared" si="109"/>
        <v>47.38</v>
      </c>
      <c r="Q2330" s="13">
        <f t="shared" si="108"/>
        <v>42139.781678240746</v>
      </c>
      <c r="S2330">
        <f t="shared" si="110"/>
        <v>2015</v>
      </c>
    </row>
    <row r="2331" spans="1:19" ht="48" x14ac:dyDescent="0.2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8270</v>
      </c>
      <c r="O2331" t="s">
        <v>8308</v>
      </c>
      <c r="P2331">
        <f t="shared" si="109"/>
        <v>211.84</v>
      </c>
      <c r="Q2331" s="13">
        <f t="shared" si="108"/>
        <v>41807.624374999999</v>
      </c>
      <c r="S2331">
        <f t="shared" si="110"/>
        <v>2014</v>
      </c>
    </row>
    <row r="2332" spans="1:19" ht="48" x14ac:dyDescent="0.2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8270</v>
      </c>
      <c r="O2332" t="s">
        <v>8308</v>
      </c>
      <c r="P2332">
        <f t="shared" si="109"/>
        <v>219.93</v>
      </c>
      <c r="Q2332" s="13">
        <f t="shared" si="108"/>
        <v>42332.89980324074</v>
      </c>
      <c r="S2332">
        <f t="shared" si="110"/>
        <v>2015</v>
      </c>
    </row>
    <row r="2333" spans="1:19" ht="48" x14ac:dyDescent="0.2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8270</v>
      </c>
      <c r="O2333" t="s">
        <v>8308</v>
      </c>
      <c r="P2333">
        <f t="shared" si="109"/>
        <v>40.799999999999997</v>
      </c>
      <c r="Q2333" s="13">
        <f t="shared" si="108"/>
        <v>41839.005671296298</v>
      </c>
      <c r="S2333">
        <f t="shared" si="110"/>
        <v>2014</v>
      </c>
    </row>
    <row r="2334" spans="1:19" ht="48" x14ac:dyDescent="0.2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8270</v>
      </c>
      <c r="O2334" t="s">
        <v>8308</v>
      </c>
      <c r="P2334">
        <f t="shared" si="109"/>
        <v>75.5</v>
      </c>
      <c r="Q2334" s="13">
        <f t="shared" si="108"/>
        <v>42011.628136574072</v>
      </c>
      <c r="S2334">
        <f t="shared" si="110"/>
        <v>2015</v>
      </c>
    </row>
    <row r="2335" spans="1:19" ht="48" x14ac:dyDescent="0.2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8270</v>
      </c>
      <c r="O2335" t="s">
        <v>8308</v>
      </c>
      <c r="P2335">
        <f t="shared" si="109"/>
        <v>13.54</v>
      </c>
      <c r="Q2335" s="13">
        <f t="shared" si="108"/>
        <v>41767.650347222225</v>
      </c>
      <c r="S2335">
        <f t="shared" si="110"/>
        <v>2014</v>
      </c>
    </row>
    <row r="2336" spans="1:19" ht="48" x14ac:dyDescent="0.2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8270</v>
      </c>
      <c r="O2336" t="s">
        <v>8308</v>
      </c>
      <c r="P2336">
        <f t="shared" si="109"/>
        <v>60.87</v>
      </c>
      <c r="Q2336" s="13">
        <f t="shared" si="108"/>
        <v>41918.670115740737</v>
      </c>
      <c r="S2336">
        <f t="shared" si="110"/>
        <v>2014</v>
      </c>
    </row>
    <row r="2337" spans="1:19" ht="48" x14ac:dyDescent="0.2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8270</v>
      </c>
      <c r="O2337" t="s">
        <v>8308</v>
      </c>
      <c r="P2337">
        <f t="shared" si="109"/>
        <v>115.69</v>
      </c>
      <c r="Q2337" s="13">
        <f t="shared" si="108"/>
        <v>41771.572256944448</v>
      </c>
      <c r="S2337">
        <f t="shared" si="110"/>
        <v>2014</v>
      </c>
    </row>
    <row r="2338" spans="1:19" ht="48" x14ac:dyDescent="0.2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8270</v>
      </c>
      <c r="O2338" t="s">
        <v>8308</v>
      </c>
      <c r="P2338">
        <f t="shared" si="109"/>
        <v>48.1</v>
      </c>
      <c r="Q2338" s="13">
        <f t="shared" si="108"/>
        <v>41666.924710648149</v>
      </c>
      <c r="S2338">
        <f t="shared" si="110"/>
        <v>2014</v>
      </c>
    </row>
    <row r="2339" spans="1:19" ht="32" x14ac:dyDescent="0.2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8270</v>
      </c>
      <c r="O2339" t="s">
        <v>8308</v>
      </c>
      <c r="P2339">
        <f t="shared" si="109"/>
        <v>74.180000000000007</v>
      </c>
      <c r="Q2339" s="13">
        <f t="shared" si="108"/>
        <v>41786.640543981484</v>
      </c>
      <c r="S2339">
        <f t="shared" si="110"/>
        <v>2014</v>
      </c>
    </row>
    <row r="2340" spans="1:19" ht="48" x14ac:dyDescent="0.2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8270</v>
      </c>
      <c r="O2340" t="s">
        <v>8308</v>
      </c>
      <c r="P2340">
        <f t="shared" si="109"/>
        <v>123.35</v>
      </c>
      <c r="Q2340" s="13">
        <f t="shared" si="108"/>
        <v>41789.896805555552</v>
      </c>
      <c r="S2340">
        <f t="shared" si="110"/>
        <v>2014</v>
      </c>
    </row>
    <row r="2341" spans="1:19" ht="48" x14ac:dyDescent="0.2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8270</v>
      </c>
      <c r="O2341" t="s">
        <v>8308</v>
      </c>
      <c r="P2341">
        <f t="shared" si="109"/>
        <v>66.62</v>
      </c>
      <c r="Q2341" s="13">
        <f t="shared" si="108"/>
        <v>42692.79987268518</v>
      </c>
      <c r="S2341">
        <f t="shared" si="110"/>
        <v>2016</v>
      </c>
    </row>
    <row r="2342" spans="1:19" ht="48" x14ac:dyDescent="0.2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8270</v>
      </c>
      <c r="O2342" t="s">
        <v>8308</v>
      </c>
      <c r="P2342">
        <f t="shared" si="109"/>
        <v>104.99</v>
      </c>
      <c r="Q2342" s="13">
        <f t="shared" si="108"/>
        <v>42643.642800925925</v>
      </c>
      <c r="S2342">
        <f t="shared" si="110"/>
        <v>2016</v>
      </c>
    </row>
    <row r="2343" spans="1:19" ht="48" x14ac:dyDescent="0.2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8287</v>
      </c>
      <c r="O2343" t="s">
        <v>8288</v>
      </c>
      <c r="P2343" t="e">
        <f t="shared" si="109"/>
        <v>#DIV/0!</v>
      </c>
      <c r="Q2343" s="13">
        <f t="shared" si="108"/>
        <v>42167.813703703709</v>
      </c>
      <c r="S2343">
        <f t="shared" si="110"/>
        <v>2015</v>
      </c>
    </row>
    <row r="2344" spans="1:19" ht="48" x14ac:dyDescent="0.2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8287</v>
      </c>
      <c r="O2344" t="s">
        <v>8288</v>
      </c>
      <c r="P2344" t="e">
        <f t="shared" si="109"/>
        <v>#DIV/0!</v>
      </c>
      <c r="Q2344" s="13">
        <f t="shared" si="108"/>
        <v>41897.702199074076</v>
      </c>
      <c r="S2344">
        <f t="shared" si="110"/>
        <v>2014</v>
      </c>
    </row>
    <row r="2345" spans="1:19" ht="48" x14ac:dyDescent="0.2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8287</v>
      </c>
      <c r="O2345" t="s">
        <v>8288</v>
      </c>
      <c r="P2345">
        <f t="shared" si="109"/>
        <v>300</v>
      </c>
      <c r="Q2345" s="13">
        <f t="shared" si="108"/>
        <v>42327.825289351851</v>
      </c>
      <c r="S2345">
        <f t="shared" si="110"/>
        <v>2015</v>
      </c>
    </row>
    <row r="2346" spans="1:19" ht="48" x14ac:dyDescent="0.2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8287</v>
      </c>
      <c r="O2346" t="s">
        <v>8288</v>
      </c>
      <c r="P2346">
        <f t="shared" si="109"/>
        <v>1</v>
      </c>
      <c r="Q2346" s="13">
        <f t="shared" si="108"/>
        <v>42515.727650462963</v>
      </c>
      <c r="S2346">
        <f t="shared" si="110"/>
        <v>2016</v>
      </c>
    </row>
    <row r="2347" spans="1:19" ht="48" x14ac:dyDescent="0.2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8287</v>
      </c>
      <c r="O2347" t="s">
        <v>8288</v>
      </c>
      <c r="P2347" t="e">
        <f t="shared" si="109"/>
        <v>#DIV/0!</v>
      </c>
      <c r="Q2347" s="13">
        <f t="shared" si="108"/>
        <v>42060.001805555556</v>
      </c>
      <c r="S2347">
        <f t="shared" si="110"/>
        <v>2015</v>
      </c>
    </row>
    <row r="2348" spans="1:19" ht="48" x14ac:dyDescent="0.2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8287</v>
      </c>
      <c r="O2348" t="s">
        <v>8288</v>
      </c>
      <c r="P2348">
        <f t="shared" si="109"/>
        <v>13</v>
      </c>
      <c r="Q2348" s="13">
        <f t="shared" si="108"/>
        <v>42615.79896990741</v>
      </c>
      <c r="S2348">
        <f t="shared" si="110"/>
        <v>2016</v>
      </c>
    </row>
    <row r="2349" spans="1:19" ht="48" x14ac:dyDescent="0.2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8287</v>
      </c>
      <c r="O2349" t="s">
        <v>8288</v>
      </c>
      <c r="P2349">
        <f t="shared" si="109"/>
        <v>15</v>
      </c>
      <c r="Q2349" s="13">
        <f t="shared" si="108"/>
        <v>42577.607361111113</v>
      </c>
      <c r="S2349">
        <f t="shared" si="110"/>
        <v>2016</v>
      </c>
    </row>
    <row r="2350" spans="1:19" ht="48" x14ac:dyDescent="0.2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8287</v>
      </c>
      <c r="O2350" t="s">
        <v>8288</v>
      </c>
      <c r="P2350">
        <f t="shared" si="109"/>
        <v>54</v>
      </c>
      <c r="Q2350" s="13">
        <f t="shared" si="108"/>
        <v>42360.932152777779</v>
      </c>
      <c r="S2350">
        <f t="shared" si="110"/>
        <v>2015</v>
      </c>
    </row>
    <row r="2351" spans="1:19" ht="48" x14ac:dyDescent="0.2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8287</v>
      </c>
      <c r="O2351" t="s">
        <v>8288</v>
      </c>
      <c r="P2351" t="e">
        <f t="shared" si="109"/>
        <v>#DIV/0!</v>
      </c>
      <c r="Q2351" s="13">
        <f t="shared" si="108"/>
        <v>42198.775787037041</v>
      </c>
      <c r="S2351">
        <f t="shared" si="110"/>
        <v>2015</v>
      </c>
    </row>
    <row r="2352" spans="1:19" ht="32" x14ac:dyDescent="0.2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8287</v>
      </c>
      <c r="O2352" t="s">
        <v>8288</v>
      </c>
      <c r="P2352" t="e">
        <f t="shared" si="109"/>
        <v>#DIV/0!</v>
      </c>
      <c r="Q2352" s="13">
        <f t="shared" si="108"/>
        <v>42708.842245370368</v>
      </c>
      <c r="S2352">
        <f t="shared" si="110"/>
        <v>2016</v>
      </c>
    </row>
    <row r="2353" spans="1:19" ht="32" x14ac:dyDescent="0.2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8287</v>
      </c>
      <c r="O2353" t="s">
        <v>8288</v>
      </c>
      <c r="P2353">
        <f t="shared" si="109"/>
        <v>15.43</v>
      </c>
      <c r="Q2353" s="13">
        <f t="shared" si="108"/>
        <v>42094.101145833338</v>
      </c>
      <c r="S2353">
        <f t="shared" si="110"/>
        <v>2015</v>
      </c>
    </row>
    <row r="2354" spans="1:19" ht="48" x14ac:dyDescent="0.2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8287</v>
      </c>
      <c r="O2354" t="s">
        <v>8288</v>
      </c>
      <c r="P2354" t="e">
        <f t="shared" si="109"/>
        <v>#DIV/0!</v>
      </c>
      <c r="Q2354" s="13">
        <f t="shared" si="108"/>
        <v>42101.633703703701</v>
      </c>
      <c r="S2354">
        <f t="shared" si="110"/>
        <v>2015</v>
      </c>
    </row>
    <row r="2355" spans="1:19" ht="48" x14ac:dyDescent="0.2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8287</v>
      </c>
      <c r="O2355" t="s">
        <v>8288</v>
      </c>
      <c r="P2355" t="e">
        <f t="shared" si="109"/>
        <v>#DIV/0!</v>
      </c>
      <c r="Q2355" s="13">
        <f t="shared" si="108"/>
        <v>42103.676180555558</v>
      </c>
      <c r="S2355">
        <f t="shared" si="110"/>
        <v>2015</v>
      </c>
    </row>
    <row r="2356" spans="1:19" ht="48" x14ac:dyDescent="0.2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8287</v>
      </c>
      <c r="O2356" t="s">
        <v>8288</v>
      </c>
      <c r="P2356">
        <f t="shared" si="109"/>
        <v>25</v>
      </c>
      <c r="Q2356" s="13">
        <f t="shared" si="108"/>
        <v>41954.722916666666</v>
      </c>
      <c r="S2356">
        <f t="shared" si="110"/>
        <v>2014</v>
      </c>
    </row>
    <row r="2357" spans="1:19" ht="48" x14ac:dyDescent="0.2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8287</v>
      </c>
      <c r="O2357" t="s">
        <v>8288</v>
      </c>
      <c r="P2357">
        <f t="shared" si="109"/>
        <v>27.5</v>
      </c>
      <c r="Q2357" s="13">
        <f t="shared" si="108"/>
        <v>42096.918240740735</v>
      </c>
      <c r="S2357">
        <f t="shared" si="110"/>
        <v>2015</v>
      </c>
    </row>
    <row r="2358" spans="1:19" ht="32" x14ac:dyDescent="0.2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8287</v>
      </c>
      <c r="O2358" t="s">
        <v>8288</v>
      </c>
      <c r="P2358" t="e">
        <f t="shared" si="109"/>
        <v>#DIV/0!</v>
      </c>
      <c r="Q2358" s="13">
        <f t="shared" si="108"/>
        <v>42130.78361111111</v>
      </c>
      <c r="S2358">
        <f t="shared" si="110"/>
        <v>2015</v>
      </c>
    </row>
    <row r="2359" spans="1:19" ht="32" x14ac:dyDescent="0.2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8287</v>
      </c>
      <c r="O2359" t="s">
        <v>8288</v>
      </c>
      <c r="P2359" t="e">
        <f t="shared" si="109"/>
        <v>#DIV/0!</v>
      </c>
      <c r="Q2359" s="13">
        <f t="shared" si="108"/>
        <v>42264.620115740734</v>
      </c>
      <c r="S2359">
        <f t="shared" si="110"/>
        <v>2015</v>
      </c>
    </row>
    <row r="2360" spans="1:19" ht="48" x14ac:dyDescent="0.2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8287</v>
      </c>
      <c r="O2360" t="s">
        <v>8288</v>
      </c>
      <c r="P2360" t="e">
        <f t="shared" si="109"/>
        <v>#DIV/0!</v>
      </c>
      <c r="Q2360" s="13">
        <f t="shared" si="108"/>
        <v>41978.930972222224</v>
      </c>
      <c r="S2360">
        <f t="shared" si="110"/>
        <v>2014</v>
      </c>
    </row>
    <row r="2361" spans="1:19" ht="48" x14ac:dyDescent="0.2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8287</v>
      </c>
      <c r="O2361" t="s">
        <v>8288</v>
      </c>
      <c r="P2361">
        <f t="shared" si="109"/>
        <v>367</v>
      </c>
      <c r="Q2361" s="13">
        <f t="shared" si="108"/>
        <v>42159.649583333332</v>
      </c>
      <c r="S2361">
        <f t="shared" si="110"/>
        <v>2015</v>
      </c>
    </row>
    <row r="2362" spans="1:19" ht="48" x14ac:dyDescent="0.2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8287</v>
      </c>
      <c r="O2362" t="s">
        <v>8288</v>
      </c>
      <c r="P2362">
        <f t="shared" si="109"/>
        <v>2</v>
      </c>
      <c r="Q2362" s="13">
        <f t="shared" si="108"/>
        <v>42377.70694444445</v>
      </c>
      <c r="S2362">
        <f t="shared" si="110"/>
        <v>2016</v>
      </c>
    </row>
    <row r="2363" spans="1:19" ht="48" x14ac:dyDescent="0.2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8287</v>
      </c>
      <c r="O2363" t="s">
        <v>8288</v>
      </c>
      <c r="P2363" t="e">
        <f t="shared" si="109"/>
        <v>#DIV/0!</v>
      </c>
      <c r="Q2363" s="13">
        <f t="shared" si="108"/>
        <v>42466.858888888892</v>
      </c>
      <c r="S2363">
        <f t="shared" si="110"/>
        <v>2016</v>
      </c>
    </row>
    <row r="2364" spans="1:19" ht="32" x14ac:dyDescent="0.2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8287</v>
      </c>
      <c r="O2364" t="s">
        <v>8288</v>
      </c>
      <c r="P2364">
        <f t="shared" si="109"/>
        <v>60</v>
      </c>
      <c r="Q2364" s="13">
        <f t="shared" si="108"/>
        <v>41954.688310185185</v>
      </c>
      <c r="S2364">
        <f t="shared" si="110"/>
        <v>2014</v>
      </c>
    </row>
    <row r="2365" spans="1:19" ht="48" x14ac:dyDescent="0.2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8287</v>
      </c>
      <c r="O2365" t="s">
        <v>8288</v>
      </c>
      <c r="P2365" t="e">
        <f t="shared" si="109"/>
        <v>#DIV/0!</v>
      </c>
      <c r="Q2365" s="13">
        <f t="shared" si="108"/>
        <v>42322.011574074073</v>
      </c>
      <c r="S2365">
        <f t="shared" si="110"/>
        <v>2015</v>
      </c>
    </row>
    <row r="2366" spans="1:19" ht="32" x14ac:dyDescent="0.2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8287</v>
      </c>
      <c r="O2366" t="s">
        <v>8288</v>
      </c>
      <c r="P2366" t="e">
        <f t="shared" si="109"/>
        <v>#DIV/0!</v>
      </c>
      <c r="Q2366" s="13">
        <f t="shared" si="108"/>
        <v>42248.934675925921</v>
      </c>
      <c r="S2366">
        <f t="shared" si="110"/>
        <v>2015</v>
      </c>
    </row>
    <row r="2367" spans="1:19" ht="48" x14ac:dyDescent="0.2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8287</v>
      </c>
      <c r="O2367" t="s">
        <v>8288</v>
      </c>
      <c r="P2367" t="e">
        <f t="shared" si="109"/>
        <v>#DIV/0!</v>
      </c>
      <c r="Q2367" s="13">
        <f t="shared" si="108"/>
        <v>42346.736400462964</v>
      </c>
      <c r="S2367">
        <f t="shared" si="110"/>
        <v>2015</v>
      </c>
    </row>
    <row r="2368" spans="1:19" ht="48" x14ac:dyDescent="0.2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8287</v>
      </c>
      <c r="O2368" t="s">
        <v>8288</v>
      </c>
      <c r="P2368">
        <f t="shared" si="109"/>
        <v>97.41</v>
      </c>
      <c r="Q2368" s="13">
        <f t="shared" si="108"/>
        <v>42268.531631944439</v>
      </c>
      <c r="S2368">
        <f t="shared" si="110"/>
        <v>2015</v>
      </c>
    </row>
    <row r="2369" spans="1:19" ht="48" x14ac:dyDescent="0.2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8287</v>
      </c>
      <c r="O2369" t="s">
        <v>8288</v>
      </c>
      <c r="P2369">
        <f t="shared" si="109"/>
        <v>47.86</v>
      </c>
      <c r="Q2369" s="13">
        <f t="shared" si="108"/>
        <v>42425.970092592594</v>
      </c>
      <c r="S2369">
        <f t="shared" si="110"/>
        <v>2016</v>
      </c>
    </row>
    <row r="2370" spans="1:19" ht="48" x14ac:dyDescent="0.2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8287</v>
      </c>
      <c r="O2370" t="s">
        <v>8288</v>
      </c>
      <c r="P2370">
        <f t="shared" si="109"/>
        <v>50</v>
      </c>
      <c r="Q2370" s="13">
        <f t="shared" si="108"/>
        <v>42063.721817129626</v>
      </c>
      <c r="S2370">
        <f t="shared" si="110"/>
        <v>2015</v>
      </c>
    </row>
    <row r="2371" spans="1:19" ht="48" x14ac:dyDescent="0.2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8287</v>
      </c>
      <c r="O2371" t="s">
        <v>8288</v>
      </c>
      <c r="P2371" t="e">
        <f t="shared" si="109"/>
        <v>#DIV/0!</v>
      </c>
      <c r="Q2371" s="13">
        <f t="shared" ref="Q2371:Q2434" si="111">(((J2371/60)/60)/24)+DATE(1970,1,1)</f>
        <v>42380.812627314815</v>
      </c>
      <c r="S2371">
        <f t="shared" si="110"/>
        <v>2016</v>
      </c>
    </row>
    <row r="2372" spans="1:19" ht="48" x14ac:dyDescent="0.2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8287</v>
      </c>
      <c r="O2372" t="s">
        <v>8288</v>
      </c>
      <c r="P2372">
        <f t="shared" ref="P2372:P2435" si="112">ROUND(E2372/L2372,2)</f>
        <v>20.5</v>
      </c>
      <c r="Q2372" s="13">
        <f t="shared" si="111"/>
        <v>41961.18913194444</v>
      </c>
      <c r="S2372">
        <f t="shared" ref="R2372:S2435" si="113">YEAR(Q2372)</f>
        <v>2014</v>
      </c>
    </row>
    <row r="2373" spans="1:19" ht="48" x14ac:dyDescent="0.2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8287</v>
      </c>
      <c r="O2373" t="s">
        <v>8288</v>
      </c>
      <c r="P2373" t="e">
        <f t="shared" si="112"/>
        <v>#DIV/0!</v>
      </c>
      <c r="Q2373" s="13">
        <f t="shared" si="111"/>
        <v>42150.777731481481</v>
      </c>
      <c r="S2373">
        <f t="shared" si="113"/>
        <v>2015</v>
      </c>
    </row>
    <row r="2374" spans="1:19" ht="48" x14ac:dyDescent="0.2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8287</v>
      </c>
      <c r="O2374" t="s">
        <v>8288</v>
      </c>
      <c r="P2374">
        <f t="shared" si="112"/>
        <v>30</v>
      </c>
      <c r="Q2374" s="13">
        <f t="shared" si="111"/>
        <v>42088.069108796291</v>
      </c>
      <c r="S2374">
        <f t="shared" si="113"/>
        <v>2015</v>
      </c>
    </row>
    <row r="2375" spans="1:19" ht="32" x14ac:dyDescent="0.2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8287</v>
      </c>
      <c r="O2375" t="s">
        <v>8288</v>
      </c>
      <c r="P2375">
        <f t="shared" si="112"/>
        <v>50</v>
      </c>
      <c r="Q2375" s="13">
        <f t="shared" si="111"/>
        <v>42215.662314814821</v>
      </c>
      <c r="S2375">
        <f t="shared" si="113"/>
        <v>2015</v>
      </c>
    </row>
    <row r="2376" spans="1:19" ht="48" x14ac:dyDescent="0.2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8287</v>
      </c>
      <c r="O2376" t="s">
        <v>8288</v>
      </c>
      <c r="P2376">
        <f t="shared" si="112"/>
        <v>10</v>
      </c>
      <c r="Q2376" s="13">
        <f t="shared" si="111"/>
        <v>42017.843287037031</v>
      </c>
      <c r="S2376">
        <f t="shared" si="113"/>
        <v>2015</v>
      </c>
    </row>
    <row r="2377" spans="1:19" ht="48" x14ac:dyDescent="0.2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8287</v>
      </c>
      <c r="O2377" t="s">
        <v>8288</v>
      </c>
      <c r="P2377" t="e">
        <f t="shared" si="112"/>
        <v>#DIV/0!</v>
      </c>
      <c r="Q2377" s="13">
        <f t="shared" si="111"/>
        <v>42592.836076388892</v>
      </c>
      <c r="S2377">
        <f t="shared" si="113"/>
        <v>2016</v>
      </c>
    </row>
    <row r="2378" spans="1:19" ht="48" x14ac:dyDescent="0.2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8287</v>
      </c>
      <c r="O2378" t="s">
        <v>8288</v>
      </c>
      <c r="P2378">
        <f t="shared" si="112"/>
        <v>81.58</v>
      </c>
      <c r="Q2378" s="13">
        <f t="shared" si="111"/>
        <v>42318.925532407404</v>
      </c>
      <c r="S2378">
        <f t="shared" si="113"/>
        <v>2015</v>
      </c>
    </row>
    <row r="2379" spans="1:19" ht="48" x14ac:dyDescent="0.2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8287</v>
      </c>
      <c r="O2379" t="s">
        <v>8288</v>
      </c>
      <c r="P2379" t="e">
        <f t="shared" si="112"/>
        <v>#DIV/0!</v>
      </c>
      <c r="Q2379" s="13">
        <f t="shared" si="111"/>
        <v>42669.870173611111</v>
      </c>
      <c r="S2379">
        <f t="shared" si="113"/>
        <v>2016</v>
      </c>
    </row>
    <row r="2380" spans="1:19" ht="32" x14ac:dyDescent="0.2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8287</v>
      </c>
      <c r="O2380" t="s">
        <v>8288</v>
      </c>
      <c r="P2380" t="e">
        <f t="shared" si="112"/>
        <v>#DIV/0!</v>
      </c>
      <c r="Q2380" s="13">
        <f t="shared" si="111"/>
        <v>42213.013078703705</v>
      </c>
      <c r="S2380">
        <f t="shared" si="113"/>
        <v>2015</v>
      </c>
    </row>
    <row r="2381" spans="1:19" ht="32" x14ac:dyDescent="0.2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8287</v>
      </c>
      <c r="O2381" t="s">
        <v>8288</v>
      </c>
      <c r="P2381" t="e">
        <f t="shared" si="112"/>
        <v>#DIV/0!</v>
      </c>
      <c r="Q2381" s="13">
        <f t="shared" si="111"/>
        <v>42237.016388888893</v>
      </c>
      <c r="S2381">
        <f t="shared" si="113"/>
        <v>2015</v>
      </c>
    </row>
    <row r="2382" spans="1:19" ht="48" x14ac:dyDescent="0.2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8287</v>
      </c>
      <c r="O2382" t="s">
        <v>8288</v>
      </c>
      <c r="P2382">
        <f t="shared" si="112"/>
        <v>18.329999999999998</v>
      </c>
      <c r="Q2382" s="13">
        <f t="shared" si="111"/>
        <v>42248.793310185181</v>
      </c>
      <c r="S2382">
        <f t="shared" si="113"/>
        <v>2015</v>
      </c>
    </row>
    <row r="2383" spans="1:19" ht="48" x14ac:dyDescent="0.2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8287</v>
      </c>
      <c r="O2383" t="s">
        <v>8288</v>
      </c>
      <c r="P2383">
        <f t="shared" si="112"/>
        <v>224.43</v>
      </c>
      <c r="Q2383" s="13">
        <f t="shared" si="111"/>
        <v>42074.935740740737</v>
      </c>
      <c r="S2383">
        <f t="shared" si="113"/>
        <v>2015</v>
      </c>
    </row>
    <row r="2384" spans="1:19" ht="64" x14ac:dyDescent="0.2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8287</v>
      </c>
      <c r="O2384" t="s">
        <v>8288</v>
      </c>
      <c r="P2384">
        <f t="shared" si="112"/>
        <v>37.5</v>
      </c>
      <c r="Q2384" s="13">
        <f t="shared" si="111"/>
        <v>42195.187534722223</v>
      </c>
      <c r="S2384">
        <f t="shared" si="113"/>
        <v>2015</v>
      </c>
    </row>
    <row r="2385" spans="1:19" ht="48" x14ac:dyDescent="0.2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8287</v>
      </c>
      <c r="O2385" t="s">
        <v>8288</v>
      </c>
      <c r="P2385">
        <f t="shared" si="112"/>
        <v>145</v>
      </c>
      <c r="Q2385" s="13">
        <f t="shared" si="111"/>
        <v>42027.056793981479</v>
      </c>
      <c r="S2385">
        <f t="shared" si="113"/>
        <v>2015</v>
      </c>
    </row>
    <row r="2386" spans="1:19" ht="48" x14ac:dyDescent="0.2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8287</v>
      </c>
      <c r="O2386" t="s">
        <v>8288</v>
      </c>
      <c r="P2386">
        <f t="shared" si="112"/>
        <v>1</v>
      </c>
      <c r="Q2386" s="13">
        <f t="shared" si="111"/>
        <v>41927.067627314813</v>
      </c>
      <c r="S2386">
        <f t="shared" si="113"/>
        <v>2014</v>
      </c>
    </row>
    <row r="2387" spans="1:19" ht="48" x14ac:dyDescent="0.2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8287</v>
      </c>
      <c r="O2387" t="s">
        <v>8288</v>
      </c>
      <c r="P2387">
        <f t="shared" si="112"/>
        <v>112.57</v>
      </c>
      <c r="Q2387" s="13">
        <f t="shared" si="111"/>
        <v>42191.70175925926</v>
      </c>
      <c r="S2387">
        <f t="shared" si="113"/>
        <v>2015</v>
      </c>
    </row>
    <row r="2388" spans="1:19" ht="48" x14ac:dyDescent="0.2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8287</v>
      </c>
      <c r="O2388" t="s">
        <v>8288</v>
      </c>
      <c r="P2388" t="e">
        <f t="shared" si="112"/>
        <v>#DIV/0!</v>
      </c>
      <c r="Q2388" s="13">
        <f t="shared" si="111"/>
        <v>41954.838240740741</v>
      </c>
      <c r="S2388">
        <f t="shared" si="113"/>
        <v>2014</v>
      </c>
    </row>
    <row r="2389" spans="1:19" ht="48" x14ac:dyDescent="0.2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8287</v>
      </c>
      <c r="O2389" t="s">
        <v>8288</v>
      </c>
      <c r="P2389">
        <f t="shared" si="112"/>
        <v>342</v>
      </c>
      <c r="Q2389" s="13">
        <f t="shared" si="111"/>
        <v>42528.626620370371</v>
      </c>
      <c r="S2389">
        <f t="shared" si="113"/>
        <v>2016</v>
      </c>
    </row>
    <row r="2390" spans="1:19" ht="48" x14ac:dyDescent="0.2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8287</v>
      </c>
      <c r="O2390" t="s">
        <v>8288</v>
      </c>
      <c r="P2390">
        <f t="shared" si="112"/>
        <v>57.88</v>
      </c>
      <c r="Q2390" s="13">
        <f t="shared" si="111"/>
        <v>41989.853692129633</v>
      </c>
      <c r="S2390">
        <f t="shared" si="113"/>
        <v>2014</v>
      </c>
    </row>
    <row r="2391" spans="1:19" ht="48" x14ac:dyDescent="0.2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8287</v>
      </c>
      <c r="O2391" t="s">
        <v>8288</v>
      </c>
      <c r="P2391">
        <f t="shared" si="112"/>
        <v>30</v>
      </c>
      <c r="Q2391" s="13">
        <f t="shared" si="111"/>
        <v>42179.653379629628</v>
      </c>
      <c r="S2391">
        <f t="shared" si="113"/>
        <v>2015</v>
      </c>
    </row>
    <row r="2392" spans="1:19" ht="48" x14ac:dyDescent="0.2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8287</v>
      </c>
      <c r="O2392" t="s">
        <v>8288</v>
      </c>
      <c r="P2392" t="e">
        <f t="shared" si="112"/>
        <v>#DIV/0!</v>
      </c>
      <c r="Q2392" s="13">
        <f t="shared" si="111"/>
        <v>41968.262314814812</v>
      </c>
      <c r="S2392">
        <f t="shared" si="113"/>
        <v>2014</v>
      </c>
    </row>
    <row r="2393" spans="1:19" ht="32" x14ac:dyDescent="0.2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8287</v>
      </c>
      <c r="O2393" t="s">
        <v>8288</v>
      </c>
      <c r="P2393">
        <f t="shared" si="112"/>
        <v>25</v>
      </c>
      <c r="Q2393" s="13">
        <f t="shared" si="111"/>
        <v>42064.794490740736</v>
      </c>
      <c r="S2393">
        <f t="shared" si="113"/>
        <v>2015</v>
      </c>
    </row>
    <row r="2394" spans="1:19" ht="48" x14ac:dyDescent="0.2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8287</v>
      </c>
      <c r="O2394" t="s">
        <v>8288</v>
      </c>
      <c r="P2394" t="e">
        <f t="shared" si="112"/>
        <v>#DIV/0!</v>
      </c>
      <c r="Q2394" s="13">
        <f t="shared" si="111"/>
        <v>42276.120636574073</v>
      </c>
      <c r="S2394">
        <f t="shared" si="113"/>
        <v>2015</v>
      </c>
    </row>
    <row r="2395" spans="1:19" ht="48" x14ac:dyDescent="0.2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8287</v>
      </c>
      <c r="O2395" t="s">
        <v>8288</v>
      </c>
      <c r="P2395">
        <f t="shared" si="112"/>
        <v>50</v>
      </c>
      <c r="Q2395" s="13">
        <f t="shared" si="111"/>
        <v>42194.648344907408</v>
      </c>
      <c r="S2395">
        <f t="shared" si="113"/>
        <v>2015</v>
      </c>
    </row>
    <row r="2396" spans="1:19" ht="48" x14ac:dyDescent="0.2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8287</v>
      </c>
      <c r="O2396" t="s">
        <v>8288</v>
      </c>
      <c r="P2396">
        <f t="shared" si="112"/>
        <v>1.5</v>
      </c>
      <c r="Q2396" s="13">
        <f t="shared" si="111"/>
        <v>42031.362187499995</v>
      </c>
      <c r="S2396">
        <f t="shared" si="113"/>
        <v>2015</v>
      </c>
    </row>
    <row r="2397" spans="1:19" ht="48" x14ac:dyDescent="0.2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8287</v>
      </c>
      <c r="O2397" t="s">
        <v>8288</v>
      </c>
      <c r="P2397" t="e">
        <f t="shared" si="112"/>
        <v>#DIV/0!</v>
      </c>
      <c r="Q2397" s="13">
        <f t="shared" si="111"/>
        <v>42717.121377314819</v>
      </c>
      <c r="S2397">
        <f t="shared" si="113"/>
        <v>2016</v>
      </c>
    </row>
    <row r="2398" spans="1:19" ht="48" x14ac:dyDescent="0.2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8287</v>
      </c>
      <c r="O2398" t="s">
        <v>8288</v>
      </c>
      <c r="P2398">
        <f t="shared" si="112"/>
        <v>10</v>
      </c>
      <c r="Q2398" s="13">
        <f t="shared" si="111"/>
        <v>42262.849050925928</v>
      </c>
      <c r="S2398">
        <f t="shared" si="113"/>
        <v>2015</v>
      </c>
    </row>
    <row r="2399" spans="1:19" ht="48" x14ac:dyDescent="0.2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8287</v>
      </c>
      <c r="O2399" t="s">
        <v>8288</v>
      </c>
      <c r="P2399" t="e">
        <f t="shared" si="112"/>
        <v>#DIV/0!</v>
      </c>
      <c r="Q2399" s="13">
        <f t="shared" si="111"/>
        <v>41976.88490740741</v>
      </c>
      <c r="S2399">
        <f t="shared" si="113"/>
        <v>2014</v>
      </c>
    </row>
    <row r="2400" spans="1:19" ht="48" x14ac:dyDescent="0.2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8287</v>
      </c>
      <c r="O2400" t="s">
        <v>8288</v>
      </c>
      <c r="P2400" t="e">
        <f t="shared" si="112"/>
        <v>#DIV/0!</v>
      </c>
      <c r="Q2400" s="13">
        <f t="shared" si="111"/>
        <v>42157.916481481487</v>
      </c>
      <c r="S2400">
        <f t="shared" si="113"/>
        <v>2015</v>
      </c>
    </row>
    <row r="2401" spans="1:19" ht="48" x14ac:dyDescent="0.2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8287</v>
      </c>
      <c r="O2401" t="s">
        <v>8288</v>
      </c>
      <c r="P2401" t="e">
        <f t="shared" si="112"/>
        <v>#DIV/0!</v>
      </c>
      <c r="Q2401" s="13">
        <f t="shared" si="111"/>
        <v>41956.853078703702</v>
      </c>
      <c r="S2401">
        <f t="shared" si="113"/>
        <v>2014</v>
      </c>
    </row>
    <row r="2402" spans="1:19" ht="48" x14ac:dyDescent="0.2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8287</v>
      </c>
      <c r="O2402" t="s">
        <v>8288</v>
      </c>
      <c r="P2402" t="e">
        <f t="shared" si="112"/>
        <v>#DIV/0!</v>
      </c>
      <c r="Q2402" s="13">
        <f t="shared" si="111"/>
        <v>42444.268101851849</v>
      </c>
      <c r="S2402">
        <f t="shared" si="113"/>
        <v>2016</v>
      </c>
    </row>
    <row r="2403" spans="1:19" ht="48" x14ac:dyDescent="0.2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t="s">
        <v>8299</v>
      </c>
      <c r="P2403">
        <f t="shared" si="112"/>
        <v>22.33</v>
      </c>
      <c r="Q2403" s="13">
        <f t="shared" si="111"/>
        <v>42374.822870370372</v>
      </c>
      <c r="S2403">
        <f t="shared" si="113"/>
        <v>2016</v>
      </c>
    </row>
    <row r="2404" spans="1:19" ht="16" x14ac:dyDescent="0.2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t="s">
        <v>8299</v>
      </c>
      <c r="P2404">
        <f t="shared" si="112"/>
        <v>52</v>
      </c>
      <c r="Q2404" s="13">
        <f t="shared" si="111"/>
        <v>42107.679756944446</v>
      </c>
      <c r="S2404">
        <f t="shared" si="113"/>
        <v>2015</v>
      </c>
    </row>
    <row r="2405" spans="1:19" ht="48" x14ac:dyDescent="0.2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t="s">
        <v>8299</v>
      </c>
      <c r="P2405">
        <f t="shared" si="112"/>
        <v>16.829999999999998</v>
      </c>
      <c r="Q2405" s="13">
        <f t="shared" si="111"/>
        <v>42399.882615740738</v>
      </c>
      <c r="S2405">
        <f t="shared" si="113"/>
        <v>2016</v>
      </c>
    </row>
    <row r="2406" spans="1:19" ht="48" x14ac:dyDescent="0.2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t="s">
        <v>8299</v>
      </c>
      <c r="P2406" t="e">
        <f t="shared" si="112"/>
        <v>#DIV/0!</v>
      </c>
      <c r="Q2406" s="13">
        <f t="shared" si="111"/>
        <v>42342.03943287037</v>
      </c>
      <c r="S2406">
        <f t="shared" si="113"/>
        <v>2015</v>
      </c>
    </row>
    <row r="2407" spans="1:19" ht="32" x14ac:dyDescent="0.2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t="s">
        <v>8299</v>
      </c>
      <c r="P2407">
        <f t="shared" si="112"/>
        <v>56.3</v>
      </c>
      <c r="Q2407" s="13">
        <f t="shared" si="111"/>
        <v>42595.585358796292</v>
      </c>
      <c r="S2407">
        <f t="shared" si="113"/>
        <v>2016</v>
      </c>
    </row>
    <row r="2408" spans="1:19" ht="48" x14ac:dyDescent="0.2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t="s">
        <v>8299</v>
      </c>
      <c r="P2408">
        <f t="shared" si="112"/>
        <v>84.06</v>
      </c>
      <c r="Q2408" s="13">
        <f t="shared" si="111"/>
        <v>41983.110995370371</v>
      </c>
      <c r="S2408">
        <f t="shared" si="113"/>
        <v>2014</v>
      </c>
    </row>
    <row r="2409" spans="1:19" ht="64" x14ac:dyDescent="0.2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t="s">
        <v>8299</v>
      </c>
      <c r="P2409">
        <f t="shared" si="112"/>
        <v>168.39</v>
      </c>
      <c r="Q2409" s="13">
        <f t="shared" si="111"/>
        <v>42082.575555555552</v>
      </c>
      <c r="S2409">
        <f t="shared" si="113"/>
        <v>2015</v>
      </c>
    </row>
    <row r="2410" spans="1:19" ht="32" x14ac:dyDescent="0.2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t="s">
        <v>8299</v>
      </c>
      <c r="P2410">
        <f t="shared" si="112"/>
        <v>15</v>
      </c>
      <c r="Q2410" s="13">
        <f t="shared" si="111"/>
        <v>41919.140706018516</v>
      </c>
      <c r="S2410">
        <f t="shared" si="113"/>
        <v>2014</v>
      </c>
    </row>
    <row r="2411" spans="1:19" ht="32" x14ac:dyDescent="0.2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t="s">
        <v>8299</v>
      </c>
      <c r="P2411">
        <f t="shared" si="112"/>
        <v>76.67</v>
      </c>
      <c r="Q2411" s="13">
        <f t="shared" si="111"/>
        <v>42204.875868055555</v>
      </c>
      <c r="S2411">
        <f t="shared" si="113"/>
        <v>2015</v>
      </c>
    </row>
    <row r="2412" spans="1:19" ht="64" x14ac:dyDescent="0.2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t="s">
        <v>8299</v>
      </c>
      <c r="P2412" t="e">
        <f t="shared" si="112"/>
        <v>#DIV/0!</v>
      </c>
      <c r="Q2412" s="13">
        <f t="shared" si="111"/>
        <v>42224.408275462964</v>
      </c>
      <c r="S2412">
        <f t="shared" si="113"/>
        <v>2015</v>
      </c>
    </row>
    <row r="2413" spans="1:19" ht="48" x14ac:dyDescent="0.2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t="s">
        <v>8299</v>
      </c>
      <c r="P2413">
        <f t="shared" si="112"/>
        <v>50.33</v>
      </c>
      <c r="Q2413" s="13">
        <f t="shared" si="111"/>
        <v>42211.732430555552</v>
      </c>
      <c r="S2413">
        <f t="shared" si="113"/>
        <v>2015</v>
      </c>
    </row>
    <row r="2414" spans="1:19" ht="48" x14ac:dyDescent="0.2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t="s">
        <v>8299</v>
      </c>
      <c r="P2414" t="e">
        <f t="shared" si="112"/>
        <v>#DIV/0!</v>
      </c>
      <c r="Q2414" s="13">
        <f t="shared" si="111"/>
        <v>42655.736956018518</v>
      </c>
      <c r="S2414">
        <f t="shared" si="113"/>
        <v>2016</v>
      </c>
    </row>
    <row r="2415" spans="1:19" ht="48" x14ac:dyDescent="0.2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t="s">
        <v>8299</v>
      </c>
      <c r="P2415">
        <f t="shared" si="112"/>
        <v>8.33</v>
      </c>
      <c r="Q2415" s="13">
        <f t="shared" si="111"/>
        <v>41760.10974537037</v>
      </c>
      <c r="S2415">
        <f t="shared" si="113"/>
        <v>2014</v>
      </c>
    </row>
    <row r="2416" spans="1:19" ht="48" x14ac:dyDescent="0.2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t="s">
        <v>8299</v>
      </c>
      <c r="P2416">
        <f t="shared" si="112"/>
        <v>35.380000000000003</v>
      </c>
      <c r="Q2416" s="13">
        <f t="shared" si="111"/>
        <v>42198.695138888885</v>
      </c>
      <c r="S2416">
        <f t="shared" si="113"/>
        <v>2015</v>
      </c>
    </row>
    <row r="2417" spans="1:19" ht="48" x14ac:dyDescent="0.2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t="s">
        <v>8299</v>
      </c>
      <c r="P2417">
        <f t="shared" si="112"/>
        <v>55.83</v>
      </c>
      <c r="Q2417" s="13">
        <f t="shared" si="111"/>
        <v>42536.862800925926</v>
      </c>
      <c r="S2417">
        <f t="shared" si="113"/>
        <v>2016</v>
      </c>
    </row>
    <row r="2418" spans="1:19" ht="48" x14ac:dyDescent="0.2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t="s">
        <v>8299</v>
      </c>
      <c r="P2418">
        <f t="shared" si="112"/>
        <v>5</v>
      </c>
      <c r="Q2418" s="13">
        <f t="shared" si="111"/>
        <v>42019.737766203703</v>
      </c>
      <c r="S2418">
        <f t="shared" si="113"/>
        <v>2015</v>
      </c>
    </row>
    <row r="2419" spans="1:19" ht="48" x14ac:dyDescent="0.2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t="s">
        <v>8299</v>
      </c>
      <c r="P2419" t="e">
        <f t="shared" si="112"/>
        <v>#DIV/0!</v>
      </c>
      <c r="Q2419" s="13">
        <f t="shared" si="111"/>
        <v>41831.884108796294</v>
      </c>
      <c r="S2419">
        <f t="shared" si="113"/>
        <v>2014</v>
      </c>
    </row>
    <row r="2420" spans="1:19" ht="16" x14ac:dyDescent="0.2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t="s">
        <v>8299</v>
      </c>
      <c r="P2420">
        <f t="shared" si="112"/>
        <v>1</v>
      </c>
      <c r="Q2420" s="13">
        <f t="shared" si="111"/>
        <v>42027.856990740736</v>
      </c>
      <c r="S2420">
        <f t="shared" si="113"/>
        <v>2015</v>
      </c>
    </row>
    <row r="2421" spans="1:19" ht="48" x14ac:dyDescent="0.2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t="s">
        <v>8299</v>
      </c>
      <c r="P2421" t="e">
        <f t="shared" si="112"/>
        <v>#DIV/0!</v>
      </c>
      <c r="Q2421" s="13">
        <f t="shared" si="111"/>
        <v>41993.738298611104</v>
      </c>
      <c r="S2421">
        <f t="shared" si="113"/>
        <v>2014</v>
      </c>
    </row>
    <row r="2422" spans="1:19" ht="48" x14ac:dyDescent="0.2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t="s">
        <v>8299</v>
      </c>
      <c r="P2422">
        <f t="shared" si="112"/>
        <v>69.47</v>
      </c>
      <c r="Q2422" s="13">
        <f t="shared" si="111"/>
        <v>41893.028877314813</v>
      </c>
      <c r="S2422">
        <f t="shared" si="113"/>
        <v>2014</v>
      </c>
    </row>
    <row r="2423" spans="1:19" ht="32" x14ac:dyDescent="0.2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t="s">
        <v>8299</v>
      </c>
      <c r="P2423">
        <f t="shared" si="112"/>
        <v>1</v>
      </c>
      <c r="Q2423" s="13">
        <f t="shared" si="111"/>
        <v>42026.687453703707</v>
      </c>
      <c r="S2423">
        <f t="shared" si="113"/>
        <v>2015</v>
      </c>
    </row>
    <row r="2424" spans="1:19" ht="32" x14ac:dyDescent="0.2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t="s">
        <v>8299</v>
      </c>
      <c r="P2424">
        <f t="shared" si="112"/>
        <v>1</v>
      </c>
      <c r="Q2424" s="13">
        <f t="shared" si="111"/>
        <v>42044.724953703699</v>
      </c>
      <c r="S2424">
        <f t="shared" si="113"/>
        <v>2015</v>
      </c>
    </row>
    <row r="2425" spans="1:19" ht="48" x14ac:dyDescent="0.2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t="s">
        <v>8299</v>
      </c>
      <c r="P2425">
        <f t="shared" si="112"/>
        <v>8</v>
      </c>
      <c r="Q2425" s="13">
        <f t="shared" si="111"/>
        <v>41974.704745370371</v>
      </c>
      <c r="S2425">
        <f t="shared" si="113"/>
        <v>2014</v>
      </c>
    </row>
    <row r="2426" spans="1:19" ht="32" x14ac:dyDescent="0.2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t="s">
        <v>8299</v>
      </c>
      <c r="P2426">
        <f t="shared" si="112"/>
        <v>34.44</v>
      </c>
      <c r="Q2426" s="13">
        <f t="shared" si="111"/>
        <v>41909.892453703702</v>
      </c>
      <c r="S2426">
        <f t="shared" si="113"/>
        <v>2014</v>
      </c>
    </row>
    <row r="2427" spans="1:19" ht="48" x14ac:dyDescent="0.2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t="s">
        <v>8299</v>
      </c>
      <c r="P2427">
        <f t="shared" si="112"/>
        <v>1</v>
      </c>
      <c r="Q2427" s="13">
        <f t="shared" si="111"/>
        <v>42502.913761574076</v>
      </c>
      <c r="S2427">
        <f t="shared" si="113"/>
        <v>2016</v>
      </c>
    </row>
    <row r="2428" spans="1:19" ht="48" x14ac:dyDescent="0.2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t="s">
        <v>8299</v>
      </c>
      <c r="P2428" t="e">
        <f t="shared" si="112"/>
        <v>#DIV/0!</v>
      </c>
      <c r="Q2428" s="13">
        <f t="shared" si="111"/>
        <v>42164.170046296291</v>
      </c>
      <c r="S2428">
        <f t="shared" si="113"/>
        <v>2015</v>
      </c>
    </row>
    <row r="2429" spans="1:19" ht="32" x14ac:dyDescent="0.2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t="s">
        <v>8299</v>
      </c>
      <c r="P2429">
        <f t="shared" si="112"/>
        <v>1</v>
      </c>
      <c r="Q2429" s="13">
        <f t="shared" si="111"/>
        <v>42412.318668981476</v>
      </c>
      <c r="S2429">
        <f t="shared" si="113"/>
        <v>2016</v>
      </c>
    </row>
    <row r="2430" spans="1:19" ht="32" x14ac:dyDescent="0.2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t="s">
        <v>8299</v>
      </c>
      <c r="P2430">
        <f t="shared" si="112"/>
        <v>1</v>
      </c>
      <c r="Q2430" s="13">
        <f t="shared" si="111"/>
        <v>42045.784155092595</v>
      </c>
      <c r="S2430">
        <f t="shared" si="113"/>
        <v>2015</v>
      </c>
    </row>
    <row r="2431" spans="1:19" ht="48" x14ac:dyDescent="0.2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t="s">
        <v>8299</v>
      </c>
      <c r="P2431">
        <f t="shared" si="112"/>
        <v>501.25</v>
      </c>
      <c r="Q2431" s="13">
        <f t="shared" si="111"/>
        <v>42734.879236111112</v>
      </c>
      <c r="S2431">
        <f t="shared" si="113"/>
        <v>2016</v>
      </c>
    </row>
    <row r="2432" spans="1:19" ht="48" x14ac:dyDescent="0.2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t="s">
        <v>8299</v>
      </c>
      <c r="P2432">
        <f t="shared" si="112"/>
        <v>10.5</v>
      </c>
      <c r="Q2432" s="13">
        <f t="shared" si="111"/>
        <v>42382.130833333329</v>
      </c>
      <c r="S2432">
        <f t="shared" si="113"/>
        <v>2016</v>
      </c>
    </row>
    <row r="2433" spans="1:19" ht="32" x14ac:dyDescent="0.2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t="s">
        <v>8299</v>
      </c>
      <c r="P2433">
        <f t="shared" si="112"/>
        <v>1</v>
      </c>
      <c r="Q2433" s="13">
        <f t="shared" si="111"/>
        <v>42489.099687499998</v>
      </c>
      <c r="S2433">
        <f t="shared" si="113"/>
        <v>2016</v>
      </c>
    </row>
    <row r="2434" spans="1:19" ht="48" x14ac:dyDescent="0.2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t="s">
        <v>8299</v>
      </c>
      <c r="P2434">
        <f t="shared" si="112"/>
        <v>1</v>
      </c>
      <c r="Q2434" s="13">
        <f t="shared" si="111"/>
        <v>42041.218715277777</v>
      </c>
      <c r="S2434">
        <f t="shared" si="113"/>
        <v>2015</v>
      </c>
    </row>
    <row r="2435" spans="1:19" ht="48" x14ac:dyDescent="0.2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t="s">
        <v>8299</v>
      </c>
      <c r="P2435" t="e">
        <f t="shared" si="112"/>
        <v>#DIV/0!</v>
      </c>
      <c r="Q2435" s="13">
        <f t="shared" ref="Q2435:Q2498" si="114">(((J2435/60)/60)/24)+DATE(1970,1,1)</f>
        <v>42397.89980324074</v>
      </c>
      <c r="S2435">
        <f t="shared" si="113"/>
        <v>2016</v>
      </c>
    </row>
    <row r="2436" spans="1:19" ht="48" x14ac:dyDescent="0.2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t="s">
        <v>8299</v>
      </c>
      <c r="P2436">
        <f t="shared" ref="P2436:P2499" si="115">ROUND(E2436/L2436,2)</f>
        <v>13</v>
      </c>
      <c r="Q2436" s="13">
        <f t="shared" si="114"/>
        <v>42180.18604166666</v>
      </c>
      <c r="S2436">
        <f t="shared" ref="R2436:S2499" si="116">YEAR(Q2436)</f>
        <v>2015</v>
      </c>
    </row>
    <row r="2437" spans="1:19" ht="48" x14ac:dyDescent="0.2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t="s">
        <v>8299</v>
      </c>
      <c r="P2437">
        <f t="shared" si="115"/>
        <v>306</v>
      </c>
      <c r="Q2437" s="13">
        <f t="shared" si="114"/>
        <v>42252.277615740735</v>
      </c>
      <c r="S2437">
        <f t="shared" si="116"/>
        <v>2015</v>
      </c>
    </row>
    <row r="2438" spans="1:19" ht="48" x14ac:dyDescent="0.2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t="s">
        <v>8299</v>
      </c>
      <c r="P2438">
        <f t="shared" si="115"/>
        <v>22.5</v>
      </c>
      <c r="Q2438" s="13">
        <f t="shared" si="114"/>
        <v>42338.615393518514</v>
      </c>
      <c r="S2438">
        <f t="shared" si="116"/>
        <v>2015</v>
      </c>
    </row>
    <row r="2439" spans="1:19" ht="48" x14ac:dyDescent="0.2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t="s">
        <v>8299</v>
      </c>
      <c r="P2439" t="e">
        <f t="shared" si="115"/>
        <v>#DIV/0!</v>
      </c>
      <c r="Q2439" s="13">
        <f t="shared" si="114"/>
        <v>42031.965138888889</v>
      </c>
      <c r="S2439">
        <f t="shared" si="116"/>
        <v>2015</v>
      </c>
    </row>
    <row r="2440" spans="1:19" ht="48" x14ac:dyDescent="0.2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t="s">
        <v>8299</v>
      </c>
      <c r="P2440">
        <f t="shared" si="115"/>
        <v>50</v>
      </c>
      <c r="Q2440" s="13">
        <f t="shared" si="114"/>
        <v>42285.91506944444</v>
      </c>
      <c r="S2440">
        <f t="shared" si="116"/>
        <v>2015</v>
      </c>
    </row>
    <row r="2441" spans="1:19" ht="48" x14ac:dyDescent="0.2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t="s">
        <v>8299</v>
      </c>
      <c r="P2441" t="e">
        <f t="shared" si="115"/>
        <v>#DIV/0!</v>
      </c>
      <c r="Q2441" s="13">
        <f t="shared" si="114"/>
        <v>42265.818622685183</v>
      </c>
      <c r="S2441">
        <f t="shared" si="116"/>
        <v>2015</v>
      </c>
    </row>
    <row r="2442" spans="1:19" ht="32" x14ac:dyDescent="0.2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t="s">
        <v>8299</v>
      </c>
      <c r="P2442">
        <f t="shared" si="115"/>
        <v>5</v>
      </c>
      <c r="Q2442" s="13">
        <f t="shared" si="114"/>
        <v>42383.899456018517</v>
      </c>
      <c r="S2442">
        <f t="shared" si="116"/>
        <v>2016</v>
      </c>
    </row>
    <row r="2443" spans="1:19" ht="32" x14ac:dyDescent="0.2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8270</v>
      </c>
      <c r="O2443" t="s">
        <v>8308</v>
      </c>
      <c r="P2443">
        <f t="shared" si="115"/>
        <v>74.23</v>
      </c>
      <c r="Q2443" s="13">
        <f t="shared" si="114"/>
        <v>42187.125625000001</v>
      </c>
      <c r="S2443">
        <f t="shared" si="116"/>
        <v>2015</v>
      </c>
    </row>
    <row r="2444" spans="1:19" ht="32" x14ac:dyDescent="0.2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8270</v>
      </c>
      <c r="O2444" t="s">
        <v>8308</v>
      </c>
      <c r="P2444">
        <f t="shared" si="115"/>
        <v>81.25</v>
      </c>
      <c r="Q2444" s="13">
        <f t="shared" si="114"/>
        <v>42052.666990740734</v>
      </c>
      <c r="S2444">
        <f t="shared" si="116"/>
        <v>2015</v>
      </c>
    </row>
    <row r="2445" spans="1:19" ht="48" x14ac:dyDescent="0.2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8270</v>
      </c>
      <c r="O2445" t="s">
        <v>8308</v>
      </c>
      <c r="P2445">
        <f t="shared" si="115"/>
        <v>130.22999999999999</v>
      </c>
      <c r="Q2445" s="13">
        <f t="shared" si="114"/>
        <v>41836.625254629631</v>
      </c>
      <c r="S2445">
        <f t="shared" si="116"/>
        <v>2014</v>
      </c>
    </row>
    <row r="2446" spans="1:19" ht="48" x14ac:dyDescent="0.2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8270</v>
      </c>
      <c r="O2446" t="s">
        <v>8308</v>
      </c>
      <c r="P2446">
        <f t="shared" si="115"/>
        <v>53.41</v>
      </c>
      <c r="Q2446" s="13">
        <f t="shared" si="114"/>
        <v>42485.754525462966</v>
      </c>
      <c r="S2446">
        <f t="shared" si="116"/>
        <v>2016</v>
      </c>
    </row>
    <row r="2447" spans="1:19" ht="64" x14ac:dyDescent="0.2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8270</v>
      </c>
      <c r="O2447" t="s">
        <v>8308</v>
      </c>
      <c r="P2447">
        <f t="shared" si="115"/>
        <v>75.13</v>
      </c>
      <c r="Q2447" s="13">
        <f t="shared" si="114"/>
        <v>42243.190057870372</v>
      </c>
      <c r="S2447">
        <f t="shared" si="116"/>
        <v>2015</v>
      </c>
    </row>
    <row r="2448" spans="1:19" ht="48" x14ac:dyDescent="0.2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8270</v>
      </c>
      <c r="O2448" t="s">
        <v>8308</v>
      </c>
      <c r="P2448">
        <f t="shared" si="115"/>
        <v>75.67</v>
      </c>
      <c r="Q2448" s="13">
        <f t="shared" si="114"/>
        <v>42670.602673611109</v>
      </c>
      <c r="S2448">
        <f t="shared" si="116"/>
        <v>2016</v>
      </c>
    </row>
    <row r="2449" spans="1:19" ht="48" x14ac:dyDescent="0.2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8270</v>
      </c>
      <c r="O2449" t="s">
        <v>8308</v>
      </c>
      <c r="P2449">
        <f t="shared" si="115"/>
        <v>31.69</v>
      </c>
      <c r="Q2449" s="13">
        <f t="shared" si="114"/>
        <v>42654.469826388886</v>
      </c>
      <c r="S2449">
        <f t="shared" si="116"/>
        <v>2016</v>
      </c>
    </row>
    <row r="2450" spans="1:19" ht="48" x14ac:dyDescent="0.2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8270</v>
      </c>
      <c r="O2450" t="s">
        <v>8308</v>
      </c>
      <c r="P2450">
        <f t="shared" si="115"/>
        <v>47.78</v>
      </c>
      <c r="Q2450" s="13">
        <f t="shared" si="114"/>
        <v>42607.316122685181</v>
      </c>
      <c r="S2450">
        <f t="shared" si="116"/>
        <v>2016</v>
      </c>
    </row>
    <row r="2451" spans="1:19" ht="48" x14ac:dyDescent="0.2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8270</v>
      </c>
      <c r="O2451" t="s">
        <v>8308</v>
      </c>
      <c r="P2451">
        <f t="shared" si="115"/>
        <v>90</v>
      </c>
      <c r="Q2451" s="13">
        <f t="shared" si="114"/>
        <v>41943.142534722225</v>
      </c>
      <c r="S2451">
        <f t="shared" si="116"/>
        <v>2014</v>
      </c>
    </row>
    <row r="2452" spans="1:19" ht="48" x14ac:dyDescent="0.2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8270</v>
      </c>
      <c r="O2452" t="s">
        <v>8308</v>
      </c>
      <c r="P2452">
        <f t="shared" si="115"/>
        <v>149.31</v>
      </c>
      <c r="Q2452" s="13">
        <f t="shared" si="114"/>
        <v>41902.07240740741</v>
      </c>
      <c r="S2452">
        <f t="shared" si="116"/>
        <v>2014</v>
      </c>
    </row>
    <row r="2453" spans="1:19" ht="48" x14ac:dyDescent="0.2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8270</v>
      </c>
      <c r="O2453" t="s">
        <v>8308</v>
      </c>
      <c r="P2453">
        <f t="shared" si="115"/>
        <v>62.07</v>
      </c>
      <c r="Q2453" s="13">
        <f t="shared" si="114"/>
        <v>42779.908449074079</v>
      </c>
      <c r="S2453">
        <f t="shared" si="116"/>
        <v>2017</v>
      </c>
    </row>
    <row r="2454" spans="1:19" ht="48" x14ac:dyDescent="0.2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8270</v>
      </c>
      <c r="O2454" t="s">
        <v>8308</v>
      </c>
      <c r="P2454">
        <f t="shared" si="115"/>
        <v>53.4</v>
      </c>
      <c r="Q2454" s="13">
        <f t="shared" si="114"/>
        <v>42338.84375</v>
      </c>
      <c r="S2454">
        <f t="shared" si="116"/>
        <v>2015</v>
      </c>
    </row>
    <row r="2455" spans="1:19" ht="48" x14ac:dyDescent="0.2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8270</v>
      </c>
      <c r="O2455" t="s">
        <v>8308</v>
      </c>
      <c r="P2455">
        <f t="shared" si="115"/>
        <v>69.27</v>
      </c>
      <c r="Q2455" s="13">
        <f t="shared" si="114"/>
        <v>42738.692233796297</v>
      </c>
      <c r="S2455">
        <f t="shared" si="116"/>
        <v>2017</v>
      </c>
    </row>
    <row r="2456" spans="1:19" ht="48" x14ac:dyDescent="0.2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8270</v>
      </c>
      <c r="O2456" t="s">
        <v>8308</v>
      </c>
      <c r="P2456">
        <f t="shared" si="115"/>
        <v>271.51</v>
      </c>
      <c r="Q2456" s="13">
        <f t="shared" si="114"/>
        <v>42770.201481481476</v>
      </c>
      <c r="S2456">
        <f t="shared" si="116"/>
        <v>2017</v>
      </c>
    </row>
    <row r="2457" spans="1:19" ht="48" x14ac:dyDescent="0.2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8270</v>
      </c>
      <c r="O2457" t="s">
        <v>8308</v>
      </c>
      <c r="P2457">
        <f t="shared" si="115"/>
        <v>34.130000000000003</v>
      </c>
      <c r="Q2457" s="13">
        <f t="shared" si="114"/>
        <v>42452.781828703708</v>
      </c>
      <c r="S2457">
        <f t="shared" si="116"/>
        <v>2016</v>
      </c>
    </row>
    <row r="2458" spans="1:19" ht="48" x14ac:dyDescent="0.2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8270</v>
      </c>
      <c r="O2458" t="s">
        <v>8308</v>
      </c>
      <c r="P2458">
        <f t="shared" si="115"/>
        <v>40.49</v>
      </c>
      <c r="Q2458" s="13">
        <f t="shared" si="114"/>
        <v>42761.961099537039</v>
      </c>
      <c r="S2458">
        <f t="shared" si="116"/>
        <v>2017</v>
      </c>
    </row>
    <row r="2459" spans="1:19" ht="48" x14ac:dyDescent="0.2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8270</v>
      </c>
      <c r="O2459" t="s">
        <v>8308</v>
      </c>
      <c r="P2459">
        <f t="shared" si="115"/>
        <v>189.76</v>
      </c>
      <c r="Q2459" s="13">
        <f t="shared" si="114"/>
        <v>42423.602500000001</v>
      </c>
      <c r="S2459">
        <f t="shared" si="116"/>
        <v>2016</v>
      </c>
    </row>
    <row r="2460" spans="1:19" ht="48" x14ac:dyDescent="0.2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8270</v>
      </c>
      <c r="O2460" t="s">
        <v>8308</v>
      </c>
      <c r="P2460">
        <f t="shared" si="115"/>
        <v>68.86</v>
      </c>
      <c r="Q2460" s="13">
        <f t="shared" si="114"/>
        <v>42495.871736111112</v>
      </c>
      <c r="S2460">
        <f t="shared" si="116"/>
        <v>2016</v>
      </c>
    </row>
    <row r="2461" spans="1:19" ht="48" x14ac:dyDescent="0.2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8270</v>
      </c>
      <c r="O2461" t="s">
        <v>8308</v>
      </c>
      <c r="P2461">
        <f t="shared" si="115"/>
        <v>108.78</v>
      </c>
      <c r="Q2461" s="13">
        <f t="shared" si="114"/>
        <v>42407.637557870374</v>
      </c>
      <c r="S2461">
        <f t="shared" si="116"/>
        <v>2016</v>
      </c>
    </row>
    <row r="2462" spans="1:19" ht="48" x14ac:dyDescent="0.2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8270</v>
      </c>
      <c r="O2462" t="s">
        <v>8308</v>
      </c>
      <c r="P2462">
        <f t="shared" si="115"/>
        <v>125.99</v>
      </c>
      <c r="Q2462" s="13">
        <f t="shared" si="114"/>
        <v>42704.187118055561</v>
      </c>
      <c r="S2462">
        <f t="shared" si="116"/>
        <v>2016</v>
      </c>
    </row>
    <row r="2463" spans="1:19" ht="48" x14ac:dyDescent="0.2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8272</v>
      </c>
      <c r="O2463" t="s">
        <v>8293</v>
      </c>
      <c r="P2463">
        <f t="shared" si="115"/>
        <v>90.52</v>
      </c>
      <c r="Q2463" s="13">
        <f t="shared" si="114"/>
        <v>40784.012696759259</v>
      </c>
      <c r="S2463">
        <f t="shared" si="116"/>
        <v>2011</v>
      </c>
    </row>
    <row r="2464" spans="1:19" ht="48" x14ac:dyDescent="0.2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8272</v>
      </c>
      <c r="O2464" t="s">
        <v>8293</v>
      </c>
      <c r="P2464">
        <f t="shared" si="115"/>
        <v>28.88</v>
      </c>
      <c r="Q2464" s="13">
        <f t="shared" si="114"/>
        <v>41089.186296296299</v>
      </c>
      <c r="S2464">
        <f t="shared" si="116"/>
        <v>2012</v>
      </c>
    </row>
    <row r="2465" spans="1:19" ht="16" x14ac:dyDescent="0.2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8272</v>
      </c>
      <c r="O2465" t="s">
        <v>8293</v>
      </c>
      <c r="P2465">
        <f t="shared" si="115"/>
        <v>31</v>
      </c>
      <c r="Q2465" s="13">
        <f t="shared" si="114"/>
        <v>41341.111400462964</v>
      </c>
      <c r="S2465">
        <f t="shared" si="116"/>
        <v>2013</v>
      </c>
    </row>
    <row r="2466" spans="1:19" ht="48" x14ac:dyDescent="0.2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8272</v>
      </c>
      <c r="O2466" t="s">
        <v>8293</v>
      </c>
      <c r="P2466">
        <f t="shared" si="115"/>
        <v>51.67</v>
      </c>
      <c r="Q2466" s="13">
        <f t="shared" si="114"/>
        <v>42248.90042824074</v>
      </c>
      <c r="S2466">
        <f t="shared" si="116"/>
        <v>2015</v>
      </c>
    </row>
    <row r="2467" spans="1:19" ht="32" x14ac:dyDescent="0.2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8272</v>
      </c>
      <c r="O2467" t="s">
        <v>8293</v>
      </c>
      <c r="P2467">
        <f t="shared" si="115"/>
        <v>26.27</v>
      </c>
      <c r="Q2467" s="13">
        <f t="shared" si="114"/>
        <v>41145.719305555554</v>
      </c>
      <c r="S2467">
        <f t="shared" si="116"/>
        <v>2012</v>
      </c>
    </row>
    <row r="2468" spans="1:19" ht="48" x14ac:dyDescent="0.2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8272</v>
      </c>
      <c r="O2468" t="s">
        <v>8293</v>
      </c>
      <c r="P2468">
        <f t="shared" si="115"/>
        <v>48.08</v>
      </c>
      <c r="Q2468" s="13">
        <f t="shared" si="114"/>
        <v>41373.102465277778</v>
      </c>
      <c r="S2468">
        <f t="shared" si="116"/>
        <v>2013</v>
      </c>
    </row>
    <row r="2469" spans="1:19" ht="48" x14ac:dyDescent="0.2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8272</v>
      </c>
      <c r="O2469" t="s">
        <v>8293</v>
      </c>
      <c r="P2469">
        <f t="shared" si="115"/>
        <v>27.56</v>
      </c>
      <c r="Q2469" s="13">
        <f t="shared" si="114"/>
        <v>41025.874201388891</v>
      </c>
      <c r="S2469">
        <f t="shared" si="116"/>
        <v>2012</v>
      </c>
    </row>
    <row r="2470" spans="1:19" ht="32" x14ac:dyDescent="0.2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8272</v>
      </c>
      <c r="O2470" t="s">
        <v>8293</v>
      </c>
      <c r="P2470">
        <f t="shared" si="115"/>
        <v>36.97</v>
      </c>
      <c r="Q2470" s="13">
        <f t="shared" si="114"/>
        <v>41174.154178240737</v>
      </c>
      <c r="S2470">
        <f t="shared" si="116"/>
        <v>2012</v>
      </c>
    </row>
    <row r="2471" spans="1:19" ht="48" x14ac:dyDescent="0.2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8272</v>
      </c>
      <c r="O2471" t="s">
        <v>8293</v>
      </c>
      <c r="P2471">
        <f t="shared" si="115"/>
        <v>29.02</v>
      </c>
      <c r="Q2471" s="13">
        <f t="shared" si="114"/>
        <v>40557.429733796293</v>
      </c>
      <c r="S2471">
        <f t="shared" si="116"/>
        <v>2011</v>
      </c>
    </row>
    <row r="2472" spans="1:19" ht="48" x14ac:dyDescent="0.2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8272</v>
      </c>
      <c r="O2472" t="s">
        <v>8293</v>
      </c>
      <c r="P2472">
        <f t="shared" si="115"/>
        <v>28.66</v>
      </c>
      <c r="Q2472" s="13">
        <f t="shared" si="114"/>
        <v>41023.07471064815</v>
      </c>
      <c r="S2472">
        <f t="shared" si="116"/>
        <v>2012</v>
      </c>
    </row>
    <row r="2473" spans="1:19" ht="48" x14ac:dyDescent="0.2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8272</v>
      </c>
      <c r="O2473" t="s">
        <v>8293</v>
      </c>
      <c r="P2473">
        <f t="shared" si="115"/>
        <v>37.65</v>
      </c>
      <c r="Q2473" s="13">
        <f t="shared" si="114"/>
        <v>40893.992962962962</v>
      </c>
      <c r="S2473">
        <f t="shared" si="116"/>
        <v>2011</v>
      </c>
    </row>
    <row r="2474" spans="1:19" ht="48" x14ac:dyDescent="0.2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8272</v>
      </c>
      <c r="O2474" t="s">
        <v>8293</v>
      </c>
      <c r="P2474">
        <f t="shared" si="115"/>
        <v>97.9</v>
      </c>
      <c r="Q2474" s="13">
        <f t="shared" si="114"/>
        <v>40354.11550925926</v>
      </c>
      <c r="S2474">
        <f t="shared" si="116"/>
        <v>2010</v>
      </c>
    </row>
    <row r="2475" spans="1:19" ht="48" x14ac:dyDescent="0.2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8272</v>
      </c>
      <c r="O2475" t="s">
        <v>8293</v>
      </c>
      <c r="P2475">
        <f t="shared" si="115"/>
        <v>42.55</v>
      </c>
      <c r="Q2475" s="13">
        <f t="shared" si="114"/>
        <v>41193.748483796298</v>
      </c>
      <c r="S2475">
        <f t="shared" si="116"/>
        <v>2012</v>
      </c>
    </row>
    <row r="2476" spans="1:19" ht="48" x14ac:dyDescent="0.2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8272</v>
      </c>
      <c r="O2476" t="s">
        <v>8293</v>
      </c>
      <c r="P2476">
        <f t="shared" si="115"/>
        <v>131.58000000000001</v>
      </c>
      <c r="Q2476" s="13">
        <f t="shared" si="114"/>
        <v>40417.011296296296</v>
      </c>
      <c r="S2476">
        <f t="shared" si="116"/>
        <v>2010</v>
      </c>
    </row>
    <row r="2477" spans="1:19" ht="32" x14ac:dyDescent="0.2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8272</v>
      </c>
      <c r="O2477" t="s">
        <v>8293</v>
      </c>
      <c r="P2477">
        <f t="shared" si="115"/>
        <v>32.32</v>
      </c>
      <c r="Q2477" s="13">
        <f t="shared" si="114"/>
        <v>40310.287673611114</v>
      </c>
      <c r="S2477">
        <f t="shared" si="116"/>
        <v>2010</v>
      </c>
    </row>
    <row r="2478" spans="1:19" ht="48" x14ac:dyDescent="0.2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8272</v>
      </c>
      <c r="O2478" t="s">
        <v>8293</v>
      </c>
      <c r="P2478">
        <f t="shared" si="115"/>
        <v>61.1</v>
      </c>
      <c r="Q2478" s="13">
        <f t="shared" si="114"/>
        <v>41913.328356481477</v>
      </c>
      <c r="S2478">
        <f t="shared" si="116"/>
        <v>2014</v>
      </c>
    </row>
    <row r="2479" spans="1:19" ht="32" x14ac:dyDescent="0.2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8272</v>
      </c>
      <c r="O2479" t="s">
        <v>8293</v>
      </c>
      <c r="P2479">
        <f t="shared" si="115"/>
        <v>31.34</v>
      </c>
      <c r="Q2479" s="13">
        <f t="shared" si="114"/>
        <v>41088.691493055558</v>
      </c>
      <c r="S2479">
        <f t="shared" si="116"/>
        <v>2012</v>
      </c>
    </row>
    <row r="2480" spans="1:19" ht="48" x14ac:dyDescent="0.2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8272</v>
      </c>
      <c r="O2480" t="s">
        <v>8293</v>
      </c>
      <c r="P2480">
        <f t="shared" si="115"/>
        <v>129.11000000000001</v>
      </c>
      <c r="Q2480" s="13">
        <f t="shared" si="114"/>
        <v>41257.950381944444</v>
      </c>
      <c r="S2480">
        <f t="shared" si="116"/>
        <v>2012</v>
      </c>
    </row>
    <row r="2481" spans="1:19" ht="32" x14ac:dyDescent="0.2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8272</v>
      </c>
      <c r="O2481" t="s">
        <v>8293</v>
      </c>
      <c r="P2481">
        <f t="shared" si="115"/>
        <v>25.02</v>
      </c>
      <c r="Q2481" s="13">
        <f t="shared" si="114"/>
        <v>41107.726782407408</v>
      </c>
      <c r="S2481">
        <f t="shared" si="116"/>
        <v>2012</v>
      </c>
    </row>
    <row r="2482" spans="1:19" ht="48" x14ac:dyDescent="0.2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8272</v>
      </c>
      <c r="O2482" t="s">
        <v>8293</v>
      </c>
      <c r="P2482">
        <f t="shared" si="115"/>
        <v>250</v>
      </c>
      <c r="Q2482" s="13">
        <f t="shared" si="114"/>
        <v>42227.936157407406</v>
      </c>
      <c r="S2482">
        <f t="shared" si="116"/>
        <v>2015</v>
      </c>
    </row>
    <row r="2483" spans="1:19" ht="48" x14ac:dyDescent="0.2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8272</v>
      </c>
      <c r="O2483" t="s">
        <v>8293</v>
      </c>
      <c r="P2483">
        <f t="shared" si="115"/>
        <v>47.54</v>
      </c>
      <c r="Q2483" s="13">
        <f t="shared" si="114"/>
        <v>40999.645925925928</v>
      </c>
      <c r="S2483">
        <f t="shared" si="116"/>
        <v>2012</v>
      </c>
    </row>
    <row r="2484" spans="1:19" ht="48" x14ac:dyDescent="0.2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8272</v>
      </c>
      <c r="O2484" t="s">
        <v>8293</v>
      </c>
      <c r="P2484">
        <f t="shared" si="115"/>
        <v>40.04</v>
      </c>
      <c r="Q2484" s="13">
        <f t="shared" si="114"/>
        <v>40711.782210648147</v>
      </c>
      <c r="S2484">
        <f t="shared" si="116"/>
        <v>2011</v>
      </c>
    </row>
    <row r="2485" spans="1:19" ht="32" x14ac:dyDescent="0.2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8272</v>
      </c>
      <c r="O2485" t="s">
        <v>8293</v>
      </c>
      <c r="P2485">
        <f t="shared" si="115"/>
        <v>65.84</v>
      </c>
      <c r="Q2485" s="13">
        <f t="shared" si="114"/>
        <v>40970.750034722223</v>
      </c>
      <c r="S2485">
        <f t="shared" si="116"/>
        <v>2012</v>
      </c>
    </row>
    <row r="2486" spans="1:19" ht="48" x14ac:dyDescent="0.2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8272</v>
      </c>
      <c r="O2486" t="s">
        <v>8293</v>
      </c>
      <c r="P2486">
        <f t="shared" si="115"/>
        <v>46.4</v>
      </c>
      <c r="Q2486" s="13">
        <f t="shared" si="114"/>
        <v>40771.916701388887</v>
      </c>
      <c r="S2486">
        <f t="shared" si="116"/>
        <v>2011</v>
      </c>
    </row>
    <row r="2487" spans="1:19" ht="48" x14ac:dyDescent="0.2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8272</v>
      </c>
      <c r="O2487" t="s">
        <v>8293</v>
      </c>
      <c r="P2487">
        <f t="shared" si="115"/>
        <v>50.37</v>
      </c>
      <c r="Q2487" s="13">
        <f t="shared" si="114"/>
        <v>40793.998599537037</v>
      </c>
      <c r="S2487">
        <f t="shared" si="116"/>
        <v>2011</v>
      </c>
    </row>
    <row r="2488" spans="1:19" ht="48" x14ac:dyDescent="0.2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8272</v>
      </c>
      <c r="O2488" t="s">
        <v>8293</v>
      </c>
      <c r="P2488">
        <f t="shared" si="115"/>
        <v>26.57</v>
      </c>
      <c r="Q2488" s="13">
        <f t="shared" si="114"/>
        <v>40991.708055555559</v>
      </c>
      <c r="S2488">
        <f t="shared" si="116"/>
        <v>2012</v>
      </c>
    </row>
    <row r="2489" spans="1:19" ht="48" x14ac:dyDescent="0.2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8272</v>
      </c>
      <c r="O2489" t="s">
        <v>8293</v>
      </c>
      <c r="P2489">
        <f t="shared" si="115"/>
        <v>39.49</v>
      </c>
      <c r="Q2489" s="13">
        <f t="shared" si="114"/>
        <v>41026.083298611113</v>
      </c>
      <c r="S2489">
        <f t="shared" si="116"/>
        <v>2012</v>
      </c>
    </row>
    <row r="2490" spans="1:19" ht="48" x14ac:dyDescent="0.2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8272</v>
      </c>
      <c r="O2490" t="s">
        <v>8293</v>
      </c>
      <c r="P2490">
        <f t="shared" si="115"/>
        <v>49.25</v>
      </c>
      <c r="Q2490" s="13">
        <f t="shared" si="114"/>
        <v>40833.633194444446</v>
      </c>
      <c r="S2490">
        <f t="shared" si="116"/>
        <v>2011</v>
      </c>
    </row>
    <row r="2491" spans="1:19" ht="48" x14ac:dyDescent="0.2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8272</v>
      </c>
      <c r="O2491" t="s">
        <v>8293</v>
      </c>
      <c r="P2491">
        <f t="shared" si="115"/>
        <v>62.38</v>
      </c>
      <c r="Q2491" s="13">
        <f t="shared" si="114"/>
        <v>41373.690266203703</v>
      </c>
      <c r="S2491">
        <f t="shared" si="116"/>
        <v>2013</v>
      </c>
    </row>
    <row r="2492" spans="1:19" ht="48" x14ac:dyDescent="0.2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8272</v>
      </c>
      <c r="O2492" t="s">
        <v>8293</v>
      </c>
      <c r="P2492">
        <f t="shared" si="115"/>
        <v>37.94</v>
      </c>
      <c r="Q2492" s="13">
        <f t="shared" si="114"/>
        <v>41023.227731481478</v>
      </c>
      <c r="S2492">
        <f t="shared" si="116"/>
        <v>2012</v>
      </c>
    </row>
    <row r="2493" spans="1:19" ht="48" x14ac:dyDescent="0.2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8272</v>
      </c>
      <c r="O2493" t="s">
        <v>8293</v>
      </c>
      <c r="P2493">
        <f t="shared" si="115"/>
        <v>51.6</v>
      </c>
      <c r="Q2493" s="13">
        <f t="shared" si="114"/>
        <v>40542.839282407411</v>
      </c>
      <c r="S2493">
        <f t="shared" si="116"/>
        <v>2010</v>
      </c>
    </row>
    <row r="2494" spans="1:19" ht="32" x14ac:dyDescent="0.2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8272</v>
      </c>
      <c r="O2494" t="s">
        <v>8293</v>
      </c>
      <c r="P2494">
        <f t="shared" si="115"/>
        <v>27.78</v>
      </c>
      <c r="Q2494" s="13">
        <f t="shared" si="114"/>
        <v>41024.985972222225</v>
      </c>
      <c r="S2494">
        <f t="shared" si="116"/>
        <v>2012</v>
      </c>
    </row>
    <row r="2495" spans="1:19" ht="48" x14ac:dyDescent="0.2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8272</v>
      </c>
      <c r="O2495" t="s">
        <v>8293</v>
      </c>
      <c r="P2495">
        <f t="shared" si="115"/>
        <v>99.38</v>
      </c>
      <c r="Q2495" s="13">
        <f t="shared" si="114"/>
        <v>41348.168287037035</v>
      </c>
      <c r="S2495">
        <f t="shared" si="116"/>
        <v>2013</v>
      </c>
    </row>
    <row r="2496" spans="1:19" ht="48" x14ac:dyDescent="0.2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8272</v>
      </c>
      <c r="O2496" t="s">
        <v>8293</v>
      </c>
      <c r="P2496">
        <f t="shared" si="115"/>
        <v>38.85</v>
      </c>
      <c r="Q2496" s="13">
        <f t="shared" si="114"/>
        <v>41022.645185185182</v>
      </c>
      <c r="S2496">
        <f t="shared" si="116"/>
        <v>2012</v>
      </c>
    </row>
    <row r="2497" spans="1:19" ht="48" x14ac:dyDescent="0.2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8272</v>
      </c>
      <c r="O2497" t="s">
        <v>8293</v>
      </c>
      <c r="P2497">
        <f t="shared" si="115"/>
        <v>45.55</v>
      </c>
      <c r="Q2497" s="13">
        <f t="shared" si="114"/>
        <v>41036.946469907409</v>
      </c>
      <c r="S2497">
        <f t="shared" si="116"/>
        <v>2012</v>
      </c>
    </row>
    <row r="2498" spans="1:19" ht="32" x14ac:dyDescent="0.2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8272</v>
      </c>
      <c r="O2498" t="s">
        <v>8293</v>
      </c>
      <c r="P2498">
        <f t="shared" si="115"/>
        <v>600</v>
      </c>
      <c r="Q2498" s="13">
        <f t="shared" si="114"/>
        <v>41327.996435185189</v>
      </c>
      <c r="S2498">
        <f t="shared" si="116"/>
        <v>2013</v>
      </c>
    </row>
    <row r="2499" spans="1:19" ht="48" x14ac:dyDescent="0.2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8272</v>
      </c>
      <c r="O2499" t="s">
        <v>8293</v>
      </c>
      <c r="P2499">
        <f t="shared" si="115"/>
        <v>80.55</v>
      </c>
      <c r="Q2499" s="13">
        <f t="shared" ref="Q2499:Q2562" si="117">(((J2499/60)/60)/24)+DATE(1970,1,1)</f>
        <v>40730.878912037035</v>
      </c>
      <c r="S2499">
        <f t="shared" si="116"/>
        <v>2011</v>
      </c>
    </row>
    <row r="2500" spans="1:19" ht="48" x14ac:dyDescent="0.2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8272</v>
      </c>
      <c r="O2500" t="s">
        <v>8293</v>
      </c>
      <c r="P2500">
        <f t="shared" ref="P2500:P2563" si="118">ROUND(E2500/L2500,2)</f>
        <v>52.8</v>
      </c>
      <c r="Q2500" s="13">
        <f t="shared" si="117"/>
        <v>42017.967442129629</v>
      </c>
      <c r="S2500">
        <f t="shared" ref="R2500:S2563" si="119">YEAR(Q2500)</f>
        <v>2015</v>
      </c>
    </row>
    <row r="2501" spans="1:19" ht="48" x14ac:dyDescent="0.2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8272</v>
      </c>
      <c r="O2501" t="s">
        <v>8293</v>
      </c>
      <c r="P2501">
        <f t="shared" si="118"/>
        <v>47.68</v>
      </c>
      <c r="Q2501" s="13">
        <f t="shared" si="117"/>
        <v>41226.648576388885</v>
      </c>
      <c r="S2501">
        <f t="shared" si="119"/>
        <v>2012</v>
      </c>
    </row>
    <row r="2502" spans="1:19" ht="48" x14ac:dyDescent="0.2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8272</v>
      </c>
      <c r="O2502" t="s">
        <v>8293</v>
      </c>
      <c r="P2502">
        <f t="shared" si="118"/>
        <v>23.45</v>
      </c>
      <c r="Q2502" s="13">
        <f t="shared" si="117"/>
        <v>41053.772858796299</v>
      </c>
      <c r="S2502">
        <f t="shared" si="119"/>
        <v>2012</v>
      </c>
    </row>
    <row r="2503" spans="1:19" ht="48" x14ac:dyDescent="0.2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8270</v>
      </c>
      <c r="O2503" t="s">
        <v>8309</v>
      </c>
      <c r="P2503">
        <f t="shared" si="118"/>
        <v>40.14</v>
      </c>
      <c r="Q2503" s="13">
        <f t="shared" si="117"/>
        <v>42244.776666666665</v>
      </c>
      <c r="S2503">
        <f t="shared" si="119"/>
        <v>2015</v>
      </c>
    </row>
    <row r="2504" spans="1:19" ht="48" x14ac:dyDescent="0.2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8270</v>
      </c>
      <c r="O2504" t="s">
        <v>8309</v>
      </c>
      <c r="P2504">
        <f t="shared" si="118"/>
        <v>17.2</v>
      </c>
      <c r="Q2504" s="13">
        <f t="shared" si="117"/>
        <v>41858.825439814813</v>
      </c>
      <c r="S2504">
        <f t="shared" si="119"/>
        <v>2014</v>
      </c>
    </row>
    <row r="2505" spans="1:19" ht="48" x14ac:dyDescent="0.2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8270</v>
      </c>
      <c r="O2505" t="s">
        <v>8309</v>
      </c>
      <c r="P2505" t="e">
        <f t="shared" si="118"/>
        <v>#DIV/0!</v>
      </c>
      <c r="Q2505" s="13">
        <f t="shared" si="117"/>
        <v>42498.899398148147</v>
      </c>
      <c r="S2505">
        <f t="shared" si="119"/>
        <v>2016</v>
      </c>
    </row>
    <row r="2506" spans="1:19" ht="32" x14ac:dyDescent="0.2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8270</v>
      </c>
      <c r="O2506" t="s">
        <v>8309</v>
      </c>
      <c r="P2506" t="e">
        <f t="shared" si="118"/>
        <v>#DIV/0!</v>
      </c>
      <c r="Q2506" s="13">
        <f t="shared" si="117"/>
        <v>41928.015439814815</v>
      </c>
      <c r="S2506">
        <f t="shared" si="119"/>
        <v>2014</v>
      </c>
    </row>
    <row r="2507" spans="1:19" ht="64" x14ac:dyDescent="0.2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8270</v>
      </c>
      <c r="O2507" t="s">
        <v>8309</v>
      </c>
      <c r="P2507" t="e">
        <f t="shared" si="118"/>
        <v>#DIV/0!</v>
      </c>
      <c r="Q2507" s="13">
        <f t="shared" si="117"/>
        <v>42047.05574074074</v>
      </c>
      <c r="S2507">
        <f t="shared" si="119"/>
        <v>2015</v>
      </c>
    </row>
    <row r="2508" spans="1:19" ht="48" x14ac:dyDescent="0.2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8270</v>
      </c>
      <c r="O2508" t="s">
        <v>8309</v>
      </c>
      <c r="P2508">
        <f t="shared" si="118"/>
        <v>15</v>
      </c>
      <c r="Q2508" s="13">
        <f t="shared" si="117"/>
        <v>42258.297094907408</v>
      </c>
      <c r="S2508">
        <f t="shared" si="119"/>
        <v>2015</v>
      </c>
    </row>
    <row r="2509" spans="1:19" ht="16" x14ac:dyDescent="0.2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8270</v>
      </c>
      <c r="O2509" t="s">
        <v>8309</v>
      </c>
      <c r="P2509" t="e">
        <f t="shared" si="118"/>
        <v>#DIV/0!</v>
      </c>
      <c r="Q2509" s="13">
        <f t="shared" si="117"/>
        <v>42105.072962962964</v>
      </c>
      <c r="S2509">
        <f t="shared" si="119"/>
        <v>2015</v>
      </c>
    </row>
    <row r="2510" spans="1:19" ht="48" x14ac:dyDescent="0.2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8270</v>
      </c>
      <c r="O2510" t="s">
        <v>8309</v>
      </c>
      <c r="P2510" t="e">
        <f t="shared" si="118"/>
        <v>#DIV/0!</v>
      </c>
      <c r="Q2510" s="13">
        <f t="shared" si="117"/>
        <v>41835.951782407406</v>
      </c>
      <c r="S2510">
        <f t="shared" si="119"/>
        <v>2014</v>
      </c>
    </row>
    <row r="2511" spans="1:19" ht="48" x14ac:dyDescent="0.2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8270</v>
      </c>
      <c r="O2511" t="s">
        <v>8309</v>
      </c>
      <c r="P2511">
        <f t="shared" si="118"/>
        <v>35.71</v>
      </c>
      <c r="Q2511" s="13">
        <f t="shared" si="117"/>
        <v>42058.809594907405</v>
      </c>
      <c r="S2511">
        <f t="shared" si="119"/>
        <v>2015</v>
      </c>
    </row>
    <row r="2512" spans="1:19" ht="48" x14ac:dyDescent="0.2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8270</v>
      </c>
      <c r="O2512" t="s">
        <v>8309</v>
      </c>
      <c r="P2512">
        <f t="shared" si="118"/>
        <v>37.5</v>
      </c>
      <c r="Q2512" s="13">
        <f t="shared" si="117"/>
        <v>42078.997361111105</v>
      </c>
      <c r="S2512">
        <f t="shared" si="119"/>
        <v>2015</v>
      </c>
    </row>
    <row r="2513" spans="1:19" ht="48" x14ac:dyDescent="0.2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8270</v>
      </c>
      <c r="O2513" t="s">
        <v>8309</v>
      </c>
      <c r="P2513" t="e">
        <f t="shared" si="118"/>
        <v>#DIV/0!</v>
      </c>
      <c r="Q2513" s="13">
        <f t="shared" si="117"/>
        <v>42371.446909722217</v>
      </c>
      <c r="S2513">
        <f t="shared" si="119"/>
        <v>2016</v>
      </c>
    </row>
    <row r="2514" spans="1:19" ht="48" x14ac:dyDescent="0.2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8270</v>
      </c>
      <c r="O2514" t="s">
        <v>8309</v>
      </c>
      <c r="P2514" t="e">
        <f t="shared" si="118"/>
        <v>#DIV/0!</v>
      </c>
      <c r="Q2514" s="13">
        <f t="shared" si="117"/>
        <v>41971.876863425925</v>
      </c>
      <c r="S2514">
        <f t="shared" si="119"/>
        <v>2014</v>
      </c>
    </row>
    <row r="2515" spans="1:19" ht="48" x14ac:dyDescent="0.2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8270</v>
      </c>
      <c r="O2515" t="s">
        <v>8309</v>
      </c>
      <c r="P2515" t="e">
        <f t="shared" si="118"/>
        <v>#DIV/0!</v>
      </c>
      <c r="Q2515" s="13">
        <f t="shared" si="117"/>
        <v>42732.00681712963</v>
      </c>
      <c r="S2515">
        <f t="shared" si="119"/>
        <v>2016</v>
      </c>
    </row>
    <row r="2516" spans="1:19" ht="48" x14ac:dyDescent="0.2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8270</v>
      </c>
      <c r="O2516" t="s">
        <v>8309</v>
      </c>
      <c r="P2516">
        <f t="shared" si="118"/>
        <v>52.5</v>
      </c>
      <c r="Q2516" s="13">
        <f t="shared" si="117"/>
        <v>41854.389780092592</v>
      </c>
      <c r="S2516">
        <f t="shared" si="119"/>
        <v>2014</v>
      </c>
    </row>
    <row r="2517" spans="1:19" ht="48" x14ac:dyDescent="0.2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8270</v>
      </c>
      <c r="O2517" t="s">
        <v>8309</v>
      </c>
      <c r="P2517">
        <f t="shared" si="118"/>
        <v>77.5</v>
      </c>
      <c r="Q2517" s="13">
        <f t="shared" si="117"/>
        <v>42027.839733796296</v>
      </c>
      <c r="S2517">
        <f t="shared" si="119"/>
        <v>2015</v>
      </c>
    </row>
    <row r="2518" spans="1:19" ht="48" x14ac:dyDescent="0.2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8270</v>
      </c>
      <c r="O2518" t="s">
        <v>8309</v>
      </c>
      <c r="P2518" t="e">
        <f t="shared" si="118"/>
        <v>#DIV/0!</v>
      </c>
      <c r="Q2518" s="13">
        <f t="shared" si="117"/>
        <v>41942.653379629628</v>
      </c>
      <c r="S2518">
        <f t="shared" si="119"/>
        <v>2014</v>
      </c>
    </row>
    <row r="2519" spans="1:19" ht="48" x14ac:dyDescent="0.2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8270</v>
      </c>
      <c r="O2519" t="s">
        <v>8309</v>
      </c>
      <c r="P2519">
        <f t="shared" si="118"/>
        <v>53.55</v>
      </c>
      <c r="Q2519" s="13">
        <f t="shared" si="117"/>
        <v>42052.802430555559</v>
      </c>
      <c r="S2519">
        <f t="shared" si="119"/>
        <v>2015</v>
      </c>
    </row>
    <row r="2520" spans="1:19" ht="48" x14ac:dyDescent="0.2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8270</v>
      </c>
      <c r="O2520" t="s">
        <v>8309</v>
      </c>
      <c r="P2520" t="e">
        <f t="shared" si="118"/>
        <v>#DIV/0!</v>
      </c>
      <c r="Q2520" s="13">
        <f t="shared" si="117"/>
        <v>41926.680879629632</v>
      </c>
      <c r="S2520">
        <f t="shared" si="119"/>
        <v>2014</v>
      </c>
    </row>
    <row r="2521" spans="1:19" ht="32" x14ac:dyDescent="0.2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8270</v>
      </c>
      <c r="O2521" t="s">
        <v>8309</v>
      </c>
      <c r="P2521">
        <f t="shared" si="118"/>
        <v>16.25</v>
      </c>
      <c r="Q2521" s="13">
        <f t="shared" si="117"/>
        <v>41809.155138888891</v>
      </c>
      <c r="S2521">
        <f t="shared" si="119"/>
        <v>2014</v>
      </c>
    </row>
    <row r="2522" spans="1:19" ht="48" x14ac:dyDescent="0.2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8270</v>
      </c>
      <c r="O2522" t="s">
        <v>8309</v>
      </c>
      <c r="P2522" t="e">
        <f t="shared" si="118"/>
        <v>#DIV/0!</v>
      </c>
      <c r="Q2522" s="13">
        <f t="shared" si="117"/>
        <v>42612.600520833337</v>
      </c>
      <c r="S2522">
        <f t="shared" si="119"/>
        <v>2016</v>
      </c>
    </row>
    <row r="2523" spans="1:19" ht="48" x14ac:dyDescent="0.2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8272</v>
      </c>
      <c r="O2523" t="s">
        <v>8310</v>
      </c>
      <c r="P2523">
        <f t="shared" si="118"/>
        <v>103.68</v>
      </c>
      <c r="Q2523" s="13">
        <f t="shared" si="117"/>
        <v>42269.967835648145</v>
      </c>
      <c r="S2523">
        <f t="shared" si="119"/>
        <v>2015</v>
      </c>
    </row>
    <row r="2524" spans="1:19" ht="48" x14ac:dyDescent="0.2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8272</v>
      </c>
      <c r="O2524" t="s">
        <v>8310</v>
      </c>
      <c r="P2524">
        <f t="shared" si="118"/>
        <v>185.19</v>
      </c>
      <c r="Q2524" s="13">
        <f t="shared" si="117"/>
        <v>42460.573611111111</v>
      </c>
      <c r="S2524">
        <f t="shared" si="119"/>
        <v>2016</v>
      </c>
    </row>
    <row r="2525" spans="1:19" ht="48" x14ac:dyDescent="0.2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8272</v>
      </c>
      <c r="O2525" t="s">
        <v>8310</v>
      </c>
      <c r="P2525">
        <f t="shared" si="118"/>
        <v>54.15</v>
      </c>
      <c r="Q2525" s="13">
        <f t="shared" si="117"/>
        <v>41930.975601851853</v>
      </c>
      <c r="S2525">
        <f t="shared" si="119"/>
        <v>2014</v>
      </c>
    </row>
    <row r="2526" spans="1:19" ht="32" x14ac:dyDescent="0.2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8272</v>
      </c>
      <c r="O2526" t="s">
        <v>8310</v>
      </c>
      <c r="P2526">
        <f t="shared" si="118"/>
        <v>177.21</v>
      </c>
      <c r="Q2526" s="13">
        <f t="shared" si="117"/>
        <v>41961.807372685187</v>
      </c>
      <c r="S2526">
        <f t="shared" si="119"/>
        <v>2014</v>
      </c>
    </row>
    <row r="2527" spans="1:19" ht="48" x14ac:dyDescent="0.2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8272</v>
      </c>
      <c r="O2527" t="s">
        <v>8310</v>
      </c>
      <c r="P2527">
        <f t="shared" si="118"/>
        <v>100.33</v>
      </c>
      <c r="Q2527" s="13">
        <f t="shared" si="117"/>
        <v>41058.844571759262</v>
      </c>
      <c r="S2527">
        <f t="shared" si="119"/>
        <v>2012</v>
      </c>
    </row>
    <row r="2528" spans="1:19" ht="48" x14ac:dyDescent="0.2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8272</v>
      </c>
      <c r="O2528" t="s">
        <v>8310</v>
      </c>
      <c r="P2528">
        <f t="shared" si="118"/>
        <v>136.91</v>
      </c>
      <c r="Q2528" s="13">
        <f t="shared" si="117"/>
        <v>41953.091134259259</v>
      </c>
      <c r="S2528">
        <f t="shared" si="119"/>
        <v>2014</v>
      </c>
    </row>
    <row r="2529" spans="1:19" ht="48" x14ac:dyDescent="0.2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8272</v>
      </c>
      <c r="O2529" t="s">
        <v>8310</v>
      </c>
      <c r="P2529">
        <f t="shared" si="118"/>
        <v>57.54</v>
      </c>
      <c r="Q2529" s="13">
        <f t="shared" si="117"/>
        <v>41546.75105324074</v>
      </c>
      <c r="S2529">
        <f t="shared" si="119"/>
        <v>2013</v>
      </c>
    </row>
    <row r="2530" spans="1:19" ht="48" x14ac:dyDescent="0.2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8272</v>
      </c>
      <c r="O2530" t="s">
        <v>8310</v>
      </c>
      <c r="P2530">
        <f t="shared" si="118"/>
        <v>52.96</v>
      </c>
      <c r="Q2530" s="13">
        <f t="shared" si="117"/>
        <v>42217.834525462968</v>
      </c>
      <c r="S2530">
        <f t="shared" si="119"/>
        <v>2015</v>
      </c>
    </row>
    <row r="2531" spans="1:19" ht="32" x14ac:dyDescent="0.2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8272</v>
      </c>
      <c r="O2531" t="s">
        <v>8310</v>
      </c>
      <c r="P2531">
        <f t="shared" si="118"/>
        <v>82.33</v>
      </c>
      <c r="Q2531" s="13">
        <f t="shared" si="117"/>
        <v>40948.080729166664</v>
      </c>
      <c r="S2531">
        <f t="shared" si="119"/>
        <v>2012</v>
      </c>
    </row>
    <row r="2532" spans="1:19" ht="48" x14ac:dyDescent="0.2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8272</v>
      </c>
      <c r="O2532" t="s">
        <v>8310</v>
      </c>
      <c r="P2532">
        <f t="shared" si="118"/>
        <v>135.41999999999999</v>
      </c>
      <c r="Q2532" s="13">
        <f t="shared" si="117"/>
        <v>42081.864641203705</v>
      </c>
      <c r="S2532">
        <f t="shared" si="119"/>
        <v>2015</v>
      </c>
    </row>
    <row r="2533" spans="1:19" ht="48" x14ac:dyDescent="0.2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8272</v>
      </c>
      <c r="O2533" t="s">
        <v>8310</v>
      </c>
      <c r="P2533">
        <f t="shared" si="118"/>
        <v>74.069999999999993</v>
      </c>
      <c r="Q2533" s="13">
        <f t="shared" si="117"/>
        <v>42208.680023148147</v>
      </c>
      <c r="S2533">
        <f t="shared" si="119"/>
        <v>2015</v>
      </c>
    </row>
    <row r="2534" spans="1:19" ht="48" x14ac:dyDescent="0.2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8272</v>
      </c>
      <c r="O2534" t="s">
        <v>8310</v>
      </c>
      <c r="P2534">
        <f t="shared" si="118"/>
        <v>84.08</v>
      </c>
      <c r="Q2534" s="13">
        <f t="shared" si="117"/>
        <v>41107.849143518521</v>
      </c>
      <c r="S2534">
        <f t="shared" si="119"/>
        <v>2012</v>
      </c>
    </row>
    <row r="2535" spans="1:19" ht="48" x14ac:dyDescent="0.2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8272</v>
      </c>
      <c r="O2535" t="s">
        <v>8310</v>
      </c>
      <c r="P2535">
        <f t="shared" si="118"/>
        <v>61.03</v>
      </c>
      <c r="Q2535" s="13">
        <f t="shared" si="117"/>
        <v>41304.751284722224</v>
      </c>
      <c r="S2535">
        <f t="shared" si="119"/>
        <v>2013</v>
      </c>
    </row>
    <row r="2536" spans="1:19" ht="64" x14ac:dyDescent="0.2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8272</v>
      </c>
      <c r="O2536" t="s">
        <v>8310</v>
      </c>
      <c r="P2536">
        <f t="shared" si="118"/>
        <v>150</v>
      </c>
      <c r="Q2536" s="13">
        <f t="shared" si="117"/>
        <v>40127.700370370374</v>
      </c>
      <c r="S2536">
        <f t="shared" si="119"/>
        <v>2009</v>
      </c>
    </row>
    <row r="2537" spans="1:19" ht="16" x14ac:dyDescent="0.2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8272</v>
      </c>
      <c r="O2537" t="s">
        <v>8310</v>
      </c>
      <c r="P2537">
        <f t="shared" si="118"/>
        <v>266.08999999999997</v>
      </c>
      <c r="Q2537" s="13">
        <f t="shared" si="117"/>
        <v>41943.791030092594</v>
      </c>
      <c r="S2537">
        <f t="shared" si="119"/>
        <v>2014</v>
      </c>
    </row>
    <row r="2538" spans="1:19" ht="48" x14ac:dyDescent="0.2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8272</v>
      </c>
      <c r="O2538" t="s">
        <v>8310</v>
      </c>
      <c r="P2538">
        <f t="shared" si="118"/>
        <v>7.25</v>
      </c>
      <c r="Q2538" s="13">
        <f t="shared" si="117"/>
        <v>41464.106087962966</v>
      </c>
      <c r="S2538">
        <f t="shared" si="119"/>
        <v>2013</v>
      </c>
    </row>
    <row r="2539" spans="1:19" ht="48" x14ac:dyDescent="0.2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8272</v>
      </c>
      <c r="O2539" t="s">
        <v>8310</v>
      </c>
      <c r="P2539">
        <f t="shared" si="118"/>
        <v>100</v>
      </c>
      <c r="Q2539" s="13">
        <f t="shared" si="117"/>
        <v>40696.648784722223</v>
      </c>
      <c r="S2539">
        <f t="shared" si="119"/>
        <v>2011</v>
      </c>
    </row>
    <row r="2540" spans="1:19" ht="32" x14ac:dyDescent="0.2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8272</v>
      </c>
      <c r="O2540" t="s">
        <v>8310</v>
      </c>
      <c r="P2540">
        <f t="shared" si="118"/>
        <v>109.96</v>
      </c>
      <c r="Q2540" s="13">
        <f t="shared" si="117"/>
        <v>41298.509965277779</v>
      </c>
      <c r="S2540">
        <f t="shared" si="119"/>
        <v>2013</v>
      </c>
    </row>
    <row r="2541" spans="1:19" ht="48" x14ac:dyDescent="0.2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8272</v>
      </c>
      <c r="O2541" t="s">
        <v>8310</v>
      </c>
      <c r="P2541">
        <f t="shared" si="118"/>
        <v>169.92</v>
      </c>
      <c r="Q2541" s="13">
        <f t="shared" si="117"/>
        <v>41977.902222222227</v>
      </c>
      <c r="S2541">
        <f t="shared" si="119"/>
        <v>2014</v>
      </c>
    </row>
    <row r="2542" spans="1:19" ht="48" x14ac:dyDescent="0.2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8272</v>
      </c>
      <c r="O2542" t="s">
        <v>8310</v>
      </c>
      <c r="P2542">
        <f t="shared" si="118"/>
        <v>95.74</v>
      </c>
      <c r="Q2542" s="13">
        <f t="shared" si="117"/>
        <v>40785.675011574072</v>
      </c>
      <c r="S2542">
        <f t="shared" si="119"/>
        <v>2011</v>
      </c>
    </row>
    <row r="2543" spans="1:19" ht="48" x14ac:dyDescent="0.2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8272</v>
      </c>
      <c r="O2543" t="s">
        <v>8310</v>
      </c>
      <c r="P2543">
        <f t="shared" si="118"/>
        <v>59.46</v>
      </c>
      <c r="Q2543" s="13">
        <f t="shared" si="117"/>
        <v>41483.449282407404</v>
      </c>
      <c r="S2543">
        <f t="shared" si="119"/>
        <v>2013</v>
      </c>
    </row>
    <row r="2544" spans="1:19" ht="48" x14ac:dyDescent="0.2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8272</v>
      </c>
      <c r="O2544" t="s">
        <v>8310</v>
      </c>
      <c r="P2544">
        <f t="shared" si="118"/>
        <v>55.77</v>
      </c>
      <c r="Q2544" s="13">
        <f t="shared" si="117"/>
        <v>41509.426585648151</v>
      </c>
      <c r="S2544">
        <f t="shared" si="119"/>
        <v>2013</v>
      </c>
    </row>
    <row r="2545" spans="1:19" ht="48" x14ac:dyDescent="0.2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8272</v>
      </c>
      <c r="O2545" t="s">
        <v>8310</v>
      </c>
      <c r="P2545">
        <f t="shared" si="118"/>
        <v>30.08</v>
      </c>
      <c r="Q2545" s="13">
        <f t="shared" si="117"/>
        <v>40514.107615740737</v>
      </c>
      <c r="S2545">
        <f t="shared" si="119"/>
        <v>2010</v>
      </c>
    </row>
    <row r="2546" spans="1:19" ht="48" x14ac:dyDescent="0.2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8272</v>
      </c>
      <c r="O2546" t="s">
        <v>8310</v>
      </c>
      <c r="P2546">
        <f t="shared" si="118"/>
        <v>88.44</v>
      </c>
      <c r="Q2546" s="13">
        <f t="shared" si="117"/>
        <v>41068.520474537036</v>
      </c>
      <c r="S2546">
        <f t="shared" si="119"/>
        <v>2012</v>
      </c>
    </row>
    <row r="2547" spans="1:19" ht="48" x14ac:dyDescent="0.2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8272</v>
      </c>
      <c r="O2547" t="s">
        <v>8310</v>
      </c>
      <c r="P2547">
        <f t="shared" si="118"/>
        <v>64.03</v>
      </c>
      <c r="Q2547" s="13">
        <f t="shared" si="117"/>
        <v>42027.13817129629</v>
      </c>
      <c r="S2547">
        <f t="shared" si="119"/>
        <v>2015</v>
      </c>
    </row>
    <row r="2548" spans="1:19" ht="48" x14ac:dyDescent="0.2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8272</v>
      </c>
      <c r="O2548" t="s">
        <v>8310</v>
      </c>
      <c r="P2548">
        <f t="shared" si="118"/>
        <v>60.15</v>
      </c>
      <c r="Q2548" s="13">
        <f t="shared" si="117"/>
        <v>41524.858553240738</v>
      </c>
      <c r="S2548">
        <f t="shared" si="119"/>
        <v>2013</v>
      </c>
    </row>
    <row r="2549" spans="1:19" ht="48" x14ac:dyDescent="0.2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8272</v>
      </c>
      <c r="O2549" t="s">
        <v>8310</v>
      </c>
      <c r="P2549">
        <f t="shared" si="118"/>
        <v>49.19</v>
      </c>
      <c r="Q2549" s="13">
        <f t="shared" si="117"/>
        <v>40973.773182870369</v>
      </c>
      <c r="S2549">
        <f t="shared" si="119"/>
        <v>2012</v>
      </c>
    </row>
    <row r="2550" spans="1:19" ht="48" x14ac:dyDescent="0.2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8272</v>
      </c>
      <c r="O2550" t="s">
        <v>8310</v>
      </c>
      <c r="P2550">
        <f t="shared" si="118"/>
        <v>165.16</v>
      </c>
      <c r="Q2550" s="13">
        <f t="shared" si="117"/>
        <v>42618.625428240746</v>
      </c>
      <c r="S2550">
        <f t="shared" si="119"/>
        <v>2016</v>
      </c>
    </row>
    <row r="2551" spans="1:19" ht="48" x14ac:dyDescent="0.2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8272</v>
      </c>
      <c r="O2551" t="s">
        <v>8310</v>
      </c>
      <c r="P2551">
        <f t="shared" si="118"/>
        <v>43.62</v>
      </c>
      <c r="Q2551" s="13">
        <f t="shared" si="117"/>
        <v>41390.757754629631</v>
      </c>
      <c r="S2551">
        <f t="shared" si="119"/>
        <v>2013</v>
      </c>
    </row>
    <row r="2552" spans="1:19" ht="48" x14ac:dyDescent="0.2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8272</v>
      </c>
      <c r="O2552" t="s">
        <v>8310</v>
      </c>
      <c r="P2552">
        <f t="shared" si="118"/>
        <v>43.7</v>
      </c>
      <c r="Q2552" s="13">
        <f t="shared" si="117"/>
        <v>42228.634328703702</v>
      </c>
      <c r="S2552">
        <f t="shared" si="119"/>
        <v>2015</v>
      </c>
    </row>
    <row r="2553" spans="1:19" ht="48" x14ac:dyDescent="0.2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8272</v>
      </c>
      <c r="O2553" t="s">
        <v>8310</v>
      </c>
      <c r="P2553">
        <f t="shared" si="118"/>
        <v>67.42</v>
      </c>
      <c r="Q2553" s="13">
        <f t="shared" si="117"/>
        <v>40961.252141203702</v>
      </c>
      <c r="S2553">
        <f t="shared" si="119"/>
        <v>2012</v>
      </c>
    </row>
    <row r="2554" spans="1:19" ht="48" x14ac:dyDescent="0.2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8272</v>
      </c>
      <c r="O2554" t="s">
        <v>8310</v>
      </c>
      <c r="P2554">
        <f t="shared" si="118"/>
        <v>177.5</v>
      </c>
      <c r="Q2554" s="13">
        <f t="shared" si="117"/>
        <v>42769.809965277775</v>
      </c>
      <c r="S2554">
        <f t="shared" si="119"/>
        <v>2017</v>
      </c>
    </row>
    <row r="2555" spans="1:19" ht="48" x14ac:dyDescent="0.2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8272</v>
      </c>
      <c r="O2555" t="s">
        <v>8310</v>
      </c>
      <c r="P2555">
        <f t="shared" si="118"/>
        <v>38.880000000000003</v>
      </c>
      <c r="Q2555" s="13">
        <f t="shared" si="117"/>
        <v>41113.199155092596</v>
      </c>
      <c r="S2555">
        <f t="shared" si="119"/>
        <v>2012</v>
      </c>
    </row>
    <row r="2556" spans="1:19" ht="48" x14ac:dyDescent="0.2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8272</v>
      </c>
      <c r="O2556" t="s">
        <v>8310</v>
      </c>
      <c r="P2556">
        <f t="shared" si="118"/>
        <v>54.99</v>
      </c>
      <c r="Q2556" s="13">
        <f t="shared" si="117"/>
        <v>42125.078275462962</v>
      </c>
      <c r="S2556">
        <f t="shared" si="119"/>
        <v>2015</v>
      </c>
    </row>
    <row r="2557" spans="1:19" ht="48" x14ac:dyDescent="0.2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8272</v>
      </c>
      <c r="O2557" t="s">
        <v>8310</v>
      </c>
      <c r="P2557">
        <f t="shared" si="118"/>
        <v>61.34</v>
      </c>
      <c r="Q2557" s="13">
        <f t="shared" si="117"/>
        <v>41026.655011574076</v>
      </c>
      <c r="S2557">
        <f t="shared" si="119"/>
        <v>2012</v>
      </c>
    </row>
    <row r="2558" spans="1:19" ht="48" x14ac:dyDescent="0.2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8272</v>
      </c>
      <c r="O2558" t="s">
        <v>8310</v>
      </c>
      <c r="P2558">
        <f t="shared" si="118"/>
        <v>23.12</v>
      </c>
      <c r="Q2558" s="13">
        <f t="shared" si="117"/>
        <v>41222.991400462961</v>
      </c>
      <c r="S2558">
        <f t="shared" si="119"/>
        <v>2012</v>
      </c>
    </row>
    <row r="2559" spans="1:19" ht="32" x14ac:dyDescent="0.2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8272</v>
      </c>
      <c r="O2559" t="s">
        <v>8310</v>
      </c>
      <c r="P2559">
        <f t="shared" si="118"/>
        <v>29.61</v>
      </c>
      <c r="Q2559" s="13">
        <f t="shared" si="117"/>
        <v>41744.745208333334</v>
      </c>
      <c r="S2559">
        <f t="shared" si="119"/>
        <v>2014</v>
      </c>
    </row>
    <row r="2560" spans="1:19" ht="32" x14ac:dyDescent="0.2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8272</v>
      </c>
      <c r="O2560" t="s">
        <v>8310</v>
      </c>
      <c r="P2560">
        <f t="shared" si="118"/>
        <v>75.61</v>
      </c>
      <c r="Q2560" s="13">
        <f t="shared" si="117"/>
        <v>42093.860023148154</v>
      </c>
      <c r="S2560">
        <f t="shared" si="119"/>
        <v>2015</v>
      </c>
    </row>
    <row r="2561" spans="1:19" ht="48" x14ac:dyDescent="0.2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8272</v>
      </c>
      <c r="O2561" t="s">
        <v>8310</v>
      </c>
      <c r="P2561">
        <f t="shared" si="118"/>
        <v>35.6</v>
      </c>
      <c r="Q2561" s="13">
        <f t="shared" si="117"/>
        <v>40829.873657407406</v>
      </c>
      <c r="S2561">
        <f t="shared" si="119"/>
        <v>2011</v>
      </c>
    </row>
    <row r="2562" spans="1:19" ht="48" x14ac:dyDescent="0.2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8272</v>
      </c>
      <c r="O2562" t="s">
        <v>8310</v>
      </c>
      <c r="P2562">
        <f t="shared" si="118"/>
        <v>143</v>
      </c>
      <c r="Q2562" s="13">
        <f t="shared" si="117"/>
        <v>42039.951087962967</v>
      </c>
      <c r="S2562">
        <f t="shared" si="119"/>
        <v>2015</v>
      </c>
    </row>
    <row r="2563" spans="1:19" ht="48" x14ac:dyDescent="0.2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t="s">
        <v>8299</v>
      </c>
      <c r="P2563" t="e">
        <f t="shared" si="118"/>
        <v>#DIV/0!</v>
      </c>
      <c r="Q2563" s="13">
        <f t="shared" ref="Q2563:Q2626" si="120">(((J2563/60)/60)/24)+DATE(1970,1,1)</f>
        <v>42260.528807870374</v>
      </c>
      <c r="S2563">
        <f t="shared" si="119"/>
        <v>2015</v>
      </c>
    </row>
    <row r="2564" spans="1:19" ht="48" x14ac:dyDescent="0.2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t="s">
        <v>8299</v>
      </c>
      <c r="P2564">
        <f t="shared" ref="P2564:P2627" si="121">ROUND(E2564/L2564,2)</f>
        <v>25</v>
      </c>
      <c r="Q2564" s="13">
        <f t="shared" si="120"/>
        <v>42594.524756944447</v>
      </c>
      <c r="S2564">
        <f t="shared" ref="R2564:S2627" si="122">YEAR(Q2564)</f>
        <v>2016</v>
      </c>
    </row>
    <row r="2565" spans="1:19" ht="32" x14ac:dyDescent="0.2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t="s">
        <v>8299</v>
      </c>
      <c r="P2565" t="e">
        <f t="shared" si="121"/>
        <v>#DIV/0!</v>
      </c>
      <c r="Q2565" s="13">
        <f t="shared" si="120"/>
        <v>42155.139479166668</v>
      </c>
      <c r="S2565">
        <f t="shared" si="122"/>
        <v>2015</v>
      </c>
    </row>
    <row r="2566" spans="1:19" ht="48" x14ac:dyDescent="0.2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t="s">
        <v>8299</v>
      </c>
      <c r="P2566" t="e">
        <f t="shared" si="121"/>
        <v>#DIV/0!</v>
      </c>
      <c r="Q2566" s="13">
        <f t="shared" si="120"/>
        <v>41822.040497685186</v>
      </c>
      <c r="S2566">
        <f t="shared" si="122"/>
        <v>2014</v>
      </c>
    </row>
    <row r="2567" spans="1:19" ht="48" x14ac:dyDescent="0.2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t="s">
        <v>8299</v>
      </c>
      <c r="P2567">
        <f t="shared" si="121"/>
        <v>100</v>
      </c>
      <c r="Q2567" s="13">
        <f t="shared" si="120"/>
        <v>42440.650335648148</v>
      </c>
      <c r="S2567">
        <f t="shared" si="122"/>
        <v>2016</v>
      </c>
    </row>
    <row r="2568" spans="1:19" ht="48" x14ac:dyDescent="0.2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t="s">
        <v>8299</v>
      </c>
      <c r="P2568" t="e">
        <f t="shared" si="121"/>
        <v>#DIV/0!</v>
      </c>
      <c r="Q2568" s="13">
        <f t="shared" si="120"/>
        <v>41842.980879629627</v>
      </c>
      <c r="S2568">
        <f t="shared" si="122"/>
        <v>2014</v>
      </c>
    </row>
    <row r="2569" spans="1:19" ht="48" x14ac:dyDescent="0.2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t="s">
        <v>8299</v>
      </c>
      <c r="P2569">
        <f t="shared" si="121"/>
        <v>60</v>
      </c>
      <c r="Q2569" s="13">
        <f t="shared" si="120"/>
        <v>42087.878912037035</v>
      </c>
      <c r="S2569">
        <f t="shared" si="122"/>
        <v>2015</v>
      </c>
    </row>
    <row r="2570" spans="1:19" ht="48" x14ac:dyDescent="0.2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t="s">
        <v>8299</v>
      </c>
      <c r="P2570">
        <f t="shared" si="121"/>
        <v>50</v>
      </c>
      <c r="Q2570" s="13">
        <f t="shared" si="120"/>
        <v>42584.666597222225</v>
      </c>
      <c r="S2570">
        <f t="shared" si="122"/>
        <v>2016</v>
      </c>
    </row>
    <row r="2571" spans="1:19" ht="48" x14ac:dyDescent="0.2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t="s">
        <v>8299</v>
      </c>
      <c r="P2571">
        <f t="shared" si="121"/>
        <v>72.5</v>
      </c>
      <c r="Q2571" s="13">
        <f t="shared" si="120"/>
        <v>42234.105462962965</v>
      </c>
      <c r="S2571">
        <f t="shared" si="122"/>
        <v>2015</v>
      </c>
    </row>
    <row r="2572" spans="1:19" ht="48" x14ac:dyDescent="0.2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t="s">
        <v>8299</v>
      </c>
      <c r="P2572">
        <f t="shared" si="121"/>
        <v>29.5</v>
      </c>
      <c r="Q2572" s="13">
        <f t="shared" si="120"/>
        <v>42744.903182870374</v>
      </c>
      <c r="S2572">
        <f t="shared" si="122"/>
        <v>2017</v>
      </c>
    </row>
    <row r="2573" spans="1:19" ht="48" x14ac:dyDescent="0.2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t="s">
        <v>8299</v>
      </c>
      <c r="P2573">
        <f t="shared" si="121"/>
        <v>62.5</v>
      </c>
      <c r="Q2573" s="13">
        <f t="shared" si="120"/>
        <v>42449.341678240744</v>
      </c>
      <c r="S2573">
        <f t="shared" si="122"/>
        <v>2016</v>
      </c>
    </row>
    <row r="2574" spans="1:19" ht="48" x14ac:dyDescent="0.2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t="s">
        <v>8299</v>
      </c>
      <c r="P2574" t="e">
        <f t="shared" si="121"/>
        <v>#DIV/0!</v>
      </c>
      <c r="Q2574" s="13">
        <f t="shared" si="120"/>
        <v>42077.119409722218</v>
      </c>
      <c r="S2574">
        <f t="shared" si="122"/>
        <v>2015</v>
      </c>
    </row>
    <row r="2575" spans="1:19" ht="48" x14ac:dyDescent="0.2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t="s">
        <v>8299</v>
      </c>
      <c r="P2575" t="e">
        <f t="shared" si="121"/>
        <v>#DIV/0!</v>
      </c>
      <c r="Q2575" s="13">
        <f t="shared" si="120"/>
        <v>41829.592002314814</v>
      </c>
      <c r="S2575">
        <f t="shared" si="122"/>
        <v>2014</v>
      </c>
    </row>
    <row r="2576" spans="1:19" ht="48" x14ac:dyDescent="0.2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t="s">
        <v>8299</v>
      </c>
      <c r="P2576" t="e">
        <f t="shared" si="121"/>
        <v>#DIV/0!</v>
      </c>
      <c r="Q2576" s="13">
        <f t="shared" si="120"/>
        <v>42487.825752314813</v>
      </c>
      <c r="S2576">
        <f t="shared" si="122"/>
        <v>2016</v>
      </c>
    </row>
    <row r="2577" spans="1:19" ht="48" x14ac:dyDescent="0.2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t="s">
        <v>8299</v>
      </c>
      <c r="P2577" t="e">
        <f t="shared" si="121"/>
        <v>#DIV/0!</v>
      </c>
      <c r="Q2577" s="13">
        <f t="shared" si="120"/>
        <v>41986.108726851846</v>
      </c>
      <c r="S2577">
        <f t="shared" si="122"/>
        <v>2014</v>
      </c>
    </row>
    <row r="2578" spans="1:19" ht="32" x14ac:dyDescent="0.2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t="s">
        <v>8299</v>
      </c>
      <c r="P2578" t="e">
        <f t="shared" si="121"/>
        <v>#DIV/0!</v>
      </c>
      <c r="Q2578" s="13">
        <f t="shared" si="120"/>
        <v>42060.00980324074</v>
      </c>
      <c r="S2578">
        <f t="shared" si="122"/>
        <v>2015</v>
      </c>
    </row>
    <row r="2579" spans="1:19" ht="48" x14ac:dyDescent="0.2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t="s">
        <v>8299</v>
      </c>
      <c r="P2579" t="e">
        <f t="shared" si="121"/>
        <v>#DIV/0!</v>
      </c>
      <c r="Q2579" s="13">
        <f t="shared" si="120"/>
        <v>41830.820567129631</v>
      </c>
      <c r="S2579">
        <f t="shared" si="122"/>
        <v>2014</v>
      </c>
    </row>
    <row r="2580" spans="1:19" ht="48" x14ac:dyDescent="0.2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t="s">
        <v>8299</v>
      </c>
      <c r="P2580" t="e">
        <f t="shared" si="121"/>
        <v>#DIV/0!</v>
      </c>
      <c r="Q2580" s="13">
        <f t="shared" si="120"/>
        <v>42238.022905092599</v>
      </c>
      <c r="S2580">
        <f t="shared" si="122"/>
        <v>2015</v>
      </c>
    </row>
    <row r="2581" spans="1:19" ht="48" x14ac:dyDescent="0.2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t="s">
        <v>8299</v>
      </c>
      <c r="P2581">
        <f t="shared" si="121"/>
        <v>23.08</v>
      </c>
      <c r="Q2581" s="13">
        <f t="shared" si="120"/>
        <v>41837.829895833333</v>
      </c>
      <c r="S2581">
        <f t="shared" si="122"/>
        <v>2014</v>
      </c>
    </row>
    <row r="2582" spans="1:19" ht="48" x14ac:dyDescent="0.2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t="s">
        <v>8299</v>
      </c>
      <c r="P2582">
        <f t="shared" si="121"/>
        <v>25.5</v>
      </c>
      <c r="Q2582" s="13">
        <f t="shared" si="120"/>
        <v>42110.326423611114</v>
      </c>
      <c r="S2582">
        <f t="shared" si="122"/>
        <v>2015</v>
      </c>
    </row>
    <row r="2583" spans="1:19" ht="48" x14ac:dyDescent="0.2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t="s">
        <v>8299</v>
      </c>
      <c r="P2583">
        <f t="shared" si="121"/>
        <v>48.18</v>
      </c>
      <c r="Q2583" s="13">
        <f t="shared" si="120"/>
        <v>42294.628449074073</v>
      </c>
      <c r="S2583">
        <f t="shared" si="122"/>
        <v>2015</v>
      </c>
    </row>
    <row r="2584" spans="1:19" ht="32" x14ac:dyDescent="0.2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t="s">
        <v>8299</v>
      </c>
      <c r="P2584">
        <f t="shared" si="121"/>
        <v>1</v>
      </c>
      <c r="Q2584" s="13">
        <f t="shared" si="120"/>
        <v>42642.988819444443</v>
      </c>
      <c r="S2584">
        <f t="shared" si="122"/>
        <v>2016</v>
      </c>
    </row>
    <row r="2585" spans="1:19" ht="32" x14ac:dyDescent="0.2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t="s">
        <v>8299</v>
      </c>
      <c r="P2585">
        <f t="shared" si="121"/>
        <v>1</v>
      </c>
      <c r="Q2585" s="13">
        <f t="shared" si="120"/>
        <v>42019.76944444445</v>
      </c>
      <c r="S2585">
        <f t="shared" si="122"/>
        <v>2015</v>
      </c>
    </row>
    <row r="2586" spans="1:19" ht="32" x14ac:dyDescent="0.2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t="s">
        <v>8299</v>
      </c>
      <c r="P2586" t="e">
        <f t="shared" si="121"/>
        <v>#DIV/0!</v>
      </c>
      <c r="Q2586" s="13">
        <f t="shared" si="120"/>
        <v>42140.173252314817</v>
      </c>
      <c r="S2586">
        <f t="shared" si="122"/>
        <v>2015</v>
      </c>
    </row>
    <row r="2587" spans="1:19" ht="48" x14ac:dyDescent="0.2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t="s">
        <v>8299</v>
      </c>
      <c r="P2587">
        <f t="shared" si="121"/>
        <v>50</v>
      </c>
      <c r="Q2587" s="13">
        <f t="shared" si="120"/>
        <v>41795.963333333333</v>
      </c>
      <c r="S2587">
        <f t="shared" si="122"/>
        <v>2014</v>
      </c>
    </row>
    <row r="2588" spans="1:19" ht="32" x14ac:dyDescent="0.2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t="s">
        <v>8299</v>
      </c>
      <c r="P2588">
        <f t="shared" si="121"/>
        <v>5</v>
      </c>
      <c r="Q2588" s="13">
        <f t="shared" si="120"/>
        <v>42333.330277777779</v>
      </c>
      <c r="S2588">
        <f t="shared" si="122"/>
        <v>2015</v>
      </c>
    </row>
    <row r="2589" spans="1:19" ht="48" x14ac:dyDescent="0.2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t="s">
        <v>8299</v>
      </c>
      <c r="P2589">
        <f t="shared" si="121"/>
        <v>202.83</v>
      </c>
      <c r="Q2589" s="13">
        <f t="shared" si="120"/>
        <v>42338.675381944442</v>
      </c>
      <c r="S2589">
        <f t="shared" si="122"/>
        <v>2015</v>
      </c>
    </row>
    <row r="2590" spans="1:19" ht="48" x14ac:dyDescent="0.2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t="s">
        <v>8299</v>
      </c>
      <c r="P2590">
        <f t="shared" si="121"/>
        <v>29.13</v>
      </c>
      <c r="Q2590" s="13">
        <f t="shared" si="120"/>
        <v>42042.676226851851</v>
      </c>
      <c r="S2590">
        <f t="shared" si="122"/>
        <v>2015</v>
      </c>
    </row>
    <row r="2591" spans="1:19" ht="48" x14ac:dyDescent="0.2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t="s">
        <v>8299</v>
      </c>
      <c r="P2591">
        <f t="shared" si="121"/>
        <v>5</v>
      </c>
      <c r="Q2591" s="13">
        <f t="shared" si="120"/>
        <v>42422.536192129628</v>
      </c>
      <c r="S2591">
        <f t="shared" si="122"/>
        <v>2016</v>
      </c>
    </row>
    <row r="2592" spans="1:19" ht="48" x14ac:dyDescent="0.2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t="s">
        <v>8299</v>
      </c>
      <c r="P2592" t="e">
        <f t="shared" si="121"/>
        <v>#DIV/0!</v>
      </c>
      <c r="Q2592" s="13">
        <f t="shared" si="120"/>
        <v>42388.589085648149</v>
      </c>
      <c r="S2592">
        <f t="shared" si="122"/>
        <v>2016</v>
      </c>
    </row>
    <row r="2593" spans="1:19" ht="48" x14ac:dyDescent="0.2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t="s">
        <v>8299</v>
      </c>
      <c r="P2593">
        <f t="shared" si="121"/>
        <v>13</v>
      </c>
      <c r="Q2593" s="13">
        <f t="shared" si="120"/>
        <v>42382.906527777777</v>
      </c>
      <c r="S2593">
        <f t="shared" si="122"/>
        <v>2016</v>
      </c>
    </row>
    <row r="2594" spans="1:19" ht="48" x14ac:dyDescent="0.2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t="s">
        <v>8299</v>
      </c>
      <c r="P2594">
        <f t="shared" si="121"/>
        <v>50</v>
      </c>
      <c r="Q2594" s="13">
        <f t="shared" si="120"/>
        <v>41887.801168981481</v>
      </c>
      <c r="S2594">
        <f t="shared" si="122"/>
        <v>2014</v>
      </c>
    </row>
    <row r="2595" spans="1:19" ht="48" x14ac:dyDescent="0.2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t="s">
        <v>8299</v>
      </c>
      <c r="P2595" t="e">
        <f t="shared" si="121"/>
        <v>#DIV/0!</v>
      </c>
      <c r="Q2595" s="13">
        <f t="shared" si="120"/>
        <v>42089.84520833334</v>
      </c>
      <c r="S2595">
        <f t="shared" si="122"/>
        <v>2015</v>
      </c>
    </row>
    <row r="2596" spans="1:19" ht="48" x14ac:dyDescent="0.2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t="s">
        <v>8299</v>
      </c>
      <c r="P2596">
        <f t="shared" si="121"/>
        <v>1</v>
      </c>
      <c r="Q2596" s="13">
        <f t="shared" si="120"/>
        <v>41828.967916666668</v>
      </c>
      <c r="S2596">
        <f t="shared" si="122"/>
        <v>2014</v>
      </c>
    </row>
    <row r="2597" spans="1:19" ht="32" x14ac:dyDescent="0.2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t="s">
        <v>8299</v>
      </c>
      <c r="P2597">
        <f t="shared" si="121"/>
        <v>96.05</v>
      </c>
      <c r="Q2597" s="13">
        <f t="shared" si="120"/>
        <v>42760.244212962964</v>
      </c>
      <c r="S2597">
        <f t="shared" si="122"/>
        <v>2017</v>
      </c>
    </row>
    <row r="2598" spans="1:19" ht="48" x14ac:dyDescent="0.2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t="s">
        <v>8299</v>
      </c>
      <c r="P2598">
        <f t="shared" si="121"/>
        <v>305.77999999999997</v>
      </c>
      <c r="Q2598" s="13">
        <f t="shared" si="120"/>
        <v>41828.664456018516</v>
      </c>
      <c r="S2598">
        <f t="shared" si="122"/>
        <v>2014</v>
      </c>
    </row>
    <row r="2599" spans="1:19" ht="48" x14ac:dyDescent="0.2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t="s">
        <v>8299</v>
      </c>
      <c r="P2599">
        <f t="shared" si="121"/>
        <v>12.14</v>
      </c>
      <c r="Q2599" s="13">
        <f t="shared" si="120"/>
        <v>42510.341631944444</v>
      </c>
      <c r="S2599">
        <f t="shared" si="122"/>
        <v>2016</v>
      </c>
    </row>
    <row r="2600" spans="1:19" ht="32" x14ac:dyDescent="0.2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t="s">
        <v>8299</v>
      </c>
      <c r="P2600">
        <f t="shared" si="121"/>
        <v>83.57</v>
      </c>
      <c r="Q2600" s="13">
        <f t="shared" si="120"/>
        <v>42240.840289351851</v>
      </c>
      <c r="S2600">
        <f t="shared" si="122"/>
        <v>2015</v>
      </c>
    </row>
    <row r="2601" spans="1:19" ht="32" x14ac:dyDescent="0.2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t="s">
        <v>8299</v>
      </c>
      <c r="P2601">
        <f t="shared" si="121"/>
        <v>18</v>
      </c>
      <c r="Q2601" s="13">
        <f t="shared" si="120"/>
        <v>41809.754016203704</v>
      </c>
      <c r="S2601">
        <f t="shared" si="122"/>
        <v>2014</v>
      </c>
    </row>
    <row r="2602" spans="1:19" ht="32" x14ac:dyDescent="0.2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t="s">
        <v>8299</v>
      </c>
      <c r="P2602">
        <f t="shared" si="121"/>
        <v>115.53</v>
      </c>
      <c r="Q2602" s="13">
        <f t="shared" si="120"/>
        <v>42394.900462962964</v>
      </c>
      <c r="S2602">
        <f t="shared" si="122"/>
        <v>2016</v>
      </c>
    </row>
    <row r="2603" spans="1:19" ht="48" x14ac:dyDescent="0.2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t="s">
        <v>8311</v>
      </c>
      <c r="P2603">
        <f t="shared" si="121"/>
        <v>21.9</v>
      </c>
      <c r="Q2603" s="13">
        <f t="shared" si="120"/>
        <v>41150.902187499996</v>
      </c>
      <c r="S2603">
        <f t="shared" si="122"/>
        <v>2012</v>
      </c>
    </row>
    <row r="2604" spans="1:19" ht="48" x14ac:dyDescent="0.2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t="s">
        <v>8311</v>
      </c>
      <c r="P2604">
        <f t="shared" si="121"/>
        <v>80.02</v>
      </c>
      <c r="Q2604" s="13">
        <f t="shared" si="120"/>
        <v>41915.747314814813</v>
      </c>
      <c r="S2604">
        <f t="shared" si="122"/>
        <v>2014</v>
      </c>
    </row>
    <row r="2605" spans="1:19" ht="32" x14ac:dyDescent="0.2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t="s">
        <v>8311</v>
      </c>
      <c r="P2605">
        <f t="shared" si="121"/>
        <v>35.520000000000003</v>
      </c>
      <c r="Q2605" s="13">
        <f t="shared" si="120"/>
        <v>41617.912662037037</v>
      </c>
      <c r="S2605">
        <f t="shared" si="122"/>
        <v>2013</v>
      </c>
    </row>
    <row r="2606" spans="1:19" ht="48" x14ac:dyDescent="0.2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t="s">
        <v>8311</v>
      </c>
      <c r="P2606">
        <f t="shared" si="121"/>
        <v>64.930000000000007</v>
      </c>
      <c r="Q2606" s="13">
        <f t="shared" si="120"/>
        <v>40998.051192129627</v>
      </c>
      <c r="S2606">
        <f t="shared" si="122"/>
        <v>2012</v>
      </c>
    </row>
    <row r="2607" spans="1:19" ht="48" x14ac:dyDescent="0.2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t="s">
        <v>8311</v>
      </c>
      <c r="P2607">
        <f t="shared" si="121"/>
        <v>60.97</v>
      </c>
      <c r="Q2607" s="13">
        <f t="shared" si="120"/>
        <v>42508.541550925926</v>
      </c>
      <c r="S2607">
        <f t="shared" si="122"/>
        <v>2016</v>
      </c>
    </row>
    <row r="2608" spans="1:19" ht="64" x14ac:dyDescent="0.2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t="s">
        <v>8311</v>
      </c>
      <c r="P2608">
        <f t="shared" si="121"/>
        <v>31.44</v>
      </c>
      <c r="Q2608" s="13">
        <f t="shared" si="120"/>
        <v>41726.712754629632</v>
      </c>
      <c r="S2608">
        <f t="shared" si="122"/>
        <v>2014</v>
      </c>
    </row>
    <row r="2609" spans="1:19" ht="48" x14ac:dyDescent="0.2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t="s">
        <v>8311</v>
      </c>
      <c r="P2609">
        <f t="shared" si="121"/>
        <v>81.95</v>
      </c>
      <c r="Q2609" s="13">
        <f t="shared" si="120"/>
        <v>42184.874675925923</v>
      </c>
      <c r="S2609">
        <f t="shared" si="122"/>
        <v>2015</v>
      </c>
    </row>
    <row r="2610" spans="1:19" ht="48" x14ac:dyDescent="0.2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t="s">
        <v>8311</v>
      </c>
      <c r="P2610">
        <f t="shared" si="121"/>
        <v>58.93</v>
      </c>
      <c r="Q2610" s="13">
        <f t="shared" si="120"/>
        <v>42767.801712962959</v>
      </c>
      <c r="S2610">
        <f t="shared" si="122"/>
        <v>2017</v>
      </c>
    </row>
    <row r="2611" spans="1:19" ht="48" x14ac:dyDescent="0.2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t="s">
        <v>8311</v>
      </c>
      <c r="P2611">
        <f t="shared" si="121"/>
        <v>157.29</v>
      </c>
      <c r="Q2611" s="13">
        <f t="shared" si="120"/>
        <v>41075.237858796296</v>
      </c>
      <c r="S2611">
        <f t="shared" si="122"/>
        <v>2012</v>
      </c>
    </row>
    <row r="2612" spans="1:19" ht="32" x14ac:dyDescent="0.2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t="s">
        <v>8311</v>
      </c>
      <c r="P2612">
        <f t="shared" si="121"/>
        <v>55.76</v>
      </c>
      <c r="Q2612" s="13">
        <f t="shared" si="120"/>
        <v>42564.881076388891</v>
      </c>
      <c r="S2612">
        <f t="shared" si="122"/>
        <v>2016</v>
      </c>
    </row>
    <row r="2613" spans="1:19" ht="48" x14ac:dyDescent="0.2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t="s">
        <v>8311</v>
      </c>
      <c r="P2613">
        <f t="shared" si="121"/>
        <v>83.8</v>
      </c>
      <c r="Q2613" s="13">
        <f t="shared" si="120"/>
        <v>42704.335810185185</v>
      </c>
      <c r="S2613">
        <f t="shared" si="122"/>
        <v>2016</v>
      </c>
    </row>
    <row r="2614" spans="1:19" ht="48" x14ac:dyDescent="0.2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t="s">
        <v>8311</v>
      </c>
      <c r="P2614">
        <f t="shared" si="121"/>
        <v>58.42</v>
      </c>
      <c r="Q2614" s="13">
        <f t="shared" si="120"/>
        <v>41982.143171296295</v>
      </c>
      <c r="S2614">
        <f t="shared" si="122"/>
        <v>2014</v>
      </c>
    </row>
    <row r="2615" spans="1:19" ht="48" x14ac:dyDescent="0.2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t="s">
        <v>8311</v>
      </c>
      <c r="P2615">
        <f t="shared" si="121"/>
        <v>270.57</v>
      </c>
      <c r="Q2615" s="13">
        <f t="shared" si="120"/>
        <v>41143.81821759259</v>
      </c>
      <c r="S2615">
        <f t="shared" si="122"/>
        <v>2012</v>
      </c>
    </row>
    <row r="2616" spans="1:19" ht="48" x14ac:dyDescent="0.2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t="s">
        <v>8311</v>
      </c>
      <c r="P2616">
        <f t="shared" si="121"/>
        <v>107.1</v>
      </c>
      <c r="Q2616" s="13">
        <f t="shared" si="120"/>
        <v>41730.708472222221</v>
      </c>
      <c r="S2616">
        <f t="shared" si="122"/>
        <v>2014</v>
      </c>
    </row>
    <row r="2617" spans="1:19" ht="48" x14ac:dyDescent="0.2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t="s">
        <v>8311</v>
      </c>
      <c r="P2617">
        <f t="shared" si="121"/>
        <v>47.18</v>
      </c>
      <c r="Q2617" s="13">
        <f t="shared" si="120"/>
        <v>42453.49726851852</v>
      </c>
      <c r="S2617">
        <f t="shared" si="122"/>
        <v>2016</v>
      </c>
    </row>
    <row r="2618" spans="1:19" ht="48" x14ac:dyDescent="0.2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t="s">
        <v>8311</v>
      </c>
      <c r="P2618">
        <f t="shared" si="121"/>
        <v>120.31</v>
      </c>
      <c r="Q2618" s="13">
        <f t="shared" si="120"/>
        <v>42211.99454861111</v>
      </c>
      <c r="S2618">
        <f t="shared" si="122"/>
        <v>2015</v>
      </c>
    </row>
    <row r="2619" spans="1:19" ht="48" x14ac:dyDescent="0.2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t="s">
        <v>8311</v>
      </c>
      <c r="P2619">
        <f t="shared" si="121"/>
        <v>27.6</v>
      </c>
      <c r="Q2619" s="13">
        <f t="shared" si="120"/>
        <v>41902.874432870369</v>
      </c>
      <c r="S2619">
        <f t="shared" si="122"/>
        <v>2014</v>
      </c>
    </row>
    <row r="2620" spans="1:19" ht="32" x14ac:dyDescent="0.2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t="s">
        <v>8311</v>
      </c>
      <c r="P2620">
        <f t="shared" si="121"/>
        <v>205.3</v>
      </c>
      <c r="Q2620" s="13">
        <f t="shared" si="120"/>
        <v>42279.792372685188</v>
      </c>
      <c r="S2620">
        <f t="shared" si="122"/>
        <v>2015</v>
      </c>
    </row>
    <row r="2621" spans="1:19" ht="48" x14ac:dyDescent="0.2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t="s">
        <v>8311</v>
      </c>
      <c r="P2621">
        <f t="shared" si="121"/>
        <v>35.549999999999997</v>
      </c>
      <c r="Q2621" s="13">
        <f t="shared" si="120"/>
        <v>42273.884305555555</v>
      </c>
      <c r="S2621">
        <f t="shared" si="122"/>
        <v>2015</v>
      </c>
    </row>
    <row r="2622" spans="1:19" ht="48" x14ac:dyDescent="0.2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t="s">
        <v>8311</v>
      </c>
      <c r="P2622">
        <f t="shared" si="121"/>
        <v>74.64</v>
      </c>
      <c r="Q2622" s="13">
        <f t="shared" si="120"/>
        <v>42251.16715277778</v>
      </c>
      <c r="S2622">
        <f t="shared" si="122"/>
        <v>2015</v>
      </c>
    </row>
    <row r="2623" spans="1:19" ht="48" x14ac:dyDescent="0.2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t="s">
        <v>8311</v>
      </c>
      <c r="P2623">
        <f t="shared" si="121"/>
        <v>47.06</v>
      </c>
      <c r="Q2623" s="13">
        <f t="shared" si="120"/>
        <v>42115.74754629629</v>
      </c>
      <c r="S2623">
        <f t="shared" si="122"/>
        <v>2015</v>
      </c>
    </row>
    <row r="2624" spans="1:19" ht="48" x14ac:dyDescent="0.2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t="s">
        <v>8311</v>
      </c>
      <c r="P2624">
        <f t="shared" si="121"/>
        <v>26.59</v>
      </c>
      <c r="Q2624" s="13">
        <f t="shared" si="120"/>
        <v>42689.74324074074</v>
      </c>
      <c r="S2624">
        <f t="shared" si="122"/>
        <v>2016</v>
      </c>
    </row>
    <row r="2625" spans="1:19" ht="48" x14ac:dyDescent="0.2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t="s">
        <v>8311</v>
      </c>
      <c r="P2625">
        <f t="shared" si="121"/>
        <v>36.770000000000003</v>
      </c>
      <c r="Q2625" s="13">
        <f t="shared" si="120"/>
        <v>42692.256550925929</v>
      </c>
      <c r="S2625">
        <f t="shared" si="122"/>
        <v>2016</v>
      </c>
    </row>
    <row r="2626" spans="1:19" ht="48" x14ac:dyDescent="0.2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t="s">
        <v>8311</v>
      </c>
      <c r="P2626">
        <f t="shared" si="121"/>
        <v>31.82</v>
      </c>
      <c r="Q2626" s="13">
        <f t="shared" si="120"/>
        <v>41144.42155092593</v>
      </c>
      <c r="S2626">
        <f t="shared" si="122"/>
        <v>2012</v>
      </c>
    </row>
    <row r="2627" spans="1:19" ht="48" x14ac:dyDescent="0.2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t="s">
        <v>8311</v>
      </c>
      <c r="P2627">
        <f t="shared" si="121"/>
        <v>27.58</v>
      </c>
      <c r="Q2627" s="13">
        <f t="shared" ref="Q2627:Q2690" si="123">(((J2627/60)/60)/24)+DATE(1970,1,1)</f>
        <v>42658.810277777782</v>
      </c>
      <c r="S2627">
        <f t="shared" si="122"/>
        <v>2016</v>
      </c>
    </row>
    <row r="2628" spans="1:19" ht="48" x14ac:dyDescent="0.2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t="s">
        <v>8311</v>
      </c>
      <c r="P2628">
        <f t="shared" ref="P2628:P2691" si="124">ROUND(E2628/L2628,2)</f>
        <v>56</v>
      </c>
      <c r="Q2628" s="13">
        <f t="shared" si="123"/>
        <v>42128.628113425926</v>
      </c>
      <c r="S2628">
        <f t="shared" ref="R2628:S2691" si="125">YEAR(Q2628)</f>
        <v>2015</v>
      </c>
    </row>
    <row r="2629" spans="1:19" ht="48" x14ac:dyDescent="0.2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t="s">
        <v>8311</v>
      </c>
      <c r="P2629">
        <f t="shared" si="124"/>
        <v>21.56</v>
      </c>
      <c r="Q2629" s="13">
        <f t="shared" si="123"/>
        <v>42304.829409722224</v>
      </c>
      <c r="S2629">
        <f t="shared" si="125"/>
        <v>2015</v>
      </c>
    </row>
    <row r="2630" spans="1:19" ht="32" x14ac:dyDescent="0.2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t="s">
        <v>8311</v>
      </c>
      <c r="P2630">
        <f t="shared" si="124"/>
        <v>44.1</v>
      </c>
      <c r="Q2630" s="13">
        <f t="shared" si="123"/>
        <v>41953.966053240743</v>
      </c>
      <c r="S2630">
        <f t="shared" si="125"/>
        <v>2014</v>
      </c>
    </row>
    <row r="2631" spans="1:19" ht="32" x14ac:dyDescent="0.2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t="s">
        <v>8311</v>
      </c>
      <c r="P2631">
        <f t="shared" si="124"/>
        <v>63.87</v>
      </c>
      <c r="Q2631" s="13">
        <f t="shared" si="123"/>
        <v>42108.538449074069</v>
      </c>
      <c r="S2631">
        <f t="shared" si="125"/>
        <v>2015</v>
      </c>
    </row>
    <row r="2632" spans="1:19" ht="48" x14ac:dyDescent="0.2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t="s">
        <v>8311</v>
      </c>
      <c r="P2632">
        <f t="shared" si="124"/>
        <v>38.99</v>
      </c>
      <c r="Q2632" s="13">
        <f t="shared" si="123"/>
        <v>42524.105462962965</v>
      </c>
      <c r="S2632">
        <f t="shared" si="125"/>
        <v>2016</v>
      </c>
    </row>
    <row r="2633" spans="1:19" ht="48" x14ac:dyDescent="0.2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t="s">
        <v>8311</v>
      </c>
      <c r="P2633">
        <f t="shared" si="124"/>
        <v>80.19</v>
      </c>
      <c r="Q2633" s="13">
        <f t="shared" si="123"/>
        <v>42218.169293981482</v>
      </c>
      <c r="S2633">
        <f t="shared" si="125"/>
        <v>2015</v>
      </c>
    </row>
    <row r="2634" spans="1:19" ht="48" x14ac:dyDescent="0.2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t="s">
        <v>8311</v>
      </c>
      <c r="P2634">
        <f t="shared" si="124"/>
        <v>34.9</v>
      </c>
      <c r="Q2634" s="13">
        <f t="shared" si="123"/>
        <v>42494.061793981484</v>
      </c>
      <c r="S2634">
        <f t="shared" si="125"/>
        <v>2016</v>
      </c>
    </row>
    <row r="2635" spans="1:19" ht="48" x14ac:dyDescent="0.2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t="s">
        <v>8311</v>
      </c>
      <c r="P2635">
        <f t="shared" si="124"/>
        <v>89.1</v>
      </c>
      <c r="Q2635" s="13">
        <f t="shared" si="123"/>
        <v>41667.823287037041</v>
      </c>
      <c r="S2635">
        <f t="shared" si="125"/>
        <v>2014</v>
      </c>
    </row>
    <row r="2636" spans="1:19" ht="48" x14ac:dyDescent="0.2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t="s">
        <v>8311</v>
      </c>
      <c r="P2636">
        <f t="shared" si="124"/>
        <v>39.44</v>
      </c>
      <c r="Q2636" s="13">
        <f t="shared" si="123"/>
        <v>42612.656493055561</v>
      </c>
      <c r="S2636">
        <f t="shared" si="125"/>
        <v>2016</v>
      </c>
    </row>
    <row r="2637" spans="1:19" ht="48" x14ac:dyDescent="0.2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t="s">
        <v>8311</v>
      </c>
      <c r="P2637">
        <f t="shared" si="124"/>
        <v>136.9</v>
      </c>
      <c r="Q2637" s="13">
        <f t="shared" si="123"/>
        <v>42037.950937500005</v>
      </c>
      <c r="S2637">
        <f t="shared" si="125"/>
        <v>2015</v>
      </c>
    </row>
    <row r="2638" spans="1:19" ht="48" x14ac:dyDescent="0.2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t="s">
        <v>8311</v>
      </c>
      <c r="P2638">
        <f t="shared" si="124"/>
        <v>37.46</v>
      </c>
      <c r="Q2638" s="13">
        <f t="shared" si="123"/>
        <v>42636.614745370374</v>
      </c>
      <c r="S2638">
        <f t="shared" si="125"/>
        <v>2016</v>
      </c>
    </row>
    <row r="2639" spans="1:19" ht="32" x14ac:dyDescent="0.2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t="s">
        <v>8311</v>
      </c>
      <c r="P2639">
        <f t="shared" si="124"/>
        <v>31.96</v>
      </c>
      <c r="Q2639" s="13">
        <f t="shared" si="123"/>
        <v>42639.549479166672</v>
      </c>
      <c r="S2639">
        <f t="shared" si="125"/>
        <v>2016</v>
      </c>
    </row>
    <row r="2640" spans="1:19" ht="48" x14ac:dyDescent="0.2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t="s">
        <v>8311</v>
      </c>
      <c r="P2640">
        <f t="shared" si="124"/>
        <v>25.21</v>
      </c>
      <c r="Q2640" s="13">
        <f t="shared" si="123"/>
        <v>41989.913136574076</v>
      </c>
      <c r="S2640">
        <f t="shared" si="125"/>
        <v>2014</v>
      </c>
    </row>
    <row r="2641" spans="1:19" ht="48" x14ac:dyDescent="0.2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t="s">
        <v>8311</v>
      </c>
      <c r="P2641">
        <f t="shared" si="124"/>
        <v>10.039999999999999</v>
      </c>
      <c r="Q2641" s="13">
        <f t="shared" si="123"/>
        <v>42024.86513888889</v>
      </c>
      <c r="S2641">
        <f t="shared" si="125"/>
        <v>2015</v>
      </c>
    </row>
    <row r="2642" spans="1:19" ht="64" x14ac:dyDescent="0.2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t="s">
        <v>8311</v>
      </c>
      <c r="P2642">
        <f t="shared" si="124"/>
        <v>45.94</v>
      </c>
      <c r="Q2642" s="13">
        <f t="shared" si="123"/>
        <v>42103.160578703704</v>
      </c>
      <c r="S2642">
        <f t="shared" si="125"/>
        <v>2015</v>
      </c>
    </row>
    <row r="2643" spans="1:19" ht="32" x14ac:dyDescent="0.2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t="s">
        <v>8311</v>
      </c>
      <c r="P2643">
        <f t="shared" si="124"/>
        <v>15</v>
      </c>
      <c r="Q2643" s="13">
        <f t="shared" si="123"/>
        <v>41880.827118055553</v>
      </c>
      <c r="S2643">
        <f t="shared" si="125"/>
        <v>2014</v>
      </c>
    </row>
    <row r="2644" spans="1:19" ht="64" x14ac:dyDescent="0.2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t="s">
        <v>8311</v>
      </c>
      <c r="P2644" t="e">
        <f t="shared" si="124"/>
        <v>#DIV/0!</v>
      </c>
      <c r="Q2644" s="13">
        <f t="shared" si="123"/>
        <v>42536.246620370366</v>
      </c>
      <c r="S2644">
        <f t="shared" si="125"/>
        <v>2016</v>
      </c>
    </row>
    <row r="2645" spans="1:19" ht="48" x14ac:dyDescent="0.2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t="s">
        <v>8311</v>
      </c>
      <c r="P2645">
        <f t="shared" si="124"/>
        <v>223.58</v>
      </c>
      <c r="Q2645" s="13">
        <f t="shared" si="123"/>
        <v>42689.582349537035</v>
      </c>
      <c r="S2645">
        <f t="shared" si="125"/>
        <v>2016</v>
      </c>
    </row>
    <row r="2646" spans="1:19" ht="48" x14ac:dyDescent="0.2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t="s">
        <v>8311</v>
      </c>
      <c r="P2646">
        <f t="shared" si="124"/>
        <v>39.479999999999997</v>
      </c>
      <c r="Q2646" s="13">
        <f t="shared" si="123"/>
        <v>42774.792071759264</v>
      </c>
      <c r="S2646">
        <f t="shared" si="125"/>
        <v>2017</v>
      </c>
    </row>
    <row r="2647" spans="1:19" ht="48" x14ac:dyDescent="0.2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t="s">
        <v>8311</v>
      </c>
      <c r="P2647">
        <f t="shared" si="124"/>
        <v>91.3</v>
      </c>
      <c r="Q2647" s="13">
        <f t="shared" si="123"/>
        <v>41921.842627314814</v>
      </c>
      <c r="S2647">
        <f t="shared" si="125"/>
        <v>2014</v>
      </c>
    </row>
    <row r="2648" spans="1:19" ht="48" x14ac:dyDescent="0.2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t="s">
        <v>8311</v>
      </c>
      <c r="P2648">
        <f t="shared" si="124"/>
        <v>78.67</v>
      </c>
      <c r="Q2648" s="13">
        <f t="shared" si="123"/>
        <v>42226.313298611116</v>
      </c>
      <c r="S2648">
        <f t="shared" si="125"/>
        <v>2015</v>
      </c>
    </row>
    <row r="2649" spans="1:19" ht="48" x14ac:dyDescent="0.2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t="s">
        <v>8311</v>
      </c>
      <c r="P2649">
        <f t="shared" si="124"/>
        <v>12</v>
      </c>
      <c r="Q2649" s="13">
        <f t="shared" si="123"/>
        <v>42200.261793981481</v>
      </c>
      <c r="S2649">
        <f t="shared" si="125"/>
        <v>2015</v>
      </c>
    </row>
    <row r="2650" spans="1:19" ht="48" x14ac:dyDescent="0.2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t="s">
        <v>8311</v>
      </c>
      <c r="P2650">
        <f t="shared" si="124"/>
        <v>17.670000000000002</v>
      </c>
      <c r="Q2650" s="13">
        <f t="shared" si="123"/>
        <v>42408.714814814812</v>
      </c>
      <c r="S2650">
        <f t="shared" si="125"/>
        <v>2016</v>
      </c>
    </row>
    <row r="2651" spans="1:19" ht="16" x14ac:dyDescent="0.2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t="s">
        <v>8311</v>
      </c>
      <c r="P2651">
        <f t="shared" si="124"/>
        <v>41.33</v>
      </c>
      <c r="Q2651" s="13">
        <f t="shared" si="123"/>
        <v>42341.99700231482</v>
      </c>
      <c r="S2651">
        <f t="shared" si="125"/>
        <v>2015</v>
      </c>
    </row>
    <row r="2652" spans="1:19" ht="48" x14ac:dyDescent="0.2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t="s">
        <v>8311</v>
      </c>
      <c r="P2652">
        <f t="shared" si="124"/>
        <v>71.599999999999994</v>
      </c>
      <c r="Q2652" s="13">
        <f t="shared" si="123"/>
        <v>42695.624340277776</v>
      </c>
      <c r="S2652">
        <f t="shared" si="125"/>
        <v>2016</v>
      </c>
    </row>
    <row r="2653" spans="1:19" ht="48" x14ac:dyDescent="0.2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t="s">
        <v>8311</v>
      </c>
      <c r="P2653">
        <f t="shared" si="124"/>
        <v>307.82</v>
      </c>
      <c r="Q2653" s="13">
        <f t="shared" si="123"/>
        <v>42327.805659722217</v>
      </c>
      <c r="S2653">
        <f t="shared" si="125"/>
        <v>2015</v>
      </c>
    </row>
    <row r="2654" spans="1:19" ht="48" x14ac:dyDescent="0.2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t="s">
        <v>8311</v>
      </c>
      <c r="P2654">
        <f t="shared" si="124"/>
        <v>80.45</v>
      </c>
      <c r="Q2654" s="13">
        <f t="shared" si="123"/>
        <v>41953.158854166672</v>
      </c>
      <c r="S2654">
        <f t="shared" si="125"/>
        <v>2014</v>
      </c>
    </row>
    <row r="2655" spans="1:19" ht="48" x14ac:dyDescent="0.2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t="s">
        <v>8311</v>
      </c>
      <c r="P2655">
        <f t="shared" si="124"/>
        <v>83.94</v>
      </c>
      <c r="Q2655" s="13">
        <f t="shared" si="123"/>
        <v>41771.651932870373</v>
      </c>
      <c r="S2655">
        <f t="shared" si="125"/>
        <v>2014</v>
      </c>
    </row>
    <row r="2656" spans="1:19" ht="48" x14ac:dyDescent="0.2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t="s">
        <v>8311</v>
      </c>
      <c r="P2656">
        <f t="shared" si="124"/>
        <v>8.5</v>
      </c>
      <c r="Q2656" s="13">
        <f t="shared" si="123"/>
        <v>42055.600995370376</v>
      </c>
      <c r="S2656">
        <f t="shared" si="125"/>
        <v>2015</v>
      </c>
    </row>
    <row r="2657" spans="1:19" ht="16" x14ac:dyDescent="0.2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t="s">
        <v>8311</v>
      </c>
      <c r="P2657">
        <f t="shared" si="124"/>
        <v>73.37</v>
      </c>
      <c r="Q2657" s="13">
        <f t="shared" si="123"/>
        <v>42381.866284722222</v>
      </c>
      <c r="S2657">
        <f t="shared" si="125"/>
        <v>2016</v>
      </c>
    </row>
    <row r="2658" spans="1:19" ht="32" x14ac:dyDescent="0.2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t="s">
        <v>8311</v>
      </c>
      <c r="P2658">
        <f t="shared" si="124"/>
        <v>112.86</v>
      </c>
      <c r="Q2658" s="13">
        <f t="shared" si="123"/>
        <v>42767.688518518517</v>
      </c>
      <c r="S2658">
        <f t="shared" si="125"/>
        <v>2017</v>
      </c>
    </row>
    <row r="2659" spans="1:19" ht="48" x14ac:dyDescent="0.2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t="s">
        <v>8311</v>
      </c>
      <c r="P2659">
        <f t="shared" si="124"/>
        <v>95.28</v>
      </c>
      <c r="Q2659" s="13">
        <f t="shared" si="123"/>
        <v>42551.928854166668</v>
      </c>
      <c r="S2659">
        <f t="shared" si="125"/>
        <v>2016</v>
      </c>
    </row>
    <row r="2660" spans="1:19" ht="48" x14ac:dyDescent="0.2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t="s">
        <v>8311</v>
      </c>
      <c r="P2660">
        <f t="shared" si="124"/>
        <v>22.75</v>
      </c>
      <c r="Q2660" s="13">
        <f t="shared" si="123"/>
        <v>42551.884189814817</v>
      </c>
      <c r="S2660">
        <f t="shared" si="125"/>
        <v>2016</v>
      </c>
    </row>
    <row r="2661" spans="1:19" ht="16" x14ac:dyDescent="0.2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t="s">
        <v>8311</v>
      </c>
      <c r="P2661">
        <f t="shared" si="124"/>
        <v>133.30000000000001</v>
      </c>
      <c r="Q2661" s="13">
        <f t="shared" si="123"/>
        <v>42082.069560185191</v>
      </c>
      <c r="S2661">
        <f t="shared" si="125"/>
        <v>2015</v>
      </c>
    </row>
    <row r="2662" spans="1:19" ht="48" x14ac:dyDescent="0.2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t="s">
        <v>8311</v>
      </c>
      <c r="P2662">
        <f t="shared" si="124"/>
        <v>3.8</v>
      </c>
      <c r="Q2662" s="13">
        <f t="shared" si="123"/>
        <v>42272.713171296295</v>
      </c>
      <c r="S2662">
        <f t="shared" si="125"/>
        <v>2015</v>
      </c>
    </row>
    <row r="2663" spans="1:19" ht="48" x14ac:dyDescent="0.2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8287</v>
      </c>
      <c r="O2663" t="s">
        <v>8312</v>
      </c>
      <c r="P2663">
        <f t="shared" si="124"/>
        <v>85.75</v>
      </c>
      <c r="Q2663" s="13">
        <f t="shared" si="123"/>
        <v>41542.958449074074</v>
      </c>
      <c r="S2663">
        <f t="shared" si="125"/>
        <v>2013</v>
      </c>
    </row>
    <row r="2664" spans="1:19" ht="48" x14ac:dyDescent="0.2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8287</v>
      </c>
      <c r="O2664" t="s">
        <v>8312</v>
      </c>
      <c r="P2664">
        <f t="shared" si="124"/>
        <v>267</v>
      </c>
      <c r="Q2664" s="13">
        <f t="shared" si="123"/>
        <v>42207.746678240743</v>
      </c>
      <c r="S2664">
        <f t="shared" si="125"/>
        <v>2015</v>
      </c>
    </row>
    <row r="2665" spans="1:19" ht="48" x14ac:dyDescent="0.2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8287</v>
      </c>
      <c r="O2665" t="s">
        <v>8312</v>
      </c>
      <c r="P2665">
        <f t="shared" si="124"/>
        <v>373.56</v>
      </c>
      <c r="Q2665" s="13">
        <f t="shared" si="123"/>
        <v>42222.622766203705</v>
      </c>
      <c r="S2665">
        <f t="shared" si="125"/>
        <v>2015</v>
      </c>
    </row>
    <row r="2666" spans="1:19" ht="48" x14ac:dyDescent="0.2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8287</v>
      </c>
      <c r="O2666" t="s">
        <v>8312</v>
      </c>
      <c r="P2666">
        <f t="shared" si="124"/>
        <v>174.04</v>
      </c>
      <c r="Q2666" s="13">
        <f t="shared" si="123"/>
        <v>42313.02542824074</v>
      </c>
      <c r="S2666">
        <f t="shared" si="125"/>
        <v>2015</v>
      </c>
    </row>
    <row r="2667" spans="1:19" ht="48" x14ac:dyDescent="0.2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8287</v>
      </c>
      <c r="O2667" t="s">
        <v>8312</v>
      </c>
      <c r="P2667">
        <f t="shared" si="124"/>
        <v>93.7</v>
      </c>
      <c r="Q2667" s="13">
        <f t="shared" si="123"/>
        <v>42083.895532407405</v>
      </c>
      <c r="S2667">
        <f t="shared" si="125"/>
        <v>2015</v>
      </c>
    </row>
    <row r="2668" spans="1:19" ht="48" x14ac:dyDescent="0.2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8287</v>
      </c>
      <c r="O2668" t="s">
        <v>8312</v>
      </c>
      <c r="P2668">
        <f t="shared" si="124"/>
        <v>77.33</v>
      </c>
      <c r="Q2668" s="13">
        <f t="shared" si="123"/>
        <v>42235.764340277776</v>
      </c>
      <c r="S2668">
        <f t="shared" si="125"/>
        <v>2015</v>
      </c>
    </row>
    <row r="2669" spans="1:19" ht="48" x14ac:dyDescent="0.2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8287</v>
      </c>
      <c r="O2669" t="s">
        <v>8312</v>
      </c>
      <c r="P2669">
        <f t="shared" si="124"/>
        <v>92.22</v>
      </c>
      <c r="Q2669" s="13">
        <f t="shared" si="123"/>
        <v>42380.926111111112</v>
      </c>
      <c r="S2669">
        <f t="shared" si="125"/>
        <v>2016</v>
      </c>
    </row>
    <row r="2670" spans="1:19" ht="32" x14ac:dyDescent="0.2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8287</v>
      </c>
      <c r="O2670" t="s">
        <v>8312</v>
      </c>
      <c r="P2670">
        <f t="shared" si="124"/>
        <v>60.96</v>
      </c>
      <c r="Q2670" s="13">
        <f t="shared" si="123"/>
        <v>42275.588715277772</v>
      </c>
      <c r="S2670">
        <f t="shared" si="125"/>
        <v>2015</v>
      </c>
    </row>
    <row r="2671" spans="1:19" ht="48" x14ac:dyDescent="0.2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8287</v>
      </c>
      <c r="O2671" t="s">
        <v>8312</v>
      </c>
      <c r="P2671">
        <f t="shared" si="124"/>
        <v>91</v>
      </c>
      <c r="Q2671" s="13">
        <f t="shared" si="123"/>
        <v>42319.035833333335</v>
      </c>
      <c r="S2671">
        <f t="shared" si="125"/>
        <v>2015</v>
      </c>
    </row>
    <row r="2672" spans="1:19" ht="48" x14ac:dyDescent="0.2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8287</v>
      </c>
      <c r="O2672" t="s">
        <v>8312</v>
      </c>
      <c r="P2672">
        <f t="shared" si="124"/>
        <v>41.58</v>
      </c>
      <c r="Q2672" s="13">
        <f t="shared" si="123"/>
        <v>41821.020601851851</v>
      </c>
      <c r="S2672">
        <f t="shared" si="125"/>
        <v>2014</v>
      </c>
    </row>
    <row r="2673" spans="1:19" ht="48" x14ac:dyDescent="0.2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8287</v>
      </c>
      <c r="O2673" t="s">
        <v>8312</v>
      </c>
      <c r="P2673">
        <f t="shared" si="124"/>
        <v>33.76</v>
      </c>
      <c r="Q2673" s="13">
        <f t="shared" si="123"/>
        <v>41962.749027777783</v>
      </c>
      <c r="S2673">
        <f t="shared" si="125"/>
        <v>2014</v>
      </c>
    </row>
    <row r="2674" spans="1:19" ht="48" x14ac:dyDescent="0.2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8287</v>
      </c>
      <c r="O2674" t="s">
        <v>8312</v>
      </c>
      <c r="P2674">
        <f t="shared" si="124"/>
        <v>70.62</v>
      </c>
      <c r="Q2674" s="13">
        <f t="shared" si="123"/>
        <v>42344.884143518517</v>
      </c>
      <c r="S2674">
        <f t="shared" si="125"/>
        <v>2015</v>
      </c>
    </row>
    <row r="2675" spans="1:19" ht="48" x14ac:dyDescent="0.2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8287</v>
      </c>
      <c r="O2675" t="s">
        <v>8312</v>
      </c>
      <c r="P2675">
        <f t="shared" si="124"/>
        <v>167.15</v>
      </c>
      <c r="Q2675" s="13">
        <f t="shared" si="123"/>
        <v>41912.541655092595</v>
      </c>
      <c r="S2675">
        <f t="shared" si="125"/>
        <v>2014</v>
      </c>
    </row>
    <row r="2676" spans="1:19" ht="64" x14ac:dyDescent="0.2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8287</v>
      </c>
      <c r="O2676" t="s">
        <v>8312</v>
      </c>
      <c r="P2676">
        <f t="shared" si="124"/>
        <v>128.62</v>
      </c>
      <c r="Q2676" s="13">
        <f t="shared" si="123"/>
        <v>42529.632754629631</v>
      </c>
      <c r="S2676">
        <f t="shared" si="125"/>
        <v>2016</v>
      </c>
    </row>
    <row r="2677" spans="1:19" ht="48" x14ac:dyDescent="0.2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8287</v>
      </c>
      <c r="O2677" t="s">
        <v>8312</v>
      </c>
      <c r="P2677">
        <f t="shared" si="124"/>
        <v>65.41</v>
      </c>
      <c r="Q2677" s="13">
        <f t="shared" si="123"/>
        <v>41923.857511574075</v>
      </c>
      <c r="S2677">
        <f t="shared" si="125"/>
        <v>2014</v>
      </c>
    </row>
    <row r="2678" spans="1:19" ht="48" x14ac:dyDescent="0.2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8287</v>
      </c>
      <c r="O2678" t="s">
        <v>8312</v>
      </c>
      <c r="P2678">
        <f t="shared" si="124"/>
        <v>117.56</v>
      </c>
      <c r="Q2678" s="13">
        <f t="shared" si="123"/>
        <v>42482.624699074076</v>
      </c>
      <c r="S2678">
        <f t="shared" si="125"/>
        <v>2016</v>
      </c>
    </row>
    <row r="2679" spans="1:19" ht="48" x14ac:dyDescent="0.2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8287</v>
      </c>
      <c r="O2679" t="s">
        <v>8312</v>
      </c>
      <c r="P2679">
        <f t="shared" si="124"/>
        <v>126.48</v>
      </c>
      <c r="Q2679" s="13">
        <f t="shared" si="123"/>
        <v>41793.029432870368</v>
      </c>
      <c r="S2679">
        <f t="shared" si="125"/>
        <v>2014</v>
      </c>
    </row>
    <row r="2680" spans="1:19" ht="48" x14ac:dyDescent="0.2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8287</v>
      </c>
      <c r="O2680" t="s">
        <v>8312</v>
      </c>
      <c r="P2680">
        <f t="shared" si="124"/>
        <v>550</v>
      </c>
      <c r="Q2680" s="13">
        <f t="shared" si="123"/>
        <v>42241.798206018517</v>
      </c>
      <c r="S2680">
        <f t="shared" si="125"/>
        <v>2015</v>
      </c>
    </row>
    <row r="2681" spans="1:19" ht="48" x14ac:dyDescent="0.2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8287</v>
      </c>
      <c r="O2681" t="s">
        <v>8312</v>
      </c>
      <c r="P2681">
        <f t="shared" si="124"/>
        <v>44</v>
      </c>
      <c r="Q2681" s="13">
        <f t="shared" si="123"/>
        <v>42033.001087962963</v>
      </c>
      <c r="S2681">
        <f t="shared" si="125"/>
        <v>2015</v>
      </c>
    </row>
    <row r="2682" spans="1:19" ht="16" x14ac:dyDescent="0.2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8287</v>
      </c>
      <c r="O2682" t="s">
        <v>8312</v>
      </c>
      <c r="P2682">
        <f t="shared" si="124"/>
        <v>69</v>
      </c>
      <c r="Q2682" s="13">
        <f t="shared" si="123"/>
        <v>42436.211701388893</v>
      </c>
      <c r="S2682">
        <f t="shared" si="125"/>
        <v>2016</v>
      </c>
    </row>
    <row r="2683" spans="1:19" ht="48" x14ac:dyDescent="0.2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t="s">
        <v>8299</v>
      </c>
      <c r="P2683">
        <f t="shared" si="124"/>
        <v>27.5</v>
      </c>
      <c r="Q2683" s="13">
        <f t="shared" si="123"/>
        <v>41805.895254629628</v>
      </c>
      <c r="S2683">
        <f t="shared" si="125"/>
        <v>2014</v>
      </c>
    </row>
    <row r="2684" spans="1:19" ht="48" x14ac:dyDescent="0.2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t="s">
        <v>8299</v>
      </c>
      <c r="P2684">
        <f t="shared" si="124"/>
        <v>84.9</v>
      </c>
      <c r="Q2684" s="13">
        <f t="shared" si="123"/>
        <v>41932.871990740743</v>
      </c>
      <c r="S2684">
        <f t="shared" si="125"/>
        <v>2014</v>
      </c>
    </row>
    <row r="2685" spans="1:19" ht="48" x14ac:dyDescent="0.2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t="s">
        <v>8299</v>
      </c>
      <c r="P2685">
        <f t="shared" si="124"/>
        <v>12</v>
      </c>
      <c r="Q2685" s="13">
        <f t="shared" si="123"/>
        <v>42034.75509259259</v>
      </c>
      <c r="S2685">
        <f t="shared" si="125"/>
        <v>2015</v>
      </c>
    </row>
    <row r="2686" spans="1:19" ht="48" x14ac:dyDescent="0.2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t="s">
        <v>8299</v>
      </c>
      <c r="P2686">
        <f t="shared" si="124"/>
        <v>200</v>
      </c>
      <c r="Q2686" s="13">
        <f t="shared" si="123"/>
        <v>41820.914641203701</v>
      </c>
      <c r="S2686">
        <f t="shared" si="125"/>
        <v>2014</v>
      </c>
    </row>
    <row r="2687" spans="1:19" ht="48" x14ac:dyDescent="0.2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t="s">
        <v>8299</v>
      </c>
      <c r="P2687">
        <f t="shared" si="124"/>
        <v>10</v>
      </c>
      <c r="Q2687" s="13">
        <f t="shared" si="123"/>
        <v>42061.69594907407</v>
      </c>
      <c r="S2687">
        <f t="shared" si="125"/>
        <v>2015</v>
      </c>
    </row>
    <row r="2688" spans="1:19" ht="48" x14ac:dyDescent="0.2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t="s">
        <v>8299</v>
      </c>
      <c r="P2688" t="e">
        <f t="shared" si="124"/>
        <v>#DIV/0!</v>
      </c>
      <c r="Q2688" s="13">
        <f t="shared" si="123"/>
        <v>41892.974803240737</v>
      </c>
      <c r="S2688">
        <f t="shared" si="125"/>
        <v>2014</v>
      </c>
    </row>
    <row r="2689" spans="1:19" ht="48" x14ac:dyDescent="0.2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t="s">
        <v>8299</v>
      </c>
      <c r="P2689" t="e">
        <f t="shared" si="124"/>
        <v>#DIV/0!</v>
      </c>
      <c r="Q2689" s="13">
        <f t="shared" si="123"/>
        <v>42154.64025462963</v>
      </c>
      <c r="S2689">
        <f t="shared" si="125"/>
        <v>2015</v>
      </c>
    </row>
    <row r="2690" spans="1:19" ht="32" x14ac:dyDescent="0.2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t="s">
        <v>8299</v>
      </c>
      <c r="P2690">
        <f t="shared" si="124"/>
        <v>5.29</v>
      </c>
      <c r="Q2690" s="13">
        <f t="shared" si="123"/>
        <v>42028.118865740747</v>
      </c>
      <c r="S2690">
        <f t="shared" si="125"/>
        <v>2015</v>
      </c>
    </row>
    <row r="2691" spans="1:19" ht="48" x14ac:dyDescent="0.2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t="s">
        <v>8299</v>
      </c>
      <c r="P2691">
        <f t="shared" si="124"/>
        <v>1</v>
      </c>
      <c r="Q2691" s="13">
        <f t="shared" ref="Q2691:Q2754" si="126">(((J2691/60)/60)/24)+DATE(1970,1,1)</f>
        <v>42551.961689814809</v>
      </c>
      <c r="S2691">
        <f t="shared" si="125"/>
        <v>2016</v>
      </c>
    </row>
    <row r="2692" spans="1:19" ht="48" x14ac:dyDescent="0.2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t="s">
        <v>8299</v>
      </c>
      <c r="P2692">
        <f t="shared" ref="P2692:P2755" si="127">ROUND(E2692/L2692,2)</f>
        <v>72.760000000000005</v>
      </c>
      <c r="Q2692" s="13">
        <f t="shared" si="126"/>
        <v>42113.105046296296</v>
      </c>
      <c r="S2692">
        <f t="shared" ref="R2692:S2755" si="128">YEAR(Q2692)</f>
        <v>2015</v>
      </c>
    </row>
    <row r="2693" spans="1:19" ht="32" x14ac:dyDescent="0.2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t="s">
        <v>8299</v>
      </c>
      <c r="P2693">
        <f t="shared" si="127"/>
        <v>17.5</v>
      </c>
      <c r="Q2693" s="13">
        <f t="shared" si="126"/>
        <v>42089.724039351851</v>
      </c>
      <c r="S2693">
        <f t="shared" si="128"/>
        <v>2015</v>
      </c>
    </row>
    <row r="2694" spans="1:19" ht="48" x14ac:dyDescent="0.2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t="s">
        <v>8299</v>
      </c>
      <c r="P2694">
        <f t="shared" si="127"/>
        <v>25</v>
      </c>
      <c r="Q2694" s="13">
        <f t="shared" si="126"/>
        <v>42058.334027777775</v>
      </c>
      <c r="S2694">
        <f t="shared" si="128"/>
        <v>2015</v>
      </c>
    </row>
    <row r="2695" spans="1:19" ht="48" x14ac:dyDescent="0.2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t="s">
        <v>8299</v>
      </c>
      <c r="P2695">
        <f t="shared" si="127"/>
        <v>13.33</v>
      </c>
      <c r="Q2695" s="13">
        <f t="shared" si="126"/>
        <v>41834.138495370367</v>
      </c>
      <c r="S2695">
        <f t="shared" si="128"/>
        <v>2014</v>
      </c>
    </row>
    <row r="2696" spans="1:19" ht="48" x14ac:dyDescent="0.2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t="s">
        <v>8299</v>
      </c>
      <c r="P2696">
        <f t="shared" si="127"/>
        <v>1</v>
      </c>
      <c r="Q2696" s="13">
        <f t="shared" si="126"/>
        <v>41878.140497685185</v>
      </c>
      <c r="S2696">
        <f t="shared" si="128"/>
        <v>2014</v>
      </c>
    </row>
    <row r="2697" spans="1:19" ht="32" x14ac:dyDescent="0.2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t="s">
        <v>8299</v>
      </c>
      <c r="P2697">
        <f t="shared" si="127"/>
        <v>23.67</v>
      </c>
      <c r="Q2697" s="13">
        <f t="shared" si="126"/>
        <v>42048.181921296295</v>
      </c>
      <c r="S2697">
        <f t="shared" si="128"/>
        <v>2015</v>
      </c>
    </row>
    <row r="2698" spans="1:19" ht="48" x14ac:dyDescent="0.2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t="s">
        <v>8299</v>
      </c>
      <c r="P2698">
        <f t="shared" si="127"/>
        <v>89.21</v>
      </c>
      <c r="Q2698" s="13">
        <f t="shared" si="126"/>
        <v>41964.844444444447</v>
      </c>
      <c r="S2698">
        <f t="shared" si="128"/>
        <v>2014</v>
      </c>
    </row>
    <row r="2699" spans="1:19" ht="48" x14ac:dyDescent="0.2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t="s">
        <v>8299</v>
      </c>
      <c r="P2699">
        <f t="shared" si="127"/>
        <v>116.56</v>
      </c>
      <c r="Q2699" s="13">
        <f t="shared" si="126"/>
        <v>42187.940081018518</v>
      </c>
      <c r="S2699">
        <f t="shared" si="128"/>
        <v>2015</v>
      </c>
    </row>
    <row r="2700" spans="1:19" ht="48" x14ac:dyDescent="0.2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t="s">
        <v>8299</v>
      </c>
      <c r="P2700">
        <f t="shared" si="127"/>
        <v>13.01</v>
      </c>
      <c r="Q2700" s="13">
        <f t="shared" si="126"/>
        <v>41787.898240740738</v>
      </c>
      <c r="S2700">
        <f t="shared" si="128"/>
        <v>2014</v>
      </c>
    </row>
    <row r="2701" spans="1:19" ht="48" x14ac:dyDescent="0.2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t="s">
        <v>8299</v>
      </c>
      <c r="P2701" t="e">
        <f t="shared" si="127"/>
        <v>#DIV/0!</v>
      </c>
      <c r="Q2701" s="13">
        <f t="shared" si="126"/>
        <v>41829.896562499998</v>
      </c>
      <c r="S2701">
        <f t="shared" si="128"/>
        <v>2014</v>
      </c>
    </row>
    <row r="2702" spans="1:19" ht="48" x14ac:dyDescent="0.2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t="s">
        <v>8299</v>
      </c>
      <c r="P2702">
        <f t="shared" si="127"/>
        <v>17.5</v>
      </c>
      <c r="Q2702" s="13">
        <f t="shared" si="126"/>
        <v>41870.87467592593</v>
      </c>
      <c r="S2702">
        <f t="shared" si="128"/>
        <v>2014</v>
      </c>
    </row>
    <row r="2703" spans="1:19" ht="48" x14ac:dyDescent="0.2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8285</v>
      </c>
      <c r="O2703" t="s">
        <v>8313</v>
      </c>
      <c r="P2703">
        <f t="shared" si="127"/>
        <v>34.130000000000003</v>
      </c>
      <c r="Q2703" s="13">
        <f t="shared" si="126"/>
        <v>42801.774699074071</v>
      </c>
      <c r="S2703">
        <f t="shared" si="128"/>
        <v>2017</v>
      </c>
    </row>
    <row r="2704" spans="1:19" ht="48" x14ac:dyDescent="0.2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8285</v>
      </c>
      <c r="O2704" t="s">
        <v>8313</v>
      </c>
      <c r="P2704">
        <f t="shared" si="127"/>
        <v>132.35</v>
      </c>
      <c r="Q2704" s="13">
        <f t="shared" si="126"/>
        <v>42800.801817129628</v>
      </c>
      <c r="S2704">
        <f t="shared" si="128"/>
        <v>2017</v>
      </c>
    </row>
    <row r="2705" spans="1:19" ht="32" x14ac:dyDescent="0.2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8285</v>
      </c>
      <c r="O2705" t="s">
        <v>8313</v>
      </c>
      <c r="P2705">
        <f t="shared" si="127"/>
        <v>922.22</v>
      </c>
      <c r="Q2705" s="13">
        <f t="shared" si="126"/>
        <v>42756.690162037034</v>
      </c>
      <c r="S2705">
        <f t="shared" si="128"/>
        <v>2017</v>
      </c>
    </row>
    <row r="2706" spans="1:19" ht="48" x14ac:dyDescent="0.2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8285</v>
      </c>
      <c r="O2706" t="s">
        <v>8313</v>
      </c>
      <c r="P2706">
        <f t="shared" si="127"/>
        <v>163.57</v>
      </c>
      <c r="Q2706" s="13">
        <f t="shared" si="126"/>
        <v>42787.862430555557</v>
      </c>
      <c r="S2706">
        <f t="shared" si="128"/>
        <v>2017</v>
      </c>
    </row>
    <row r="2707" spans="1:19" ht="32" x14ac:dyDescent="0.2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8285</v>
      </c>
      <c r="O2707" t="s">
        <v>8313</v>
      </c>
      <c r="P2707">
        <f t="shared" si="127"/>
        <v>217.38</v>
      </c>
      <c r="Q2707" s="13">
        <f t="shared" si="126"/>
        <v>42773.916180555556</v>
      </c>
      <c r="S2707">
        <f t="shared" si="128"/>
        <v>2017</v>
      </c>
    </row>
    <row r="2708" spans="1:19" ht="48" x14ac:dyDescent="0.2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8285</v>
      </c>
      <c r="O2708" t="s">
        <v>8313</v>
      </c>
      <c r="P2708">
        <f t="shared" si="127"/>
        <v>149.44</v>
      </c>
      <c r="Q2708" s="13">
        <f t="shared" si="126"/>
        <v>41899.294942129629</v>
      </c>
      <c r="S2708">
        <f t="shared" si="128"/>
        <v>2014</v>
      </c>
    </row>
    <row r="2709" spans="1:19" ht="48" x14ac:dyDescent="0.2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8285</v>
      </c>
      <c r="O2709" t="s">
        <v>8313</v>
      </c>
      <c r="P2709">
        <f t="shared" si="127"/>
        <v>71.239999999999995</v>
      </c>
      <c r="Q2709" s="13">
        <f t="shared" si="126"/>
        <v>41391.782905092594</v>
      </c>
      <c r="S2709">
        <f t="shared" si="128"/>
        <v>2013</v>
      </c>
    </row>
    <row r="2710" spans="1:19" ht="48" x14ac:dyDescent="0.2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8285</v>
      </c>
      <c r="O2710" t="s">
        <v>8313</v>
      </c>
      <c r="P2710">
        <f t="shared" si="127"/>
        <v>44.46</v>
      </c>
      <c r="Q2710" s="13">
        <f t="shared" si="126"/>
        <v>42512.698217592595</v>
      </c>
      <c r="S2710">
        <f t="shared" si="128"/>
        <v>2016</v>
      </c>
    </row>
    <row r="2711" spans="1:19" ht="48" x14ac:dyDescent="0.2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8285</v>
      </c>
      <c r="O2711" t="s">
        <v>8313</v>
      </c>
      <c r="P2711">
        <f t="shared" si="127"/>
        <v>164.94</v>
      </c>
      <c r="Q2711" s="13">
        <f t="shared" si="126"/>
        <v>42612.149780092594</v>
      </c>
      <c r="S2711">
        <f t="shared" si="128"/>
        <v>2016</v>
      </c>
    </row>
    <row r="2712" spans="1:19" ht="32" x14ac:dyDescent="0.2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8285</v>
      </c>
      <c r="O2712" t="s">
        <v>8313</v>
      </c>
      <c r="P2712">
        <f t="shared" si="127"/>
        <v>84.87</v>
      </c>
      <c r="Q2712" s="13">
        <f t="shared" si="126"/>
        <v>41828.229490740741</v>
      </c>
      <c r="S2712">
        <f t="shared" si="128"/>
        <v>2014</v>
      </c>
    </row>
    <row r="2713" spans="1:19" ht="48" x14ac:dyDescent="0.2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8285</v>
      </c>
      <c r="O2713" t="s">
        <v>8313</v>
      </c>
      <c r="P2713">
        <f t="shared" si="127"/>
        <v>53.95</v>
      </c>
      <c r="Q2713" s="13">
        <f t="shared" si="126"/>
        <v>41780.745254629634</v>
      </c>
      <c r="S2713">
        <f t="shared" si="128"/>
        <v>2014</v>
      </c>
    </row>
    <row r="2714" spans="1:19" ht="48" x14ac:dyDescent="0.2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8285</v>
      </c>
      <c r="O2714" t="s">
        <v>8313</v>
      </c>
      <c r="P2714">
        <f t="shared" si="127"/>
        <v>50.53</v>
      </c>
      <c r="Q2714" s="13">
        <f t="shared" si="126"/>
        <v>41432.062037037038</v>
      </c>
      <c r="S2714">
        <f t="shared" si="128"/>
        <v>2013</v>
      </c>
    </row>
    <row r="2715" spans="1:19" ht="48" x14ac:dyDescent="0.2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8285</v>
      </c>
      <c r="O2715" t="s">
        <v>8313</v>
      </c>
      <c r="P2715">
        <f t="shared" si="127"/>
        <v>108</v>
      </c>
      <c r="Q2715" s="13">
        <f t="shared" si="126"/>
        <v>42322.653749999998</v>
      </c>
      <c r="S2715">
        <f t="shared" si="128"/>
        <v>2015</v>
      </c>
    </row>
    <row r="2716" spans="1:19" ht="32" x14ac:dyDescent="0.2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8285</v>
      </c>
      <c r="O2716" t="s">
        <v>8313</v>
      </c>
      <c r="P2716">
        <f t="shared" si="127"/>
        <v>95.37</v>
      </c>
      <c r="Q2716" s="13">
        <f t="shared" si="126"/>
        <v>42629.655046296291</v>
      </c>
      <c r="S2716">
        <f t="shared" si="128"/>
        <v>2016</v>
      </c>
    </row>
    <row r="2717" spans="1:19" ht="48" x14ac:dyDescent="0.2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8285</v>
      </c>
      <c r="O2717" t="s">
        <v>8313</v>
      </c>
      <c r="P2717">
        <f t="shared" si="127"/>
        <v>57.63</v>
      </c>
      <c r="Q2717" s="13">
        <f t="shared" si="126"/>
        <v>42387.398472222223</v>
      </c>
      <c r="S2717">
        <f t="shared" si="128"/>
        <v>2016</v>
      </c>
    </row>
    <row r="2718" spans="1:19" ht="64" x14ac:dyDescent="0.2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8285</v>
      </c>
      <c r="O2718" t="s">
        <v>8313</v>
      </c>
      <c r="P2718">
        <f t="shared" si="127"/>
        <v>64.16</v>
      </c>
      <c r="Q2718" s="13">
        <f t="shared" si="126"/>
        <v>42255.333252314813</v>
      </c>
      <c r="S2718">
        <f t="shared" si="128"/>
        <v>2015</v>
      </c>
    </row>
    <row r="2719" spans="1:19" ht="48" x14ac:dyDescent="0.2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8285</v>
      </c>
      <c r="O2719" t="s">
        <v>8313</v>
      </c>
      <c r="P2719">
        <f t="shared" si="127"/>
        <v>92.39</v>
      </c>
      <c r="Q2719" s="13">
        <f t="shared" si="126"/>
        <v>41934.914918981485</v>
      </c>
      <c r="S2719">
        <f t="shared" si="128"/>
        <v>2014</v>
      </c>
    </row>
    <row r="2720" spans="1:19" ht="48" x14ac:dyDescent="0.2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8285</v>
      </c>
      <c r="O2720" t="s">
        <v>8313</v>
      </c>
      <c r="P2720">
        <f t="shared" si="127"/>
        <v>125.98</v>
      </c>
      <c r="Q2720" s="13">
        <f t="shared" si="126"/>
        <v>42465.596585648149</v>
      </c>
      <c r="S2720">
        <f t="shared" si="128"/>
        <v>2016</v>
      </c>
    </row>
    <row r="2721" spans="1:19" ht="48" x14ac:dyDescent="0.2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8285</v>
      </c>
      <c r="O2721" t="s">
        <v>8313</v>
      </c>
      <c r="P2721">
        <f t="shared" si="127"/>
        <v>94.64</v>
      </c>
      <c r="Q2721" s="13">
        <f t="shared" si="126"/>
        <v>42418.031180555554</v>
      </c>
      <c r="S2721">
        <f t="shared" si="128"/>
        <v>2016</v>
      </c>
    </row>
    <row r="2722" spans="1:19" ht="48" x14ac:dyDescent="0.2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8285</v>
      </c>
      <c r="O2722" t="s">
        <v>8313</v>
      </c>
      <c r="P2722">
        <f t="shared" si="127"/>
        <v>170.7</v>
      </c>
      <c r="Q2722" s="13">
        <f t="shared" si="126"/>
        <v>42655.465891203698</v>
      </c>
      <c r="S2722">
        <f t="shared" si="128"/>
        <v>2016</v>
      </c>
    </row>
    <row r="2723" spans="1:19" ht="48" x14ac:dyDescent="0.2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8287</v>
      </c>
      <c r="O2723" t="s">
        <v>8306</v>
      </c>
      <c r="P2723">
        <f t="shared" si="127"/>
        <v>40.76</v>
      </c>
      <c r="Q2723" s="13">
        <f t="shared" si="126"/>
        <v>41493.543958333335</v>
      </c>
      <c r="S2723">
        <f t="shared" si="128"/>
        <v>2013</v>
      </c>
    </row>
    <row r="2724" spans="1:19" ht="48" x14ac:dyDescent="0.2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8287</v>
      </c>
      <c r="O2724" t="s">
        <v>8306</v>
      </c>
      <c r="P2724">
        <f t="shared" si="127"/>
        <v>68.25</v>
      </c>
      <c r="Q2724" s="13">
        <f t="shared" si="126"/>
        <v>42704.857094907406</v>
      </c>
      <c r="S2724">
        <f t="shared" si="128"/>
        <v>2016</v>
      </c>
    </row>
    <row r="2725" spans="1:19" ht="48" x14ac:dyDescent="0.2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8287</v>
      </c>
      <c r="O2725" t="s">
        <v>8306</v>
      </c>
      <c r="P2725">
        <f t="shared" si="127"/>
        <v>95.49</v>
      </c>
      <c r="Q2725" s="13">
        <f t="shared" si="126"/>
        <v>41944.83898148148</v>
      </c>
      <c r="S2725">
        <f t="shared" si="128"/>
        <v>2014</v>
      </c>
    </row>
    <row r="2726" spans="1:19" ht="48" x14ac:dyDescent="0.2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8287</v>
      </c>
      <c r="O2726" t="s">
        <v>8306</v>
      </c>
      <c r="P2726">
        <f t="shared" si="127"/>
        <v>7.19</v>
      </c>
      <c r="Q2726" s="13">
        <f t="shared" si="126"/>
        <v>42199.32707175926</v>
      </c>
      <c r="S2726">
        <f t="shared" si="128"/>
        <v>2015</v>
      </c>
    </row>
    <row r="2727" spans="1:19" ht="32" x14ac:dyDescent="0.2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8287</v>
      </c>
      <c r="O2727" t="s">
        <v>8306</v>
      </c>
      <c r="P2727">
        <f t="shared" si="127"/>
        <v>511.65</v>
      </c>
      <c r="Q2727" s="13">
        <f t="shared" si="126"/>
        <v>42745.744618055556</v>
      </c>
      <c r="S2727">
        <f t="shared" si="128"/>
        <v>2017</v>
      </c>
    </row>
    <row r="2728" spans="1:19" ht="16" x14ac:dyDescent="0.2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8287</v>
      </c>
      <c r="O2728" t="s">
        <v>8306</v>
      </c>
      <c r="P2728">
        <f t="shared" si="127"/>
        <v>261.75</v>
      </c>
      <c r="Q2728" s="13">
        <f t="shared" si="126"/>
        <v>42452.579988425925</v>
      </c>
      <c r="S2728">
        <f t="shared" si="128"/>
        <v>2016</v>
      </c>
    </row>
    <row r="2729" spans="1:19" ht="48" x14ac:dyDescent="0.2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8287</v>
      </c>
      <c r="O2729" t="s">
        <v>8306</v>
      </c>
      <c r="P2729">
        <f t="shared" si="127"/>
        <v>69.760000000000005</v>
      </c>
      <c r="Q2729" s="13">
        <f t="shared" si="126"/>
        <v>42198.676655092597</v>
      </c>
      <c r="S2729">
        <f t="shared" si="128"/>
        <v>2015</v>
      </c>
    </row>
    <row r="2730" spans="1:19" ht="32" x14ac:dyDescent="0.2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8287</v>
      </c>
      <c r="O2730" t="s">
        <v>8306</v>
      </c>
      <c r="P2730">
        <f t="shared" si="127"/>
        <v>77.23</v>
      </c>
      <c r="Q2730" s="13">
        <f t="shared" si="126"/>
        <v>42333.59993055556</v>
      </c>
      <c r="S2730">
        <f t="shared" si="128"/>
        <v>2015</v>
      </c>
    </row>
    <row r="2731" spans="1:19" ht="32" x14ac:dyDescent="0.2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8287</v>
      </c>
      <c r="O2731" t="s">
        <v>8306</v>
      </c>
      <c r="P2731">
        <f t="shared" si="127"/>
        <v>340.57</v>
      </c>
      <c r="Q2731" s="13">
        <f t="shared" si="126"/>
        <v>42095.240706018521</v>
      </c>
      <c r="S2731">
        <f t="shared" si="128"/>
        <v>2015</v>
      </c>
    </row>
    <row r="2732" spans="1:19" ht="32" x14ac:dyDescent="0.2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8287</v>
      </c>
      <c r="O2732" t="s">
        <v>8306</v>
      </c>
      <c r="P2732">
        <f t="shared" si="127"/>
        <v>67.42</v>
      </c>
      <c r="Q2732" s="13">
        <f t="shared" si="126"/>
        <v>41351.541377314818</v>
      </c>
      <c r="S2732">
        <f t="shared" si="128"/>
        <v>2013</v>
      </c>
    </row>
    <row r="2733" spans="1:19" ht="48" x14ac:dyDescent="0.2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8287</v>
      </c>
      <c r="O2733" t="s">
        <v>8306</v>
      </c>
      <c r="P2733">
        <f t="shared" si="127"/>
        <v>845.7</v>
      </c>
      <c r="Q2733" s="13">
        <f t="shared" si="126"/>
        <v>41872.525717592594</v>
      </c>
      <c r="S2733">
        <f t="shared" si="128"/>
        <v>2014</v>
      </c>
    </row>
    <row r="2734" spans="1:19" ht="48" x14ac:dyDescent="0.2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8287</v>
      </c>
      <c r="O2734" t="s">
        <v>8306</v>
      </c>
      <c r="P2734">
        <f t="shared" si="127"/>
        <v>97.19</v>
      </c>
      <c r="Q2734" s="13">
        <f t="shared" si="126"/>
        <v>41389.808194444442</v>
      </c>
      <c r="S2734">
        <f t="shared" si="128"/>
        <v>2013</v>
      </c>
    </row>
    <row r="2735" spans="1:19" ht="48" x14ac:dyDescent="0.2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8287</v>
      </c>
      <c r="O2735" t="s">
        <v>8306</v>
      </c>
      <c r="P2735">
        <f t="shared" si="127"/>
        <v>451.84</v>
      </c>
      <c r="Q2735" s="13">
        <f t="shared" si="126"/>
        <v>42044.272847222222</v>
      </c>
      <c r="S2735">
        <f t="shared" si="128"/>
        <v>2015</v>
      </c>
    </row>
    <row r="2736" spans="1:19" ht="48" x14ac:dyDescent="0.2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8287</v>
      </c>
      <c r="O2736" t="s">
        <v>8306</v>
      </c>
      <c r="P2736">
        <f t="shared" si="127"/>
        <v>138.66999999999999</v>
      </c>
      <c r="Q2736" s="13">
        <f t="shared" si="126"/>
        <v>42626.668888888889</v>
      </c>
      <c r="S2736">
        <f t="shared" si="128"/>
        <v>2016</v>
      </c>
    </row>
    <row r="2737" spans="1:19" ht="48" x14ac:dyDescent="0.2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8287</v>
      </c>
      <c r="O2737" t="s">
        <v>8306</v>
      </c>
      <c r="P2737">
        <f t="shared" si="127"/>
        <v>21.64</v>
      </c>
      <c r="Q2737" s="13">
        <f t="shared" si="126"/>
        <v>41316.120949074073</v>
      </c>
      <c r="S2737">
        <f t="shared" si="128"/>
        <v>2013</v>
      </c>
    </row>
    <row r="2738" spans="1:19" ht="64" x14ac:dyDescent="0.2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8287</v>
      </c>
      <c r="O2738" t="s">
        <v>8306</v>
      </c>
      <c r="P2738">
        <f t="shared" si="127"/>
        <v>169.52</v>
      </c>
      <c r="Q2738" s="13">
        <f t="shared" si="126"/>
        <v>41722.666354166664</v>
      </c>
      <c r="S2738">
        <f t="shared" si="128"/>
        <v>2014</v>
      </c>
    </row>
    <row r="2739" spans="1:19" ht="48" x14ac:dyDescent="0.2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8287</v>
      </c>
      <c r="O2739" t="s">
        <v>8306</v>
      </c>
      <c r="P2739">
        <f t="shared" si="127"/>
        <v>161.88</v>
      </c>
      <c r="Q2739" s="13">
        <f t="shared" si="126"/>
        <v>41611.917673611111</v>
      </c>
      <c r="S2739">
        <f t="shared" si="128"/>
        <v>2013</v>
      </c>
    </row>
    <row r="2740" spans="1:19" ht="48" x14ac:dyDescent="0.2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8287</v>
      </c>
      <c r="O2740" t="s">
        <v>8306</v>
      </c>
      <c r="P2740">
        <f t="shared" si="127"/>
        <v>493.13</v>
      </c>
      <c r="Q2740" s="13">
        <f t="shared" si="126"/>
        <v>42620.143564814818</v>
      </c>
      <c r="S2740">
        <f t="shared" si="128"/>
        <v>2016</v>
      </c>
    </row>
    <row r="2741" spans="1:19" ht="48" x14ac:dyDescent="0.2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8287</v>
      </c>
      <c r="O2741" t="s">
        <v>8306</v>
      </c>
      <c r="P2741">
        <f t="shared" si="127"/>
        <v>22.12</v>
      </c>
      <c r="Q2741" s="13">
        <f t="shared" si="126"/>
        <v>41719.887928240743</v>
      </c>
      <c r="S2741">
        <f t="shared" si="128"/>
        <v>2014</v>
      </c>
    </row>
    <row r="2742" spans="1:19" ht="32" x14ac:dyDescent="0.2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8287</v>
      </c>
      <c r="O2742" t="s">
        <v>8306</v>
      </c>
      <c r="P2742">
        <f t="shared" si="127"/>
        <v>18.239999999999998</v>
      </c>
      <c r="Q2742" s="13">
        <f t="shared" si="126"/>
        <v>42045.031851851847</v>
      </c>
      <c r="S2742">
        <f t="shared" si="128"/>
        <v>2015</v>
      </c>
    </row>
    <row r="2743" spans="1:19" ht="32" x14ac:dyDescent="0.2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t="s">
        <v>8314</v>
      </c>
      <c r="P2743">
        <f t="shared" si="127"/>
        <v>8.75</v>
      </c>
      <c r="Q2743" s="13">
        <f t="shared" si="126"/>
        <v>41911.657430555555</v>
      </c>
      <c r="S2743">
        <f t="shared" si="128"/>
        <v>2014</v>
      </c>
    </row>
    <row r="2744" spans="1:19" ht="48" x14ac:dyDescent="0.2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t="s">
        <v>8314</v>
      </c>
      <c r="P2744">
        <f t="shared" si="127"/>
        <v>40.61</v>
      </c>
      <c r="Q2744" s="13">
        <f t="shared" si="126"/>
        <v>41030.719756944447</v>
      </c>
      <c r="S2744">
        <f t="shared" si="128"/>
        <v>2012</v>
      </c>
    </row>
    <row r="2745" spans="1:19" ht="64" x14ac:dyDescent="0.2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t="s">
        <v>8314</v>
      </c>
      <c r="P2745" t="e">
        <f t="shared" si="127"/>
        <v>#DIV/0!</v>
      </c>
      <c r="Q2745" s="13">
        <f t="shared" si="126"/>
        <v>42632.328784722224</v>
      </c>
      <c r="S2745">
        <f t="shared" si="128"/>
        <v>2016</v>
      </c>
    </row>
    <row r="2746" spans="1:19" ht="48" x14ac:dyDescent="0.2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t="s">
        <v>8314</v>
      </c>
      <c r="P2746">
        <f t="shared" si="127"/>
        <v>37.950000000000003</v>
      </c>
      <c r="Q2746" s="13">
        <f t="shared" si="126"/>
        <v>40938.062476851854</v>
      </c>
      <c r="S2746">
        <f t="shared" si="128"/>
        <v>2012</v>
      </c>
    </row>
    <row r="2747" spans="1:19" ht="48" x14ac:dyDescent="0.2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t="s">
        <v>8314</v>
      </c>
      <c r="P2747">
        <f t="shared" si="127"/>
        <v>35.729999999999997</v>
      </c>
      <c r="Q2747" s="13">
        <f t="shared" si="126"/>
        <v>41044.988055555557</v>
      </c>
      <c r="S2747">
        <f t="shared" si="128"/>
        <v>2012</v>
      </c>
    </row>
    <row r="2748" spans="1:19" ht="48" x14ac:dyDescent="0.2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t="s">
        <v>8314</v>
      </c>
      <c r="P2748">
        <f t="shared" si="127"/>
        <v>42.16</v>
      </c>
      <c r="Q2748" s="13">
        <f t="shared" si="126"/>
        <v>41850.781377314815</v>
      </c>
      <c r="S2748">
        <f t="shared" si="128"/>
        <v>2014</v>
      </c>
    </row>
    <row r="2749" spans="1:19" ht="48" x14ac:dyDescent="0.2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t="s">
        <v>8314</v>
      </c>
      <c r="P2749">
        <f t="shared" si="127"/>
        <v>35</v>
      </c>
      <c r="Q2749" s="13">
        <f t="shared" si="126"/>
        <v>41044.64811342593</v>
      </c>
      <c r="S2749">
        <f t="shared" si="128"/>
        <v>2012</v>
      </c>
    </row>
    <row r="2750" spans="1:19" ht="32" x14ac:dyDescent="0.2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t="s">
        <v>8314</v>
      </c>
      <c r="P2750">
        <f t="shared" si="127"/>
        <v>13.25</v>
      </c>
      <c r="Q2750" s="13">
        <f t="shared" si="126"/>
        <v>42585.7106712963</v>
      </c>
      <c r="S2750">
        <f t="shared" si="128"/>
        <v>2016</v>
      </c>
    </row>
    <row r="2751" spans="1:19" ht="32" x14ac:dyDescent="0.2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t="s">
        <v>8314</v>
      </c>
      <c r="P2751">
        <f t="shared" si="127"/>
        <v>55</v>
      </c>
      <c r="Q2751" s="13">
        <f t="shared" si="126"/>
        <v>42068.799039351856</v>
      </c>
      <c r="S2751">
        <f t="shared" si="128"/>
        <v>2015</v>
      </c>
    </row>
    <row r="2752" spans="1:19" ht="48" x14ac:dyDescent="0.2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t="s">
        <v>8314</v>
      </c>
      <c r="P2752" t="e">
        <f t="shared" si="127"/>
        <v>#DIV/0!</v>
      </c>
      <c r="Q2752" s="13">
        <f t="shared" si="126"/>
        <v>41078.899826388886</v>
      </c>
      <c r="S2752">
        <f t="shared" si="128"/>
        <v>2012</v>
      </c>
    </row>
    <row r="2753" spans="1:19" ht="48" x14ac:dyDescent="0.2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t="s">
        <v>8314</v>
      </c>
      <c r="P2753" t="e">
        <f t="shared" si="127"/>
        <v>#DIV/0!</v>
      </c>
      <c r="Q2753" s="13">
        <f t="shared" si="126"/>
        <v>41747.887060185189</v>
      </c>
      <c r="S2753">
        <f t="shared" si="128"/>
        <v>2014</v>
      </c>
    </row>
    <row r="2754" spans="1:19" ht="48" x14ac:dyDescent="0.2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t="s">
        <v>8314</v>
      </c>
      <c r="P2754">
        <f t="shared" si="127"/>
        <v>39.29</v>
      </c>
      <c r="Q2754" s="13">
        <f t="shared" si="126"/>
        <v>40855.765092592592</v>
      </c>
      <c r="S2754">
        <f t="shared" si="128"/>
        <v>2011</v>
      </c>
    </row>
    <row r="2755" spans="1:19" ht="48" x14ac:dyDescent="0.2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t="s">
        <v>8314</v>
      </c>
      <c r="P2755">
        <f t="shared" si="127"/>
        <v>47.5</v>
      </c>
      <c r="Q2755" s="13">
        <f t="shared" ref="Q2755:Q2818" si="129">(((J2755/60)/60)/24)+DATE(1970,1,1)</f>
        <v>41117.900729166664</v>
      </c>
      <c r="S2755">
        <f t="shared" si="128"/>
        <v>2012</v>
      </c>
    </row>
    <row r="2756" spans="1:19" ht="48" x14ac:dyDescent="0.2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t="s">
        <v>8314</v>
      </c>
      <c r="P2756" t="e">
        <f t="shared" ref="P2756:P2819" si="130">ROUND(E2756/L2756,2)</f>
        <v>#DIV/0!</v>
      </c>
      <c r="Q2756" s="13">
        <f t="shared" si="129"/>
        <v>41863.636006944449</v>
      </c>
      <c r="S2756">
        <f t="shared" ref="R2756:S2819" si="131">YEAR(Q2756)</f>
        <v>2014</v>
      </c>
    </row>
    <row r="2757" spans="1:19" ht="32" x14ac:dyDescent="0.2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t="s">
        <v>8314</v>
      </c>
      <c r="P2757">
        <f t="shared" si="130"/>
        <v>17.329999999999998</v>
      </c>
      <c r="Q2757" s="13">
        <f t="shared" si="129"/>
        <v>42072.790821759263</v>
      </c>
      <c r="S2757">
        <f t="shared" si="131"/>
        <v>2015</v>
      </c>
    </row>
    <row r="2758" spans="1:19" ht="48" x14ac:dyDescent="0.2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t="s">
        <v>8314</v>
      </c>
      <c r="P2758">
        <f t="shared" si="130"/>
        <v>31.76</v>
      </c>
      <c r="Q2758" s="13">
        <f t="shared" si="129"/>
        <v>41620.90047453704</v>
      </c>
      <c r="S2758">
        <f t="shared" si="131"/>
        <v>2013</v>
      </c>
    </row>
    <row r="2759" spans="1:19" ht="32" x14ac:dyDescent="0.2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t="s">
        <v>8314</v>
      </c>
      <c r="P2759">
        <f t="shared" si="130"/>
        <v>5</v>
      </c>
      <c r="Q2759" s="13">
        <f t="shared" si="129"/>
        <v>42573.65662037037</v>
      </c>
      <c r="S2759">
        <f t="shared" si="131"/>
        <v>2016</v>
      </c>
    </row>
    <row r="2760" spans="1:19" ht="48" x14ac:dyDescent="0.2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t="s">
        <v>8314</v>
      </c>
      <c r="P2760">
        <f t="shared" si="130"/>
        <v>39</v>
      </c>
      <c r="Q2760" s="13">
        <f t="shared" si="129"/>
        <v>42639.441932870366</v>
      </c>
      <c r="S2760">
        <f t="shared" si="131"/>
        <v>2016</v>
      </c>
    </row>
    <row r="2761" spans="1:19" ht="48" x14ac:dyDescent="0.2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t="s">
        <v>8314</v>
      </c>
      <c r="P2761">
        <f t="shared" si="130"/>
        <v>52.5</v>
      </c>
      <c r="Q2761" s="13">
        <f t="shared" si="129"/>
        <v>42524.36650462963</v>
      </c>
      <c r="S2761">
        <f t="shared" si="131"/>
        <v>2016</v>
      </c>
    </row>
    <row r="2762" spans="1:19" ht="48" x14ac:dyDescent="0.2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t="s">
        <v>8314</v>
      </c>
      <c r="P2762" t="e">
        <f t="shared" si="130"/>
        <v>#DIV/0!</v>
      </c>
      <c r="Q2762" s="13">
        <f t="shared" si="129"/>
        <v>41415.461319444446</v>
      </c>
      <c r="S2762">
        <f t="shared" si="131"/>
        <v>2013</v>
      </c>
    </row>
    <row r="2763" spans="1:19" ht="32" x14ac:dyDescent="0.2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t="s">
        <v>8314</v>
      </c>
      <c r="P2763">
        <f t="shared" si="130"/>
        <v>9</v>
      </c>
      <c r="Q2763" s="13">
        <f t="shared" si="129"/>
        <v>41247.063576388886</v>
      </c>
      <c r="S2763">
        <f t="shared" si="131"/>
        <v>2012</v>
      </c>
    </row>
    <row r="2764" spans="1:19" ht="48" x14ac:dyDescent="0.2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t="s">
        <v>8314</v>
      </c>
      <c r="P2764">
        <f t="shared" si="130"/>
        <v>25</v>
      </c>
      <c r="Q2764" s="13">
        <f t="shared" si="129"/>
        <v>40927.036979166667</v>
      </c>
      <c r="S2764">
        <f t="shared" si="131"/>
        <v>2012</v>
      </c>
    </row>
    <row r="2765" spans="1:19" ht="32" x14ac:dyDescent="0.2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t="s">
        <v>8314</v>
      </c>
      <c r="P2765">
        <f t="shared" si="130"/>
        <v>30</v>
      </c>
      <c r="Q2765" s="13">
        <f t="shared" si="129"/>
        <v>41373.579675925925</v>
      </c>
      <c r="S2765">
        <f t="shared" si="131"/>
        <v>2013</v>
      </c>
    </row>
    <row r="2766" spans="1:19" ht="48" x14ac:dyDescent="0.2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t="s">
        <v>8314</v>
      </c>
      <c r="P2766">
        <f t="shared" si="130"/>
        <v>11.25</v>
      </c>
      <c r="Q2766" s="13">
        <f t="shared" si="129"/>
        <v>41030.292025462964</v>
      </c>
      <c r="S2766">
        <f t="shared" si="131"/>
        <v>2012</v>
      </c>
    </row>
    <row r="2767" spans="1:19" ht="48" x14ac:dyDescent="0.2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t="s">
        <v>8314</v>
      </c>
      <c r="P2767" t="e">
        <f t="shared" si="130"/>
        <v>#DIV/0!</v>
      </c>
      <c r="Q2767" s="13">
        <f t="shared" si="129"/>
        <v>41194.579027777778</v>
      </c>
      <c r="S2767">
        <f t="shared" si="131"/>
        <v>2012</v>
      </c>
    </row>
    <row r="2768" spans="1:19" ht="48" x14ac:dyDescent="0.2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t="s">
        <v>8314</v>
      </c>
      <c r="P2768">
        <f t="shared" si="130"/>
        <v>25</v>
      </c>
      <c r="Q2768" s="13">
        <f t="shared" si="129"/>
        <v>40736.668032407404</v>
      </c>
      <c r="S2768">
        <f t="shared" si="131"/>
        <v>2011</v>
      </c>
    </row>
    <row r="2769" spans="1:19" ht="48" x14ac:dyDescent="0.2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t="s">
        <v>8314</v>
      </c>
      <c r="P2769">
        <f t="shared" si="130"/>
        <v>11.33</v>
      </c>
      <c r="Q2769" s="13">
        <f t="shared" si="129"/>
        <v>42172.958912037036</v>
      </c>
      <c r="S2769">
        <f t="shared" si="131"/>
        <v>2015</v>
      </c>
    </row>
    <row r="2770" spans="1:19" ht="48" x14ac:dyDescent="0.2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t="s">
        <v>8314</v>
      </c>
      <c r="P2770">
        <f t="shared" si="130"/>
        <v>29.47</v>
      </c>
      <c r="Q2770" s="13">
        <f t="shared" si="129"/>
        <v>40967.614849537036</v>
      </c>
      <c r="S2770">
        <f t="shared" si="131"/>
        <v>2012</v>
      </c>
    </row>
    <row r="2771" spans="1:19" ht="48" x14ac:dyDescent="0.2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t="s">
        <v>8314</v>
      </c>
      <c r="P2771">
        <f t="shared" si="130"/>
        <v>1</v>
      </c>
      <c r="Q2771" s="13">
        <f t="shared" si="129"/>
        <v>41745.826273148145</v>
      </c>
      <c r="S2771">
        <f t="shared" si="131"/>
        <v>2014</v>
      </c>
    </row>
    <row r="2772" spans="1:19" ht="48" x14ac:dyDescent="0.2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t="s">
        <v>8314</v>
      </c>
      <c r="P2772">
        <f t="shared" si="130"/>
        <v>63.1</v>
      </c>
      <c r="Q2772" s="13">
        <f t="shared" si="129"/>
        <v>41686.705208333333</v>
      </c>
      <c r="S2772">
        <f t="shared" si="131"/>
        <v>2014</v>
      </c>
    </row>
    <row r="2773" spans="1:19" ht="48" x14ac:dyDescent="0.2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t="s">
        <v>8314</v>
      </c>
      <c r="P2773" t="e">
        <f t="shared" si="130"/>
        <v>#DIV/0!</v>
      </c>
      <c r="Q2773" s="13">
        <f t="shared" si="129"/>
        <v>41257.531712962962</v>
      </c>
      <c r="S2773">
        <f t="shared" si="131"/>
        <v>2012</v>
      </c>
    </row>
    <row r="2774" spans="1:19" ht="48" x14ac:dyDescent="0.2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t="s">
        <v>8314</v>
      </c>
      <c r="P2774" t="e">
        <f t="shared" si="130"/>
        <v>#DIV/0!</v>
      </c>
      <c r="Q2774" s="13">
        <f t="shared" si="129"/>
        <v>41537.869143518517</v>
      </c>
      <c r="S2774">
        <f t="shared" si="131"/>
        <v>2013</v>
      </c>
    </row>
    <row r="2775" spans="1:19" ht="48" x14ac:dyDescent="0.2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t="s">
        <v>8314</v>
      </c>
      <c r="P2775">
        <f t="shared" si="130"/>
        <v>1</v>
      </c>
      <c r="Q2775" s="13">
        <f t="shared" si="129"/>
        <v>42474.86482638889</v>
      </c>
      <c r="S2775">
        <f t="shared" si="131"/>
        <v>2016</v>
      </c>
    </row>
    <row r="2776" spans="1:19" ht="48" x14ac:dyDescent="0.2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t="s">
        <v>8314</v>
      </c>
      <c r="P2776">
        <f t="shared" si="130"/>
        <v>43.85</v>
      </c>
      <c r="Q2776" s="13">
        <f t="shared" si="129"/>
        <v>41311.126481481479</v>
      </c>
      <c r="S2776">
        <f t="shared" si="131"/>
        <v>2013</v>
      </c>
    </row>
    <row r="2777" spans="1:19" ht="48" x14ac:dyDescent="0.2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t="s">
        <v>8314</v>
      </c>
      <c r="P2777">
        <f t="shared" si="130"/>
        <v>75</v>
      </c>
      <c r="Q2777" s="13">
        <f t="shared" si="129"/>
        <v>40863.013356481482</v>
      </c>
      <c r="S2777">
        <f t="shared" si="131"/>
        <v>2011</v>
      </c>
    </row>
    <row r="2778" spans="1:19" ht="48" x14ac:dyDescent="0.2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t="s">
        <v>8314</v>
      </c>
      <c r="P2778">
        <f t="shared" si="130"/>
        <v>45.97</v>
      </c>
      <c r="Q2778" s="13">
        <f t="shared" si="129"/>
        <v>42136.297175925924</v>
      </c>
      <c r="S2778">
        <f t="shared" si="131"/>
        <v>2015</v>
      </c>
    </row>
    <row r="2779" spans="1:19" ht="48" x14ac:dyDescent="0.2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t="s">
        <v>8314</v>
      </c>
      <c r="P2779">
        <f t="shared" si="130"/>
        <v>10</v>
      </c>
      <c r="Q2779" s="13">
        <f t="shared" si="129"/>
        <v>42172.669027777782</v>
      </c>
      <c r="S2779">
        <f t="shared" si="131"/>
        <v>2015</v>
      </c>
    </row>
    <row r="2780" spans="1:19" ht="64" x14ac:dyDescent="0.2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t="s">
        <v>8314</v>
      </c>
      <c r="P2780">
        <f t="shared" si="130"/>
        <v>93.67</v>
      </c>
      <c r="Q2780" s="13">
        <f t="shared" si="129"/>
        <v>41846.978078703702</v>
      </c>
      <c r="S2780">
        <f t="shared" si="131"/>
        <v>2014</v>
      </c>
    </row>
    <row r="2781" spans="1:19" ht="48" x14ac:dyDescent="0.2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t="s">
        <v>8314</v>
      </c>
      <c r="P2781">
        <f t="shared" si="130"/>
        <v>53</v>
      </c>
      <c r="Q2781" s="13">
        <f t="shared" si="129"/>
        <v>42300.585891203707</v>
      </c>
      <c r="S2781">
        <f t="shared" si="131"/>
        <v>2015</v>
      </c>
    </row>
    <row r="2782" spans="1:19" ht="32" x14ac:dyDescent="0.2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t="s">
        <v>8314</v>
      </c>
      <c r="P2782" t="e">
        <f t="shared" si="130"/>
        <v>#DIV/0!</v>
      </c>
      <c r="Q2782" s="13">
        <f t="shared" si="129"/>
        <v>42774.447777777779</v>
      </c>
      <c r="S2782">
        <f t="shared" si="131"/>
        <v>2017</v>
      </c>
    </row>
    <row r="2783" spans="1:19" ht="32" x14ac:dyDescent="0.2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8285</v>
      </c>
      <c r="O2783" t="s">
        <v>8286</v>
      </c>
      <c r="P2783">
        <f t="shared" si="130"/>
        <v>47</v>
      </c>
      <c r="Q2783" s="13">
        <f t="shared" si="129"/>
        <v>42018.94159722222</v>
      </c>
      <c r="S2783">
        <f t="shared" si="131"/>
        <v>2015</v>
      </c>
    </row>
    <row r="2784" spans="1:19" ht="32" x14ac:dyDescent="0.2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8285</v>
      </c>
      <c r="O2784" t="s">
        <v>8286</v>
      </c>
      <c r="P2784">
        <f t="shared" si="130"/>
        <v>66.67</v>
      </c>
      <c r="Q2784" s="13">
        <f t="shared" si="129"/>
        <v>42026.924976851849</v>
      </c>
      <c r="S2784">
        <f t="shared" si="131"/>
        <v>2015</v>
      </c>
    </row>
    <row r="2785" spans="1:19" ht="48" x14ac:dyDescent="0.2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8285</v>
      </c>
      <c r="O2785" t="s">
        <v>8286</v>
      </c>
      <c r="P2785">
        <f t="shared" si="130"/>
        <v>18.77</v>
      </c>
      <c r="Q2785" s="13">
        <f t="shared" si="129"/>
        <v>42103.535254629634</v>
      </c>
      <c r="S2785">
        <f t="shared" si="131"/>
        <v>2015</v>
      </c>
    </row>
    <row r="2786" spans="1:19" ht="48" x14ac:dyDescent="0.2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8285</v>
      </c>
      <c r="O2786" t="s">
        <v>8286</v>
      </c>
      <c r="P2786">
        <f t="shared" si="130"/>
        <v>66.11</v>
      </c>
      <c r="Q2786" s="13">
        <f t="shared" si="129"/>
        <v>41920.787534722222</v>
      </c>
      <c r="S2786">
        <f t="shared" si="131"/>
        <v>2014</v>
      </c>
    </row>
    <row r="2787" spans="1:19" ht="48" x14ac:dyDescent="0.2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8285</v>
      </c>
      <c r="O2787" t="s">
        <v>8286</v>
      </c>
      <c r="P2787">
        <f t="shared" si="130"/>
        <v>36.86</v>
      </c>
      <c r="Q2787" s="13">
        <f t="shared" si="129"/>
        <v>42558.189432870371</v>
      </c>
      <c r="S2787">
        <f t="shared" si="131"/>
        <v>2016</v>
      </c>
    </row>
    <row r="2788" spans="1:19" ht="32" x14ac:dyDescent="0.2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8285</v>
      </c>
      <c r="O2788" t="s">
        <v>8286</v>
      </c>
      <c r="P2788">
        <f t="shared" si="130"/>
        <v>39.81</v>
      </c>
      <c r="Q2788" s="13">
        <f t="shared" si="129"/>
        <v>41815.569212962961</v>
      </c>
      <c r="S2788">
        <f t="shared" si="131"/>
        <v>2014</v>
      </c>
    </row>
    <row r="2789" spans="1:19" ht="48" x14ac:dyDescent="0.2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8285</v>
      </c>
      <c r="O2789" t="s">
        <v>8286</v>
      </c>
      <c r="P2789">
        <f t="shared" si="130"/>
        <v>31.5</v>
      </c>
      <c r="Q2789" s="13">
        <f t="shared" si="129"/>
        <v>41808.198518518519</v>
      </c>
      <c r="S2789">
        <f t="shared" si="131"/>
        <v>2014</v>
      </c>
    </row>
    <row r="2790" spans="1:19" ht="32" x14ac:dyDescent="0.2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8285</v>
      </c>
      <c r="O2790" t="s">
        <v>8286</v>
      </c>
      <c r="P2790">
        <f t="shared" si="130"/>
        <v>102.5</v>
      </c>
      <c r="Q2790" s="13">
        <f t="shared" si="129"/>
        <v>42550.701886574068</v>
      </c>
      <c r="S2790">
        <f t="shared" si="131"/>
        <v>2016</v>
      </c>
    </row>
    <row r="2791" spans="1:19" ht="32" x14ac:dyDescent="0.2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8285</v>
      </c>
      <c r="O2791" t="s">
        <v>8286</v>
      </c>
      <c r="P2791">
        <f t="shared" si="130"/>
        <v>126.46</v>
      </c>
      <c r="Q2791" s="13">
        <f t="shared" si="129"/>
        <v>42056.013124999998</v>
      </c>
      <c r="S2791">
        <f t="shared" si="131"/>
        <v>2015</v>
      </c>
    </row>
    <row r="2792" spans="1:19" ht="48" x14ac:dyDescent="0.2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8285</v>
      </c>
      <c r="O2792" t="s">
        <v>8286</v>
      </c>
      <c r="P2792">
        <f t="shared" si="130"/>
        <v>47.88</v>
      </c>
      <c r="Q2792" s="13">
        <f t="shared" si="129"/>
        <v>42016.938692129625</v>
      </c>
      <c r="S2792">
        <f t="shared" si="131"/>
        <v>2015</v>
      </c>
    </row>
    <row r="2793" spans="1:19" ht="48" x14ac:dyDescent="0.2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8285</v>
      </c>
      <c r="O2793" t="s">
        <v>8286</v>
      </c>
      <c r="P2793">
        <f t="shared" si="130"/>
        <v>73.209999999999994</v>
      </c>
      <c r="Q2793" s="13">
        <f t="shared" si="129"/>
        <v>42591.899988425925</v>
      </c>
      <c r="S2793">
        <f t="shared" si="131"/>
        <v>2016</v>
      </c>
    </row>
    <row r="2794" spans="1:19" ht="48" x14ac:dyDescent="0.2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8285</v>
      </c>
      <c r="O2794" t="s">
        <v>8286</v>
      </c>
      <c r="P2794">
        <f t="shared" si="130"/>
        <v>89.67</v>
      </c>
      <c r="Q2794" s="13">
        <f t="shared" si="129"/>
        <v>42183.231006944443</v>
      </c>
      <c r="S2794">
        <f t="shared" si="131"/>
        <v>2015</v>
      </c>
    </row>
    <row r="2795" spans="1:19" ht="64" x14ac:dyDescent="0.2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8285</v>
      </c>
      <c r="O2795" t="s">
        <v>8286</v>
      </c>
      <c r="P2795">
        <f t="shared" si="130"/>
        <v>151.46</v>
      </c>
      <c r="Q2795" s="13">
        <f t="shared" si="129"/>
        <v>42176.419039351851</v>
      </c>
      <c r="S2795">
        <f t="shared" si="131"/>
        <v>2015</v>
      </c>
    </row>
    <row r="2796" spans="1:19" ht="48" x14ac:dyDescent="0.2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8285</v>
      </c>
      <c r="O2796" t="s">
        <v>8286</v>
      </c>
      <c r="P2796">
        <f t="shared" si="130"/>
        <v>25</v>
      </c>
      <c r="Q2796" s="13">
        <f t="shared" si="129"/>
        <v>42416.691655092596</v>
      </c>
      <c r="S2796">
        <f t="shared" si="131"/>
        <v>2016</v>
      </c>
    </row>
    <row r="2797" spans="1:19" ht="48" x14ac:dyDescent="0.2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8285</v>
      </c>
      <c r="O2797" t="s">
        <v>8286</v>
      </c>
      <c r="P2797">
        <f t="shared" si="130"/>
        <v>36.5</v>
      </c>
      <c r="Q2797" s="13">
        <f t="shared" si="129"/>
        <v>41780.525937500002</v>
      </c>
      <c r="S2797">
        <f t="shared" si="131"/>
        <v>2014</v>
      </c>
    </row>
    <row r="2798" spans="1:19" ht="48" x14ac:dyDescent="0.2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8285</v>
      </c>
      <c r="O2798" t="s">
        <v>8286</v>
      </c>
      <c r="P2798">
        <f t="shared" si="130"/>
        <v>44</v>
      </c>
      <c r="Q2798" s="13">
        <f t="shared" si="129"/>
        <v>41795.528101851851</v>
      </c>
      <c r="S2798">
        <f t="shared" si="131"/>
        <v>2014</v>
      </c>
    </row>
    <row r="2799" spans="1:19" ht="48" x14ac:dyDescent="0.2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8285</v>
      </c>
      <c r="O2799" t="s">
        <v>8286</v>
      </c>
      <c r="P2799">
        <f t="shared" si="130"/>
        <v>87.36</v>
      </c>
      <c r="Q2799" s="13">
        <f t="shared" si="129"/>
        <v>41798.94027777778</v>
      </c>
      <c r="S2799">
        <f t="shared" si="131"/>
        <v>2014</v>
      </c>
    </row>
    <row r="2800" spans="1:19" ht="48" x14ac:dyDescent="0.2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8285</v>
      </c>
      <c r="O2800" t="s">
        <v>8286</v>
      </c>
      <c r="P2800">
        <f t="shared" si="130"/>
        <v>36.47</v>
      </c>
      <c r="Q2800" s="13">
        <f t="shared" si="129"/>
        <v>42201.675011574072</v>
      </c>
      <c r="S2800">
        <f t="shared" si="131"/>
        <v>2015</v>
      </c>
    </row>
    <row r="2801" spans="1:19" ht="48" x14ac:dyDescent="0.2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8285</v>
      </c>
      <c r="O2801" t="s">
        <v>8286</v>
      </c>
      <c r="P2801">
        <f t="shared" si="130"/>
        <v>44.86</v>
      </c>
      <c r="Q2801" s="13">
        <f t="shared" si="129"/>
        <v>42507.264699074076</v>
      </c>
      <c r="S2801">
        <f t="shared" si="131"/>
        <v>2016</v>
      </c>
    </row>
    <row r="2802" spans="1:19" ht="48" x14ac:dyDescent="0.2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8285</v>
      </c>
      <c r="O2802" t="s">
        <v>8286</v>
      </c>
      <c r="P2802">
        <f t="shared" si="130"/>
        <v>42.9</v>
      </c>
      <c r="Q2802" s="13">
        <f t="shared" si="129"/>
        <v>41948.552847222221</v>
      </c>
      <c r="S2802">
        <f t="shared" si="131"/>
        <v>2014</v>
      </c>
    </row>
    <row r="2803" spans="1:19" ht="48" x14ac:dyDescent="0.2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8285</v>
      </c>
      <c r="O2803" t="s">
        <v>8286</v>
      </c>
      <c r="P2803">
        <f t="shared" si="130"/>
        <v>51.23</v>
      </c>
      <c r="Q2803" s="13">
        <f t="shared" si="129"/>
        <v>41900.243159722224</v>
      </c>
      <c r="S2803">
        <f t="shared" si="131"/>
        <v>2014</v>
      </c>
    </row>
    <row r="2804" spans="1:19" ht="48" x14ac:dyDescent="0.2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8285</v>
      </c>
      <c r="O2804" t="s">
        <v>8286</v>
      </c>
      <c r="P2804">
        <f t="shared" si="130"/>
        <v>33.94</v>
      </c>
      <c r="Q2804" s="13">
        <f t="shared" si="129"/>
        <v>42192.64707175926</v>
      </c>
      <c r="S2804">
        <f t="shared" si="131"/>
        <v>2015</v>
      </c>
    </row>
    <row r="2805" spans="1:19" ht="48" x14ac:dyDescent="0.2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8285</v>
      </c>
      <c r="O2805" t="s">
        <v>8286</v>
      </c>
      <c r="P2805">
        <f t="shared" si="130"/>
        <v>90.74</v>
      </c>
      <c r="Q2805" s="13">
        <f t="shared" si="129"/>
        <v>42158.065694444449</v>
      </c>
      <c r="S2805">
        <f t="shared" si="131"/>
        <v>2015</v>
      </c>
    </row>
    <row r="2806" spans="1:19" ht="48" x14ac:dyDescent="0.2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8285</v>
      </c>
      <c r="O2806" t="s">
        <v>8286</v>
      </c>
      <c r="P2806">
        <f t="shared" si="130"/>
        <v>50</v>
      </c>
      <c r="Q2806" s="13">
        <f t="shared" si="129"/>
        <v>41881.453587962962</v>
      </c>
      <c r="S2806">
        <f t="shared" si="131"/>
        <v>2014</v>
      </c>
    </row>
    <row r="2807" spans="1:19" ht="64" x14ac:dyDescent="0.2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8285</v>
      </c>
      <c r="O2807" t="s">
        <v>8286</v>
      </c>
      <c r="P2807">
        <f t="shared" si="130"/>
        <v>24.44</v>
      </c>
      <c r="Q2807" s="13">
        <f t="shared" si="129"/>
        <v>42213.505474537036</v>
      </c>
      <c r="S2807">
        <f t="shared" si="131"/>
        <v>2015</v>
      </c>
    </row>
    <row r="2808" spans="1:19" ht="48" x14ac:dyDescent="0.2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8285</v>
      </c>
      <c r="O2808" t="s">
        <v>8286</v>
      </c>
      <c r="P2808">
        <f t="shared" si="130"/>
        <v>44.25</v>
      </c>
      <c r="Q2808" s="13">
        <f t="shared" si="129"/>
        <v>42185.267245370371</v>
      </c>
      <c r="S2808">
        <f t="shared" si="131"/>
        <v>2015</v>
      </c>
    </row>
    <row r="2809" spans="1:19" ht="16" x14ac:dyDescent="0.2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8285</v>
      </c>
      <c r="O2809" t="s">
        <v>8286</v>
      </c>
      <c r="P2809">
        <f t="shared" si="130"/>
        <v>67.739999999999995</v>
      </c>
      <c r="Q2809" s="13">
        <f t="shared" si="129"/>
        <v>42154.873124999998</v>
      </c>
      <c r="S2809">
        <f t="shared" si="131"/>
        <v>2015</v>
      </c>
    </row>
    <row r="2810" spans="1:19" ht="48" x14ac:dyDescent="0.2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8285</v>
      </c>
      <c r="O2810" t="s">
        <v>8286</v>
      </c>
      <c r="P2810">
        <f t="shared" si="130"/>
        <v>65.38</v>
      </c>
      <c r="Q2810" s="13">
        <f t="shared" si="129"/>
        <v>42208.84646990741</v>
      </c>
      <c r="S2810">
        <f t="shared" si="131"/>
        <v>2015</v>
      </c>
    </row>
    <row r="2811" spans="1:19" ht="48" x14ac:dyDescent="0.2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8285</v>
      </c>
      <c r="O2811" t="s">
        <v>8286</v>
      </c>
      <c r="P2811">
        <f t="shared" si="130"/>
        <v>121.9</v>
      </c>
      <c r="Q2811" s="13">
        <f t="shared" si="129"/>
        <v>42451.496817129635</v>
      </c>
      <c r="S2811">
        <f t="shared" si="131"/>
        <v>2016</v>
      </c>
    </row>
    <row r="2812" spans="1:19" ht="48" x14ac:dyDescent="0.2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8285</v>
      </c>
      <c r="O2812" t="s">
        <v>8286</v>
      </c>
      <c r="P2812">
        <f t="shared" si="130"/>
        <v>47.46</v>
      </c>
      <c r="Q2812" s="13">
        <f t="shared" si="129"/>
        <v>41759.13962962963</v>
      </c>
      <c r="S2812">
        <f t="shared" si="131"/>
        <v>2014</v>
      </c>
    </row>
    <row r="2813" spans="1:19" ht="48" x14ac:dyDescent="0.2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8285</v>
      </c>
      <c r="O2813" t="s">
        <v>8286</v>
      </c>
      <c r="P2813">
        <f t="shared" si="130"/>
        <v>92.84</v>
      </c>
      <c r="Q2813" s="13">
        <f t="shared" si="129"/>
        <v>42028.496562500004</v>
      </c>
      <c r="S2813">
        <f t="shared" si="131"/>
        <v>2015</v>
      </c>
    </row>
    <row r="2814" spans="1:19" ht="48" x14ac:dyDescent="0.2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8285</v>
      </c>
      <c r="O2814" t="s">
        <v>8286</v>
      </c>
      <c r="P2814">
        <f t="shared" si="130"/>
        <v>68.25</v>
      </c>
      <c r="Q2814" s="13">
        <f t="shared" si="129"/>
        <v>42054.74418981481</v>
      </c>
      <c r="S2814">
        <f t="shared" si="131"/>
        <v>2015</v>
      </c>
    </row>
    <row r="2815" spans="1:19" ht="48" x14ac:dyDescent="0.2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8285</v>
      </c>
      <c r="O2815" t="s">
        <v>8286</v>
      </c>
      <c r="P2815">
        <f t="shared" si="130"/>
        <v>37.21</v>
      </c>
      <c r="Q2815" s="13">
        <f t="shared" si="129"/>
        <v>42693.742604166662</v>
      </c>
      <c r="S2815">
        <f t="shared" si="131"/>
        <v>2016</v>
      </c>
    </row>
    <row r="2816" spans="1:19" ht="48" x14ac:dyDescent="0.2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8285</v>
      </c>
      <c r="O2816" t="s">
        <v>8286</v>
      </c>
      <c r="P2816">
        <f t="shared" si="130"/>
        <v>25.25</v>
      </c>
      <c r="Q2816" s="13">
        <f t="shared" si="129"/>
        <v>42103.399479166663</v>
      </c>
      <c r="S2816">
        <f t="shared" si="131"/>
        <v>2015</v>
      </c>
    </row>
    <row r="2817" spans="1:19" ht="48" x14ac:dyDescent="0.2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8285</v>
      </c>
      <c r="O2817" t="s">
        <v>8286</v>
      </c>
      <c r="P2817">
        <f t="shared" si="130"/>
        <v>43.21</v>
      </c>
      <c r="Q2817" s="13">
        <f t="shared" si="129"/>
        <v>42559.776724537034</v>
      </c>
      <c r="S2817">
        <f t="shared" si="131"/>
        <v>2016</v>
      </c>
    </row>
    <row r="2818" spans="1:19" ht="48" x14ac:dyDescent="0.2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8285</v>
      </c>
      <c r="O2818" t="s">
        <v>8286</v>
      </c>
      <c r="P2818">
        <f t="shared" si="130"/>
        <v>25.13</v>
      </c>
      <c r="Q2818" s="13">
        <f t="shared" si="129"/>
        <v>42188.467499999999</v>
      </c>
      <c r="S2818">
        <f t="shared" si="131"/>
        <v>2015</v>
      </c>
    </row>
    <row r="2819" spans="1:19" ht="48" x14ac:dyDescent="0.2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8285</v>
      </c>
      <c r="O2819" t="s">
        <v>8286</v>
      </c>
      <c r="P2819">
        <f t="shared" si="130"/>
        <v>23.64</v>
      </c>
      <c r="Q2819" s="13">
        <f t="shared" ref="Q2819:Q2882" si="132">(((J2819/60)/60)/24)+DATE(1970,1,1)</f>
        <v>42023.634976851856</v>
      </c>
      <c r="S2819">
        <f t="shared" si="131"/>
        <v>2015</v>
      </c>
    </row>
    <row r="2820" spans="1:19" ht="48" x14ac:dyDescent="0.2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8285</v>
      </c>
      <c r="O2820" t="s">
        <v>8286</v>
      </c>
      <c r="P2820">
        <f t="shared" ref="P2820:P2883" si="133">ROUND(E2820/L2820,2)</f>
        <v>103.95</v>
      </c>
      <c r="Q2820" s="13">
        <f t="shared" si="132"/>
        <v>42250.598217592589</v>
      </c>
      <c r="S2820">
        <f t="shared" ref="R2820:S2883" si="134">YEAR(Q2820)</f>
        <v>2015</v>
      </c>
    </row>
    <row r="2821" spans="1:19" ht="48" x14ac:dyDescent="0.2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8285</v>
      </c>
      <c r="O2821" t="s">
        <v>8286</v>
      </c>
      <c r="P2821">
        <f t="shared" si="133"/>
        <v>50.38</v>
      </c>
      <c r="Q2821" s="13">
        <f t="shared" si="132"/>
        <v>42139.525567129633</v>
      </c>
      <c r="S2821">
        <f t="shared" si="134"/>
        <v>2015</v>
      </c>
    </row>
    <row r="2822" spans="1:19" ht="48" x14ac:dyDescent="0.2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8285</v>
      </c>
      <c r="O2822" t="s">
        <v>8286</v>
      </c>
      <c r="P2822">
        <f t="shared" si="133"/>
        <v>13.6</v>
      </c>
      <c r="Q2822" s="13">
        <f t="shared" si="132"/>
        <v>42401.610983796301</v>
      </c>
      <c r="S2822">
        <f t="shared" si="134"/>
        <v>2016</v>
      </c>
    </row>
    <row r="2823" spans="1:19" ht="48" x14ac:dyDescent="0.2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8285</v>
      </c>
      <c r="O2823" t="s">
        <v>8286</v>
      </c>
      <c r="P2823">
        <f t="shared" si="133"/>
        <v>28.57</v>
      </c>
      <c r="Q2823" s="13">
        <f t="shared" si="132"/>
        <v>41875.922858796301</v>
      </c>
      <c r="S2823">
        <f t="shared" si="134"/>
        <v>2014</v>
      </c>
    </row>
    <row r="2824" spans="1:19" ht="48" x14ac:dyDescent="0.2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8285</v>
      </c>
      <c r="O2824" t="s">
        <v>8286</v>
      </c>
      <c r="P2824">
        <f t="shared" si="133"/>
        <v>63.83</v>
      </c>
      <c r="Q2824" s="13">
        <f t="shared" si="132"/>
        <v>42060.683935185181</v>
      </c>
      <c r="S2824">
        <f t="shared" si="134"/>
        <v>2015</v>
      </c>
    </row>
    <row r="2825" spans="1:19" ht="48" x14ac:dyDescent="0.2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8285</v>
      </c>
      <c r="O2825" t="s">
        <v>8286</v>
      </c>
      <c r="P2825">
        <f t="shared" si="133"/>
        <v>8.86</v>
      </c>
      <c r="Q2825" s="13">
        <f t="shared" si="132"/>
        <v>42067.011643518519</v>
      </c>
      <c r="S2825">
        <f t="shared" si="134"/>
        <v>2015</v>
      </c>
    </row>
    <row r="2826" spans="1:19" ht="32" x14ac:dyDescent="0.2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8285</v>
      </c>
      <c r="O2826" t="s">
        <v>8286</v>
      </c>
      <c r="P2826">
        <f t="shared" si="133"/>
        <v>50.67</v>
      </c>
      <c r="Q2826" s="13">
        <f t="shared" si="132"/>
        <v>42136.270787037036</v>
      </c>
      <c r="S2826">
        <f t="shared" si="134"/>
        <v>2015</v>
      </c>
    </row>
    <row r="2827" spans="1:19" ht="48" x14ac:dyDescent="0.2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8285</v>
      </c>
      <c r="O2827" t="s">
        <v>8286</v>
      </c>
      <c r="P2827">
        <f t="shared" si="133"/>
        <v>60.78</v>
      </c>
      <c r="Q2827" s="13">
        <f t="shared" si="132"/>
        <v>42312.792662037042</v>
      </c>
      <c r="S2827">
        <f t="shared" si="134"/>
        <v>2015</v>
      </c>
    </row>
    <row r="2828" spans="1:19" ht="48" x14ac:dyDescent="0.2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8285</v>
      </c>
      <c r="O2828" t="s">
        <v>8286</v>
      </c>
      <c r="P2828">
        <f t="shared" si="133"/>
        <v>113.42</v>
      </c>
      <c r="Q2828" s="13">
        <f t="shared" si="132"/>
        <v>42171.034861111111</v>
      </c>
      <c r="S2828">
        <f t="shared" si="134"/>
        <v>2015</v>
      </c>
    </row>
    <row r="2829" spans="1:19" ht="48" x14ac:dyDescent="0.2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8285</v>
      </c>
      <c r="O2829" t="s">
        <v>8286</v>
      </c>
      <c r="P2829">
        <f t="shared" si="133"/>
        <v>104.57</v>
      </c>
      <c r="Q2829" s="13">
        <f t="shared" si="132"/>
        <v>42494.683634259258</v>
      </c>
      <c r="S2829">
        <f t="shared" si="134"/>
        <v>2016</v>
      </c>
    </row>
    <row r="2830" spans="1:19" ht="48" x14ac:dyDescent="0.2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8285</v>
      </c>
      <c r="O2830" t="s">
        <v>8286</v>
      </c>
      <c r="P2830">
        <f t="shared" si="133"/>
        <v>98.31</v>
      </c>
      <c r="Q2830" s="13">
        <f t="shared" si="132"/>
        <v>42254.264687499999</v>
      </c>
      <c r="S2830">
        <f t="shared" si="134"/>
        <v>2015</v>
      </c>
    </row>
    <row r="2831" spans="1:19" ht="48" x14ac:dyDescent="0.2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8285</v>
      </c>
      <c r="O2831" t="s">
        <v>8286</v>
      </c>
      <c r="P2831">
        <f t="shared" si="133"/>
        <v>35.04</v>
      </c>
      <c r="Q2831" s="13">
        <f t="shared" si="132"/>
        <v>42495.434236111112</v>
      </c>
      <c r="S2831">
        <f t="shared" si="134"/>
        <v>2016</v>
      </c>
    </row>
    <row r="2832" spans="1:19" ht="32" x14ac:dyDescent="0.2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8285</v>
      </c>
      <c r="O2832" t="s">
        <v>8286</v>
      </c>
      <c r="P2832">
        <f t="shared" si="133"/>
        <v>272.73</v>
      </c>
      <c r="Q2832" s="13">
        <f t="shared" si="132"/>
        <v>41758.839675925927</v>
      </c>
      <c r="S2832">
        <f t="shared" si="134"/>
        <v>2014</v>
      </c>
    </row>
    <row r="2833" spans="1:19" ht="32" x14ac:dyDescent="0.2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8285</v>
      </c>
      <c r="O2833" t="s">
        <v>8286</v>
      </c>
      <c r="P2833">
        <f t="shared" si="133"/>
        <v>63.85</v>
      </c>
      <c r="Q2833" s="13">
        <f t="shared" si="132"/>
        <v>42171.824884259258</v>
      </c>
      <c r="S2833">
        <f t="shared" si="134"/>
        <v>2015</v>
      </c>
    </row>
    <row r="2834" spans="1:19" ht="48" x14ac:dyDescent="0.2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8285</v>
      </c>
      <c r="O2834" t="s">
        <v>8286</v>
      </c>
      <c r="P2834">
        <f t="shared" si="133"/>
        <v>30.19</v>
      </c>
      <c r="Q2834" s="13">
        <f t="shared" si="132"/>
        <v>41938.709421296298</v>
      </c>
      <c r="S2834">
        <f t="shared" si="134"/>
        <v>2014</v>
      </c>
    </row>
    <row r="2835" spans="1:19" ht="16" x14ac:dyDescent="0.2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8285</v>
      </c>
      <c r="O2835" t="s">
        <v>8286</v>
      </c>
      <c r="P2835">
        <f t="shared" si="133"/>
        <v>83.51</v>
      </c>
      <c r="Q2835" s="13">
        <f t="shared" si="132"/>
        <v>42268.127696759257</v>
      </c>
      <c r="S2835">
        <f t="shared" si="134"/>
        <v>2015</v>
      </c>
    </row>
    <row r="2836" spans="1:19" ht="48" x14ac:dyDescent="0.2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8285</v>
      </c>
      <c r="O2836" t="s">
        <v>8286</v>
      </c>
      <c r="P2836">
        <f t="shared" si="133"/>
        <v>64.760000000000005</v>
      </c>
      <c r="Q2836" s="13">
        <f t="shared" si="132"/>
        <v>42019.959837962961</v>
      </c>
      <c r="S2836">
        <f t="shared" si="134"/>
        <v>2015</v>
      </c>
    </row>
    <row r="2837" spans="1:19" ht="48" x14ac:dyDescent="0.2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8285</v>
      </c>
      <c r="O2837" t="s">
        <v>8286</v>
      </c>
      <c r="P2837">
        <f t="shared" si="133"/>
        <v>20.12</v>
      </c>
      <c r="Q2837" s="13">
        <f t="shared" si="132"/>
        <v>42313.703900462962</v>
      </c>
      <c r="S2837">
        <f t="shared" si="134"/>
        <v>2015</v>
      </c>
    </row>
    <row r="2838" spans="1:19" ht="48" x14ac:dyDescent="0.2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8285</v>
      </c>
      <c r="O2838" t="s">
        <v>8286</v>
      </c>
      <c r="P2838">
        <f t="shared" si="133"/>
        <v>44.09</v>
      </c>
      <c r="Q2838" s="13">
        <f t="shared" si="132"/>
        <v>42746.261782407411</v>
      </c>
      <c r="S2838">
        <f t="shared" si="134"/>
        <v>2017</v>
      </c>
    </row>
    <row r="2839" spans="1:19" ht="64" x14ac:dyDescent="0.2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8285</v>
      </c>
      <c r="O2839" t="s">
        <v>8286</v>
      </c>
      <c r="P2839">
        <f t="shared" si="133"/>
        <v>40.479999999999997</v>
      </c>
      <c r="Q2839" s="13">
        <f t="shared" si="132"/>
        <v>42307.908379629633</v>
      </c>
      <c r="S2839">
        <f t="shared" si="134"/>
        <v>2015</v>
      </c>
    </row>
    <row r="2840" spans="1:19" ht="48" x14ac:dyDescent="0.2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8285</v>
      </c>
      <c r="O2840" t="s">
        <v>8286</v>
      </c>
      <c r="P2840">
        <f t="shared" si="133"/>
        <v>44.54</v>
      </c>
      <c r="Q2840" s="13">
        <f t="shared" si="132"/>
        <v>41842.607592592591</v>
      </c>
      <c r="S2840">
        <f t="shared" si="134"/>
        <v>2014</v>
      </c>
    </row>
    <row r="2841" spans="1:19" ht="48" x14ac:dyDescent="0.2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8285</v>
      </c>
      <c r="O2841" t="s">
        <v>8286</v>
      </c>
      <c r="P2841">
        <f t="shared" si="133"/>
        <v>125.81</v>
      </c>
      <c r="Q2841" s="13">
        <f t="shared" si="132"/>
        <v>41853.240208333329</v>
      </c>
      <c r="S2841">
        <f t="shared" si="134"/>
        <v>2014</v>
      </c>
    </row>
    <row r="2842" spans="1:19" ht="48" x14ac:dyDescent="0.2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8285</v>
      </c>
      <c r="O2842" t="s">
        <v>8286</v>
      </c>
      <c r="P2842">
        <f t="shared" si="133"/>
        <v>19.7</v>
      </c>
      <c r="Q2842" s="13">
        <f t="shared" si="132"/>
        <v>42060.035636574074</v>
      </c>
      <c r="S2842">
        <f t="shared" si="134"/>
        <v>2015</v>
      </c>
    </row>
    <row r="2843" spans="1:19" ht="48" x14ac:dyDescent="0.2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8285</v>
      </c>
      <c r="O2843" t="s">
        <v>8286</v>
      </c>
      <c r="P2843">
        <f t="shared" si="133"/>
        <v>10</v>
      </c>
      <c r="Q2843" s="13">
        <f t="shared" si="132"/>
        <v>42291.739548611105</v>
      </c>
      <c r="S2843">
        <f t="shared" si="134"/>
        <v>2015</v>
      </c>
    </row>
    <row r="2844" spans="1:19" ht="48" x14ac:dyDescent="0.2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8285</v>
      </c>
      <c r="O2844" t="s">
        <v>8286</v>
      </c>
      <c r="P2844" t="e">
        <f t="shared" si="133"/>
        <v>#DIV/0!</v>
      </c>
      <c r="Q2844" s="13">
        <f t="shared" si="132"/>
        <v>41784.952488425923</v>
      </c>
      <c r="S2844">
        <f t="shared" si="134"/>
        <v>2014</v>
      </c>
    </row>
    <row r="2845" spans="1:19" ht="48" x14ac:dyDescent="0.2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8285</v>
      </c>
      <c r="O2845" t="s">
        <v>8286</v>
      </c>
      <c r="P2845" t="e">
        <f t="shared" si="133"/>
        <v>#DIV/0!</v>
      </c>
      <c r="Q2845" s="13">
        <f t="shared" si="132"/>
        <v>42492.737847222219</v>
      </c>
      <c r="S2845">
        <f t="shared" si="134"/>
        <v>2016</v>
      </c>
    </row>
    <row r="2846" spans="1:19" ht="48" x14ac:dyDescent="0.2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8285</v>
      </c>
      <c r="O2846" t="s">
        <v>8286</v>
      </c>
      <c r="P2846">
        <f t="shared" si="133"/>
        <v>30</v>
      </c>
      <c r="Q2846" s="13">
        <f t="shared" si="132"/>
        <v>42709.546064814815</v>
      </c>
      <c r="S2846">
        <f t="shared" si="134"/>
        <v>2016</v>
      </c>
    </row>
    <row r="2847" spans="1:19" ht="48" x14ac:dyDescent="0.2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8285</v>
      </c>
      <c r="O2847" t="s">
        <v>8286</v>
      </c>
      <c r="P2847">
        <f t="shared" si="133"/>
        <v>60.67</v>
      </c>
      <c r="Q2847" s="13">
        <f t="shared" si="132"/>
        <v>42103.016585648147</v>
      </c>
      <c r="S2847">
        <f t="shared" si="134"/>
        <v>2015</v>
      </c>
    </row>
    <row r="2848" spans="1:19" ht="48" x14ac:dyDescent="0.2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8285</v>
      </c>
      <c r="O2848" t="s">
        <v>8286</v>
      </c>
      <c r="P2848" t="e">
        <f t="shared" si="133"/>
        <v>#DIV/0!</v>
      </c>
      <c r="Q2848" s="13">
        <f t="shared" si="132"/>
        <v>42108.692060185189</v>
      </c>
      <c r="S2848">
        <f t="shared" si="134"/>
        <v>2015</v>
      </c>
    </row>
    <row r="2849" spans="1:19" ht="48" x14ac:dyDescent="0.2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8285</v>
      </c>
      <c r="O2849" t="s">
        <v>8286</v>
      </c>
      <c r="P2849" t="e">
        <f t="shared" si="133"/>
        <v>#DIV/0!</v>
      </c>
      <c r="Q2849" s="13">
        <f t="shared" si="132"/>
        <v>42453.806307870371</v>
      </c>
      <c r="S2849">
        <f t="shared" si="134"/>
        <v>2016</v>
      </c>
    </row>
    <row r="2850" spans="1:19" ht="48" x14ac:dyDescent="0.2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8285</v>
      </c>
      <c r="O2850" t="s">
        <v>8286</v>
      </c>
      <c r="P2850">
        <f t="shared" si="133"/>
        <v>23.33</v>
      </c>
      <c r="Q2850" s="13">
        <f t="shared" si="132"/>
        <v>42123.648831018523</v>
      </c>
      <c r="S2850">
        <f t="shared" si="134"/>
        <v>2015</v>
      </c>
    </row>
    <row r="2851" spans="1:19" ht="48" x14ac:dyDescent="0.2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8285</v>
      </c>
      <c r="O2851" t="s">
        <v>8286</v>
      </c>
      <c r="P2851">
        <f t="shared" si="133"/>
        <v>5</v>
      </c>
      <c r="Q2851" s="13">
        <f t="shared" si="132"/>
        <v>42453.428240740745</v>
      </c>
      <c r="S2851">
        <f t="shared" si="134"/>
        <v>2016</v>
      </c>
    </row>
    <row r="2852" spans="1:19" ht="48" x14ac:dyDescent="0.2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8285</v>
      </c>
      <c r="O2852" t="s">
        <v>8286</v>
      </c>
      <c r="P2852">
        <f t="shared" si="133"/>
        <v>23.92</v>
      </c>
      <c r="Q2852" s="13">
        <f t="shared" si="132"/>
        <v>41858.007071759261</v>
      </c>
      <c r="S2852">
        <f t="shared" si="134"/>
        <v>2014</v>
      </c>
    </row>
    <row r="2853" spans="1:19" ht="48" x14ac:dyDescent="0.2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8285</v>
      </c>
      <c r="O2853" t="s">
        <v>8286</v>
      </c>
      <c r="P2853" t="e">
        <f t="shared" si="133"/>
        <v>#DIV/0!</v>
      </c>
      <c r="Q2853" s="13">
        <f t="shared" si="132"/>
        <v>42390.002650462964</v>
      </c>
      <c r="S2853">
        <f t="shared" si="134"/>
        <v>2016</v>
      </c>
    </row>
    <row r="2854" spans="1:19" ht="48" x14ac:dyDescent="0.2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8285</v>
      </c>
      <c r="O2854" t="s">
        <v>8286</v>
      </c>
      <c r="P2854">
        <f t="shared" si="133"/>
        <v>15.83</v>
      </c>
      <c r="Q2854" s="13">
        <f t="shared" si="132"/>
        <v>41781.045173611114</v>
      </c>
      <c r="S2854">
        <f t="shared" si="134"/>
        <v>2014</v>
      </c>
    </row>
    <row r="2855" spans="1:19" ht="48" x14ac:dyDescent="0.2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8285</v>
      </c>
      <c r="O2855" t="s">
        <v>8286</v>
      </c>
      <c r="P2855" t="e">
        <f t="shared" si="133"/>
        <v>#DIV/0!</v>
      </c>
      <c r="Q2855" s="13">
        <f t="shared" si="132"/>
        <v>41836.190937499996</v>
      </c>
      <c r="S2855">
        <f t="shared" si="134"/>
        <v>2014</v>
      </c>
    </row>
    <row r="2856" spans="1:19" ht="48" x14ac:dyDescent="0.2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8285</v>
      </c>
      <c r="O2856" t="s">
        <v>8286</v>
      </c>
      <c r="P2856">
        <f t="shared" si="133"/>
        <v>29.79</v>
      </c>
      <c r="Q2856" s="13">
        <f t="shared" si="132"/>
        <v>42111.71665509259</v>
      </c>
      <c r="S2856">
        <f t="shared" si="134"/>
        <v>2015</v>
      </c>
    </row>
    <row r="2857" spans="1:19" ht="48" x14ac:dyDescent="0.2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8285</v>
      </c>
      <c r="O2857" t="s">
        <v>8286</v>
      </c>
      <c r="P2857">
        <f t="shared" si="133"/>
        <v>60</v>
      </c>
      <c r="Q2857" s="13">
        <f t="shared" si="132"/>
        <v>42370.007766203707</v>
      </c>
      <c r="S2857">
        <f t="shared" si="134"/>
        <v>2016</v>
      </c>
    </row>
    <row r="2858" spans="1:19" ht="48" x14ac:dyDescent="0.2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8285</v>
      </c>
      <c r="O2858" t="s">
        <v>8286</v>
      </c>
      <c r="P2858">
        <f t="shared" si="133"/>
        <v>24.33</v>
      </c>
      <c r="Q2858" s="13">
        <f t="shared" si="132"/>
        <v>42165.037581018521</v>
      </c>
      <c r="S2858">
        <f t="shared" si="134"/>
        <v>2015</v>
      </c>
    </row>
    <row r="2859" spans="1:19" ht="64" x14ac:dyDescent="0.2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8285</v>
      </c>
      <c r="O2859" t="s">
        <v>8286</v>
      </c>
      <c r="P2859">
        <f t="shared" si="133"/>
        <v>500</v>
      </c>
      <c r="Q2859" s="13">
        <f t="shared" si="132"/>
        <v>42726.920081018514</v>
      </c>
      <c r="S2859">
        <f t="shared" si="134"/>
        <v>2016</v>
      </c>
    </row>
    <row r="2860" spans="1:19" ht="48" x14ac:dyDescent="0.2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8285</v>
      </c>
      <c r="O2860" t="s">
        <v>8286</v>
      </c>
      <c r="P2860" t="e">
        <f t="shared" si="133"/>
        <v>#DIV/0!</v>
      </c>
      <c r="Q2860" s="13">
        <f t="shared" si="132"/>
        <v>41954.545081018514</v>
      </c>
      <c r="S2860">
        <f t="shared" si="134"/>
        <v>2014</v>
      </c>
    </row>
    <row r="2861" spans="1:19" ht="32" x14ac:dyDescent="0.2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8285</v>
      </c>
      <c r="O2861" t="s">
        <v>8286</v>
      </c>
      <c r="P2861">
        <f t="shared" si="133"/>
        <v>35</v>
      </c>
      <c r="Q2861" s="13">
        <f t="shared" si="132"/>
        <v>42233.362314814818</v>
      </c>
      <c r="S2861">
        <f t="shared" si="134"/>
        <v>2015</v>
      </c>
    </row>
    <row r="2862" spans="1:19" ht="48" x14ac:dyDescent="0.2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8285</v>
      </c>
      <c r="O2862" t="s">
        <v>8286</v>
      </c>
      <c r="P2862">
        <f t="shared" si="133"/>
        <v>29.56</v>
      </c>
      <c r="Q2862" s="13">
        <f t="shared" si="132"/>
        <v>42480.800648148142</v>
      </c>
      <c r="S2862">
        <f t="shared" si="134"/>
        <v>2016</v>
      </c>
    </row>
    <row r="2863" spans="1:19" ht="48" x14ac:dyDescent="0.2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8285</v>
      </c>
      <c r="O2863" t="s">
        <v>8286</v>
      </c>
      <c r="P2863">
        <f t="shared" si="133"/>
        <v>26.67</v>
      </c>
      <c r="Q2863" s="13">
        <f t="shared" si="132"/>
        <v>42257.590833333335</v>
      </c>
      <c r="S2863">
        <f t="shared" si="134"/>
        <v>2015</v>
      </c>
    </row>
    <row r="2864" spans="1:19" ht="48" x14ac:dyDescent="0.2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8285</v>
      </c>
      <c r="O2864" t="s">
        <v>8286</v>
      </c>
      <c r="P2864">
        <f t="shared" si="133"/>
        <v>18.329999999999998</v>
      </c>
      <c r="Q2864" s="13">
        <f t="shared" si="132"/>
        <v>41784.789687500001</v>
      </c>
      <c r="S2864">
        <f t="shared" si="134"/>
        <v>2014</v>
      </c>
    </row>
    <row r="2865" spans="1:19" ht="48" x14ac:dyDescent="0.2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8285</v>
      </c>
      <c r="O2865" t="s">
        <v>8286</v>
      </c>
      <c r="P2865">
        <f t="shared" si="133"/>
        <v>20</v>
      </c>
      <c r="Q2865" s="13">
        <f t="shared" si="132"/>
        <v>41831.675034722226</v>
      </c>
      <c r="S2865">
        <f t="shared" si="134"/>
        <v>2014</v>
      </c>
    </row>
    <row r="2866" spans="1:19" ht="16" x14ac:dyDescent="0.2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8285</v>
      </c>
      <c r="O2866" t="s">
        <v>8286</v>
      </c>
      <c r="P2866">
        <f t="shared" si="133"/>
        <v>13.33</v>
      </c>
      <c r="Q2866" s="13">
        <f t="shared" si="132"/>
        <v>42172.613506944443</v>
      </c>
      <c r="S2866">
        <f t="shared" si="134"/>
        <v>2015</v>
      </c>
    </row>
    <row r="2867" spans="1:19" ht="48" x14ac:dyDescent="0.2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8285</v>
      </c>
      <c r="O2867" t="s">
        <v>8286</v>
      </c>
      <c r="P2867" t="e">
        <f t="shared" si="133"/>
        <v>#DIV/0!</v>
      </c>
      <c r="Q2867" s="13">
        <f t="shared" si="132"/>
        <v>41950.114108796297</v>
      </c>
      <c r="S2867">
        <f t="shared" si="134"/>
        <v>2014</v>
      </c>
    </row>
    <row r="2868" spans="1:19" ht="48" x14ac:dyDescent="0.2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8285</v>
      </c>
      <c r="O2868" t="s">
        <v>8286</v>
      </c>
      <c r="P2868">
        <f t="shared" si="133"/>
        <v>22.5</v>
      </c>
      <c r="Q2868" s="13">
        <f t="shared" si="132"/>
        <v>42627.955104166671</v>
      </c>
      <c r="S2868">
        <f t="shared" si="134"/>
        <v>2016</v>
      </c>
    </row>
    <row r="2869" spans="1:19" ht="48" x14ac:dyDescent="0.2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8285</v>
      </c>
      <c r="O2869" t="s">
        <v>8286</v>
      </c>
      <c r="P2869">
        <f t="shared" si="133"/>
        <v>50.4</v>
      </c>
      <c r="Q2869" s="13">
        <f t="shared" si="132"/>
        <v>42531.195277777777</v>
      </c>
      <c r="S2869">
        <f t="shared" si="134"/>
        <v>2016</v>
      </c>
    </row>
    <row r="2870" spans="1:19" ht="48" x14ac:dyDescent="0.2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8285</v>
      </c>
      <c r="O2870" t="s">
        <v>8286</v>
      </c>
      <c r="P2870">
        <f t="shared" si="133"/>
        <v>105.03</v>
      </c>
      <c r="Q2870" s="13">
        <f t="shared" si="132"/>
        <v>42618.827013888891</v>
      </c>
      <c r="S2870">
        <f t="shared" si="134"/>
        <v>2016</v>
      </c>
    </row>
    <row r="2871" spans="1:19" ht="48" x14ac:dyDescent="0.2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8285</v>
      </c>
      <c r="O2871" t="s">
        <v>8286</v>
      </c>
      <c r="P2871">
        <f t="shared" si="133"/>
        <v>35.4</v>
      </c>
      <c r="Q2871" s="13">
        <f t="shared" si="132"/>
        <v>42540.593530092592</v>
      </c>
      <c r="S2871">
        <f t="shared" si="134"/>
        <v>2016</v>
      </c>
    </row>
    <row r="2872" spans="1:19" ht="48" x14ac:dyDescent="0.2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8285</v>
      </c>
      <c r="O2872" t="s">
        <v>8286</v>
      </c>
      <c r="P2872">
        <f t="shared" si="133"/>
        <v>83.33</v>
      </c>
      <c r="Q2872" s="13">
        <f t="shared" si="132"/>
        <v>41746.189409722225</v>
      </c>
      <c r="S2872">
        <f t="shared" si="134"/>
        <v>2014</v>
      </c>
    </row>
    <row r="2873" spans="1:19" ht="48" x14ac:dyDescent="0.2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8285</v>
      </c>
      <c r="O2873" t="s">
        <v>8286</v>
      </c>
      <c r="P2873">
        <f t="shared" si="133"/>
        <v>35.92</v>
      </c>
      <c r="Q2873" s="13">
        <f t="shared" si="132"/>
        <v>41974.738576388889</v>
      </c>
      <c r="S2873">
        <f t="shared" si="134"/>
        <v>2014</v>
      </c>
    </row>
    <row r="2874" spans="1:19" ht="32" x14ac:dyDescent="0.2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8285</v>
      </c>
      <c r="O2874" t="s">
        <v>8286</v>
      </c>
      <c r="P2874" t="e">
        <f t="shared" si="133"/>
        <v>#DIV/0!</v>
      </c>
      <c r="Q2874" s="13">
        <f t="shared" si="132"/>
        <v>42115.11618055556</v>
      </c>
      <c r="S2874">
        <f t="shared" si="134"/>
        <v>2015</v>
      </c>
    </row>
    <row r="2875" spans="1:19" ht="48" x14ac:dyDescent="0.2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8285</v>
      </c>
      <c r="O2875" t="s">
        <v>8286</v>
      </c>
      <c r="P2875">
        <f t="shared" si="133"/>
        <v>119.13</v>
      </c>
      <c r="Q2875" s="13">
        <f t="shared" si="132"/>
        <v>42002.817488425921</v>
      </c>
      <c r="S2875">
        <f t="shared" si="134"/>
        <v>2014</v>
      </c>
    </row>
    <row r="2876" spans="1:19" ht="48" x14ac:dyDescent="0.2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8285</v>
      </c>
      <c r="O2876" t="s">
        <v>8286</v>
      </c>
      <c r="P2876">
        <f t="shared" si="133"/>
        <v>90.33</v>
      </c>
      <c r="Q2876" s="13">
        <f t="shared" si="132"/>
        <v>42722.84474537037</v>
      </c>
      <c r="S2876">
        <f t="shared" si="134"/>
        <v>2016</v>
      </c>
    </row>
    <row r="2877" spans="1:19" ht="48" x14ac:dyDescent="0.2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8285</v>
      </c>
      <c r="O2877" t="s">
        <v>8286</v>
      </c>
      <c r="P2877">
        <f t="shared" si="133"/>
        <v>2.33</v>
      </c>
      <c r="Q2877" s="13">
        <f t="shared" si="132"/>
        <v>42465.128391203703</v>
      </c>
      <c r="S2877">
        <f t="shared" si="134"/>
        <v>2016</v>
      </c>
    </row>
    <row r="2878" spans="1:19" ht="48" x14ac:dyDescent="0.2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8285</v>
      </c>
      <c r="O2878" t="s">
        <v>8286</v>
      </c>
      <c r="P2878" t="e">
        <f t="shared" si="133"/>
        <v>#DIV/0!</v>
      </c>
      <c r="Q2878" s="13">
        <f t="shared" si="132"/>
        <v>42171.743969907402</v>
      </c>
      <c r="S2878">
        <f t="shared" si="134"/>
        <v>2015</v>
      </c>
    </row>
    <row r="2879" spans="1:19" ht="48" x14ac:dyDescent="0.2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8285</v>
      </c>
      <c r="O2879" t="s">
        <v>8286</v>
      </c>
      <c r="P2879">
        <f t="shared" si="133"/>
        <v>108.33</v>
      </c>
      <c r="Q2879" s="13">
        <f t="shared" si="132"/>
        <v>42672.955138888887</v>
      </c>
      <c r="S2879">
        <f t="shared" si="134"/>
        <v>2016</v>
      </c>
    </row>
    <row r="2880" spans="1:19" ht="48" x14ac:dyDescent="0.2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8285</v>
      </c>
      <c r="O2880" t="s">
        <v>8286</v>
      </c>
      <c r="P2880">
        <f t="shared" si="133"/>
        <v>15.75</v>
      </c>
      <c r="Q2880" s="13">
        <f t="shared" si="132"/>
        <v>42128.615682870368</v>
      </c>
      <c r="S2880">
        <f t="shared" si="134"/>
        <v>2015</v>
      </c>
    </row>
    <row r="2881" spans="1:19" ht="48" x14ac:dyDescent="0.2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8285</v>
      </c>
      <c r="O2881" t="s">
        <v>8286</v>
      </c>
      <c r="P2881">
        <f t="shared" si="133"/>
        <v>29</v>
      </c>
      <c r="Q2881" s="13">
        <f t="shared" si="132"/>
        <v>42359.725243055553</v>
      </c>
      <c r="S2881">
        <f t="shared" si="134"/>
        <v>2015</v>
      </c>
    </row>
    <row r="2882" spans="1:19" ht="48" x14ac:dyDescent="0.2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8285</v>
      </c>
      <c r="O2882" t="s">
        <v>8286</v>
      </c>
      <c r="P2882">
        <f t="shared" si="133"/>
        <v>96.55</v>
      </c>
      <c r="Q2882" s="13">
        <f t="shared" si="132"/>
        <v>42192.905694444446</v>
      </c>
      <c r="S2882">
        <f t="shared" si="134"/>
        <v>2015</v>
      </c>
    </row>
    <row r="2883" spans="1:19" ht="48" x14ac:dyDescent="0.2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8285</v>
      </c>
      <c r="O2883" t="s">
        <v>8286</v>
      </c>
      <c r="P2883" t="e">
        <f t="shared" si="133"/>
        <v>#DIV/0!</v>
      </c>
      <c r="Q2883" s="13">
        <f t="shared" ref="Q2883:Q2946" si="135">(((J2883/60)/60)/24)+DATE(1970,1,1)</f>
        <v>41916.597638888888</v>
      </c>
      <c r="S2883">
        <f t="shared" si="134"/>
        <v>2014</v>
      </c>
    </row>
    <row r="2884" spans="1:19" ht="48" x14ac:dyDescent="0.2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8285</v>
      </c>
      <c r="O2884" t="s">
        <v>8286</v>
      </c>
      <c r="P2884">
        <f t="shared" ref="P2884:P2947" si="136">ROUND(E2884/L2884,2)</f>
        <v>63</v>
      </c>
      <c r="Q2884" s="13">
        <f t="shared" si="135"/>
        <v>42461.596273148149</v>
      </c>
      <c r="S2884">
        <f t="shared" ref="R2884:S2947" si="137">YEAR(Q2884)</f>
        <v>2016</v>
      </c>
    </row>
    <row r="2885" spans="1:19" ht="48" x14ac:dyDescent="0.2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8285</v>
      </c>
      <c r="O2885" t="s">
        <v>8286</v>
      </c>
      <c r="P2885">
        <f t="shared" si="136"/>
        <v>381.6</v>
      </c>
      <c r="Q2885" s="13">
        <f t="shared" si="135"/>
        <v>42370.90320601852</v>
      </c>
      <c r="S2885">
        <f t="shared" si="137"/>
        <v>2016</v>
      </c>
    </row>
    <row r="2886" spans="1:19" ht="32" x14ac:dyDescent="0.2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8285</v>
      </c>
      <c r="O2886" t="s">
        <v>8286</v>
      </c>
      <c r="P2886">
        <f t="shared" si="136"/>
        <v>46.25</v>
      </c>
      <c r="Q2886" s="13">
        <f t="shared" si="135"/>
        <v>41948.727256944447</v>
      </c>
      <c r="S2886">
        <f t="shared" si="137"/>
        <v>2014</v>
      </c>
    </row>
    <row r="2887" spans="1:19" ht="32" x14ac:dyDescent="0.2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8285</v>
      </c>
      <c r="O2887" t="s">
        <v>8286</v>
      </c>
      <c r="P2887">
        <f t="shared" si="136"/>
        <v>26</v>
      </c>
      <c r="Q2887" s="13">
        <f t="shared" si="135"/>
        <v>42047.07640046296</v>
      </c>
      <c r="S2887">
        <f t="shared" si="137"/>
        <v>2015</v>
      </c>
    </row>
    <row r="2888" spans="1:19" ht="48" x14ac:dyDescent="0.2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8285</v>
      </c>
      <c r="O2888" t="s">
        <v>8286</v>
      </c>
      <c r="P2888">
        <f t="shared" si="136"/>
        <v>10</v>
      </c>
      <c r="Q2888" s="13">
        <f t="shared" si="135"/>
        <v>42261.632916666669</v>
      </c>
      <c r="S2888">
        <f t="shared" si="137"/>
        <v>2015</v>
      </c>
    </row>
    <row r="2889" spans="1:19" ht="48" x14ac:dyDescent="0.2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8285</v>
      </c>
      <c r="O2889" t="s">
        <v>8286</v>
      </c>
      <c r="P2889">
        <f t="shared" si="136"/>
        <v>5</v>
      </c>
      <c r="Q2889" s="13">
        <f t="shared" si="135"/>
        <v>41985.427361111113</v>
      </c>
      <c r="S2889">
        <f t="shared" si="137"/>
        <v>2014</v>
      </c>
    </row>
    <row r="2890" spans="1:19" ht="48" x14ac:dyDescent="0.2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8285</v>
      </c>
      <c r="O2890" t="s">
        <v>8286</v>
      </c>
      <c r="P2890" t="e">
        <f t="shared" si="136"/>
        <v>#DIV/0!</v>
      </c>
      <c r="Q2890" s="13">
        <f t="shared" si="135"/>
        <v>41922.535185185188</v>
      </c>
      <c r="S2890">
        <f t="shared" si="137"/>
        <v>2014</v>
      </c>
    </row>
    <row r="2891" spans="1:19" ht="48" x14ac:dyDescent="0.2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8285</v>
      </c>
      <c r="O2891" t="s">
        <v>8286</v>
      </c>
      <c r="P2891">
        <f t="shared" si="136"/>
        <v>81.569999999999993</v>
      </c>
      <c r="Q2891" s="13">
        <f t="shared" si="135"/>
        <v>41850.863252314812</v>
      </c>
      <c r="S2891">
        <f t="shared" si="137"/>
        <v>2014</v>
      </c>
    </row>
    <row r="2892" spans="1:19" ht="48" x14ac:dyDescent="0.2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8285</v>
      </c>
      <c r="O2892" t="s">
        <v>8286</v>
      </c>
      <c r="P2892">
        <f t="shared" si="136"/>
        <v>7</v>
      </c>
      <c r="Q2892" s="13">
        <f t="shared" si="135"/>
        <v>41831.742962962962</v>
      </c>
      <c r="S2892">
        <f t="shared" si="137"/>
        <v>2014</v>
      </c>
    </row>
    <row r="2893" spans="1:19" ht="48" x14ac:dyDescent="0.2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8285</v>
      </c>
      <c r="O2893" t="s">
        <v>8286</v>
      </c>
      <c r="P2893">
        <f t="shared" si="136"/>
        <v>27.3</v>
      </c>
      <c r="Q2893" s="13">
        <f t="shared" si="135"/>
        <v>42415.883425925931</v>
      </c>
      <c r="S2893">
        <f t="shared" si="137"/>
        <v>2016</v>
      </c>
    </row>
    <row r="2894" spans="1:19" ht="48" x14ac:dyDescent="0.2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8285</v>
      </c>
      <c r="O2894" t="s">
        <v>8286</v>
      </c>
      <c r="P2894">
        <f t="shared" si="136"/>
        <v>29.41</v>
      </c>
      <c r="Q2894" s="13">
        <f t="shared" si="135"/>
        <v>41869.714166666665</v>
      </c>
      <c r="S2894">
        <f t="shared" si="137"/>
        <v>2014</v>
      </c>
    </row>
    <row r="2895" spans="1:19" ht="16" x14ac:dyDescent="0.2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8285</v>
      </c>
      <c r="O2895" t="s">
        <v>8286</v>
      </c>
      <c r="P2895">
        <f t="shared" si="136"/>
        <v>12.5</v>
      </c>
      <c r="Q2895" s="13">
        <f t="shared" si="135"/>
        <v>41953.773090277777</v>
      </c>
      <c r="S2895">
        <f t="shared" si="137"/>
        <v>2014</v>
      </c>
    </row>
    <row r="2896" spans="1:19" ht="32" x14ac:dyDescent="0.2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8285</v>
      </c>
      <c r="O2896" t="s">
        <v>8286</v>
      </c>
      <c r="P2896" t="e">
        <f t="shared" si="136"/>
        <v>#DIV/0!</v>
      </c>
      <c r="Q2896" s="13">
        <f t="shared" si="135"/>
        <v>42037.986284722225</v>
      </c>
      <c r="S2896">
        <f t="shared" si="137"/>
        <v>2015</v>
      </c>
    </row>
    <row r="2897" spans="1:19" ht="48" x14ac:dyDescent="0.2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8285</v>
      </c>
      <c r="O2897" t="s">
        <v>8286</v>
      </c>
      <c r="P2897">
        <f t="shared" si="136"/>
        <v>5.75</v>
      </c>
      <c r="Q2897" s="13">
        <f t="shared" si="135"/>
        <v>41811.555462962962</v>
      </c>
      <c r="S2897">
        <f t="shared" si="137"/>
        <v>2014</v>
      </c>
    </row>
    <row r="2898" spans="1:19" ht="48" x14ac:dyDescent="0.2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8285</v>
      </c>
      <c r="O2898" t="s">
        <v>8286</v>
      </c>
      <c r="P2898">
        <f t="shared" si="136"/>
        <v>52.08</v>
      </c>
      <c r="Q2898" s="13">
        <f t="shared" si="135"/>
        <v>42701.908807870372</v>
      </c>
      <c r="S2898">
        <f t="shared" si="137"/>
        <v>2016</v>
      </c>
    </row>
    <row r="2899" spans="1:19" ht="48" x14ac:dyDescent="0.2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8285</v>
      </c>
      <c r="O2899" t="s">
        <v>8286</v>
      </c>
      <c r="P2899">
        <f t="shared" si="136"/>
        <v>183.33</v>
      </c>
      <c r="Q2899" s="13">
        <f t="shared" si="135"/>
        <v>42258.646504629629</v>
      </c>
      <c r="S2899">
        <f t="shared" si="137"/>
        <v>2015</v>
      </c>
    </row>
    <row r="2900" spans="1:19" ht="48" x14ac:dyDescent="0.2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8285</v>
      </c>
      <c r="O2900" t="s">
        <v>8286</v>
      </c>
      <c r="P2900">
        <f t="shared" si="136"/>
        <v>26.33</v>
      </c>
      <c r="Q2900" s="13">
        <f t="shared" si="135"/>
        <v>42278.664965277778</v>
      </c>
      <c r="S2900">
        <f t="shared" si="137"/>
        <v>2015</v>
      </c>
    </row>
    <row r="2901" spans="1:19" ht="48" x14ac:dyDescent="0.2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8285</v>
      </c>
      <c r="O2901" t="s">
        <v>8286</v>
      </c>
      <c r="P2901" t="e">
        <f t="shared" si="136"/>
        <v>#DIV/0!</v>
      </c>
      <c r="Q2901" s="13">
        <f t="shared" si="135"/>
        <v>42515.078217592592</v>
      </c>
      <c r="S2901">
        <f t="shared" si="137"/>
        <v>2016</v>
      </c>
    </row>
    <row r="2902" spans="1:19" ht="48" x14ac:dyDescent="0.2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8285</v>
      </c>
      <c r="O2902" t="s">
        <v>8286</v>
      </c>
      <c r="P2902">
        <f t="shared" si="136"/>
        <v>486.43</v>
      </c>
      <c r="Q2902" s="13">
        <f t="shared" si="135"/>
        <v>41830.234166666669</v>
      </c>
      <c r="S2902">
        <f t="shared" si="137"/>
        <v>2014</v>
      </c>
    </row>
    <row r="2903" spans="1:19" ht="48" x14ac:dyDescent="0.2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8285</v>
      </c>
      <c r="O2903" t="s">
        <v>8286</v>
      </c>
      <c r="P2903">
        <f t="shared" si="136"/>
        <v>3</v>
      </c>
      <c r="Q2903" s="13">
        <f t="shared" si="135"/>
        <v>41982.904386574075</v>
      </c>
      <c r="S2903">
        <f t="shared" si="137"/>
        <v>2014</v>
      </c>
    </row>
    <row r="2904" spans="1:19" ht="32" x14ac:dyDescent="0.2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8285</v>
      </c>
      <c r="O2904" t="s">
        <v>8286</v>
      </c>
      <c r="P2904">
        <f t="shared" si="136"/>
        <v>25</v>
      </c>
      <c r="Q2904" s="13">
        <f t="shared" si="135"/>
        <v>42210.439768518518</v>
      </c>
      <c r="S2904">
        <f t="shared" si="137"/>
        <v>2015</v>
      </c>
    </row>
    <row r="2905" spans="1:19" ht="48" x14ac:dyDescent="0.2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8285</v>
      </c>
      <c r="O2905" t="s">
        <v>8286</v>
      </c>
      <c r="P2905">
        <f t="shared" si="136"/>
        <v>9.75</v>
      </c>
      <c r="Q2905" s="13">
        <f t="shared" si="135"/>
        <v>42196.166874999995</v>
      </c>
      <c r="S2905">
        <f t="shared" si="137"/>
        <v>2015</v>
      </c>
    </row>
    <row r="2906" spans="1:19" ht="48" x14ac:dyDescent="0.2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8285</v>
      </c>
      <c r="O2906" t="s">
        <v>8286</v>
      </c>
      <c r="P2906">
        <f t="shared" si="136"/>
        <v>18.75</v>
      </c>
      <c r="Q2906" s="13">
        <f t="shared" si="135"/>
        <v>41940.967951388891</v>
      </c>
      <c r="S2906">
        <f t="shared" si="137"/>
        <v>2014</v>
      </c>
    </row>
    <row r="2907" spans="1:19" ht="48" x14ac:dyDescent="0.2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8285</v>
      </c>
      <c r="O2907" t="s">
        <v>8286</v>
      </c>
      <c r="P2907">
        <f t="shared" si="136"/>
        <v>36.590000000000003</v>
      </c>
      <c r="Q2907" s="13">
        <f t="shared" si="135"/>
        <v>42606.056863425925</v>
      </c>
      <c r="S2907">
        <f t="shared" si="137"/>
        <v>2016</v>
      </c>
    </row>
    <row r="2908" spans="1:19" ht="48" x14ac:dyDescent="0.2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8285</v>
      </c>
      <c r="O2908" t="s">
        <v>8286</v>
      </c>
      <c r="P2908">
        <f t="shared" si="136"/>
        <v>80.709999999999994</v>
      </c>
      <c r="Q2908" s="13">
        <f t="shared" si="135"/>
        <v>42199.648912037039</v>
      </c>
      <c r="S2908">
        <f t="shared" si="137"/>
        <v>2015</v>
      </c>
    </row>
    <row r="2909" spans="1:19" ht="48" x14ac:dyDescent="0.2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8285</v>
      </c>
      <c r="O2909" t="s">
        <v>8286</v>
      </c>
      <c r="P2909">
        <f t="shared" si="136"/>
        <v>1</v>
      </c>
      <c r="Q2909" s="13">
        <f t="shared" si="135"/>
        <v>42444.877743055549</v>
      </c>
      <c r="S2909">
        <f t="shared" si="137"/>
        <v>2016</v>
      </c>
    </row>
    <row r="2910" spans="1:19" ht="64" x14ac:dyDescent="0.2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8285</v>
      </c>
      <c r="O2910" t="s">
        <v>8286</v>
      </c>
      <c r="P2910">
        <f t="shared" si="136"/>
        <v>52.8</v>
      </c>
      <c r="Q2910" s="13">
        <f t="shared" si="135"/>
        <v>42499.731701388882</v>
      </c>
      <c r="S2910">
        <f t="shared" si="137"/>
        <v>2016</v>
      </c>
    </row>
    <row r="2911" spans="1:19" ht="48" x14ac:dyDescent="0.2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8285</v>
      </c>
      <c r="O2911" t="s">
        <v>8286</v>
      </c>
      <c r="P2911">
        <f t="shared" si="136"/>
        <v>20</v>
      </c>
      <c r="Q2911" s="13">
        <f t="shared" si="135"/>
        <v>41929.266215277778</v>
      </c>
      <c r="S2911">
        <f t="shared" si="137"/>
        <v>2014</v>
      </c>
    </row>
    <row r="2912" spans="1:19" ht="48" x14ac:dyDescent="0.2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8285</v>
      </c>
      <c r="O2912" t="s">
        <v>8286</v>
      </c>
      <c r="P2912">
        <f t="shared" si="136"/>
        <v>1</v>
      </c>
      <c r="Q2912" s="13">
        <f t="shared" si="135"/>
        <v>42107.841284722221</v>
      </c>
      <c r="S2912">
        <f t="shared" si="137"/>
        <v>2015</v>
      </c>
    </row>
    <row r="2913" spans="1:19" ht="48" x14ac:dyDescent="0.2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8285</v>
      </c>
      <c r="O2913" t="s">
        <v>8286</v>
      </c>
      <c r="P2913">
        <f t="shared" si="136"/>
        <v>46.93</v>
      </c>
      <c r="Q2913" s="13">
        <f t="shared" si="135"/>
        <v>42142.768819444449</v>
      </c>
      <c r="S2913">
        <f t="shared" si="137"/>
        <v>2015</v>
      </c>
    </row>
    <row r="2914" spans="1:19" ht="48" x14ac:dyDescent="0.2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8285</v>
      </c>
      <c r="O2914" t="s">
        <v>8286</v>
      </c>
      <c r="P2914">
        <f t="shared" si="136"/>
        <v>78.08</v>
      </c>
      <c r="Q2914" s="13">
        <f t="shared" si="135"/>
        <v>42354.131643518514</v>
      </c>
      <c r="S2914">
        <f t="shared" si="137"/>
        <v>2015</v>
      </c>
    </row>
    <row r="2915" spans="1:19" ht="48" x14ac:dyDescent="0.2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8285</v>
      </c>
      <c r="O2915" t="s">
        <v>8286</v>
      </c>
      <c r="P2915">
        <f t="shared" si="136"/>
        <v>1</v>
      </c>
      <c r="Q2915" s="13">
        <f t="shared" si="135"/>
        <v>41828.922905092593</v>
      </c>
      <c r="S2915">
        <f t="shared" si="137"/>
        <v>2014</v>
      </c>
    </row>
    <row r="2916" spans="1:19" ht="32" x14ac:dyDescent="0.2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8285</v>
      </c>
      <c r="O2916" t="s">
        <v>8286</v>
      </c>
      <c r="P2916">
        <f t="shared" si="136"/>
        <v>1</v>
      </c>
      <c r="Q2916" s="13">
        <f t="shared" si="135"/>
        <v>42017.907337962963</v>
      </c>
      <c r="S2916">
        <f t="shared" si="137"/>
        <v>2015</v>
      </c>
    </row>
    <row r="2917" spans="1:19" ht="48" x14ac:dyDescent="0.2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8285</v>
      </c>
      <c r="O2917" t="s">
        <v>8286</v>
      </c>
      <c r="P2917">
        <f t="shared" si="136"/>
        <v>203.67</v>
      </c>
      <c r="Q2917" s="13">
        <f t="shared" si="135"/>
        <v>42415.398032407407</v>
      </c>
      <c r="S2917">
        <f t="shared" si="137"/>
        <v>2016</v>
      </c>
    </row>
    <row r="2918" spans="1:19" ht="32" x14ac:dyDescent="0.2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8285</v>
      </c>
      <c r="O2918" t="s">
        <v>8286</v>
      </c>
      <c r="P2918">
        <f t="shared" si="136"/>
        <v>20.71</v>
      </c>
      <c r="Q2918" s="13">
        <f t="shared" si="135"/>
        <v>41755.476724537039</v>
      </c>
      <c r="S2918">
        <f t="shared" si="137"/>
        <v>2014</v>
      </c>
    </row>
    <row r="2919" spans="1:19" ht="48" x14ac:dyDescent="0.2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8285</v>
      </c>
      <c r="O2919" t="s">
        <v>8286</v>
      </c>
      <c r="P2919">
        <f t="shared" si="136"/>
        <v>48.56</v>
      </c>
      <c r="Q2919" s="13">
        <f t="shared" si="135"/>
        <v>42245.234340277777</v>
      </c>
      <c r="S2919">
        <f t="shared" si="137"/>
        <v>2015</v>
      </c>
    </row>
    <row r="2920" spans="1:19" ht="48" x14ac:dyDescent="0.2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8285</v>
      </c>
      <c r="O2920" t="s">
        <v>8286</v>
      </c>
      <c r="P2920">
        <f t="shared" si="136"/>
        <v>68.099999999999994</v>
      </c>
      <c r="Q2920" s="13">
        <f t="shared" si="135"/>
        <v>42278.629710648151</v>
      </c>
      <c r="S2920">
        <f t="shared" si="137"/>
        <v>2015</v>
      </c>
    </row>
    <row r="2921" spans="1:19" ht="48" x14ac:dyDescent="0.2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8285</v>
      </c>
      <c r="O2921" t="s">
        <v>8286</v>
      </c>
      <c r="P2921">
        <f t="shared" si="136"/>
        <v>8.5</v>
      </c>
      <c r="Q2921" s="13">
        <f t="shared" si="135"/>
        <v>41826.61954861111</v>
      </c>
      <c r="S2921">
        <f t="shared" si="137"/>
        <v>2014</v>
      </c>
    </row>
    <row r="2922" spans="1:19" ht="48" x14ac:dyDescent="0.2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8285</v>
      </c>
      <c r="O2922" t="s">
        <v>8286</v>
      </c>
      <c r="P2922">
        <f t="shared" si="136"/>
        <v>51.62</v>
      </c>
      <c r="Q2922" s="13">
        <f t="shared" si="135"/>
        <v>42058.792476851857</v>
      </c>
      <c r="S2922">
        <f t="shared" si="137"/>
        <v>2015</v>
      </c>
    </row>
    <row r="2923" spans="1:19" ht="32" x14ac:dyDescent="0.2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8285</v>
      </c>
      <c r="O2923" t="s">
        <v>8315</v>
      </c>
      <c r="P2923">
        <f t="shared" si="136"/>
        <v>43</v>
      </c>
      <c r="Q2923" s="13">
        <f t="shared" si="135"/>
        <v>41877.886620370373</v>
      </c>
      <c r="S2923">
        <f t="shared" si="137"/>
        <v>2014</v>
      </c>
    </row>
    <row r="2924" spans="1:19" ht="48" x14ac:dyDescent="0.2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8285</v>
      </c>
      <c r="O2924" t="s">
        <v>8315</v>
      </c>
      <c r="P2924">
        <f t="shared" si="136"/>
        <v>83.33</v>
      </c>
      <c r="Q2924" s="13">
        <f t="shared" si="135"/>
        <v>42097.874155092592</v>
      </c>
      <c r="S2924">
        <f t="shared" si="137"/>
        <v>2015</v>
      </c>
    </row>
    <row r="2925" spans="1:19" ht="48" x14ac:dyDescent="0.2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8285</v>
      </c>
      <c r="O2925" t="s">
        <v>8315</v>
      </c>
      <c r="P2925">
        <f t="shared" si="136"/>
        <v>30</v>
      </c>
      <c r="Q2925" s="13">
        <f t="shared" si="135"/>
        <v>42013.15253472222</v>
      </c>
      <c r="S2925">
        <f t="shared" si="137"/>
        <v>2015</v>
      </c>
    </row>
    <row r="2926" spans="1:19" ht="48" x14ac:dyDescent="0.2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8285</v>
      </c>
      <c r="O2926" t="s">
        <v>8315</v>
      </c>
      <c r="P2926">
        <f t="shared" si="136"/>
        <v>175.51</v>
      </c>
      <c r="Q2926" s="13">
        <f t="shared" si="135"/>
        <v>42103.556828703702</v>
      </c>
      <c r="S2926">
        <f t="shared" si="137"/>
        <v>2015</v>
      </c>
    </row>
    <row r="2927" spans="1:19" ht="48" x14ac:dyDescent="0.2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8285</v>
      </c>
      <c r="O2927" t="s">
        <v>8315</v>
      </c>
      <c r="P2927">
        <f t="shared" si="136"/>
        <v>231.66</v>
      </c>
      <c r="Q2927" s="13">
        <f t="shared" si="135"/>
        <v>41863.584120370368</v>
      </c>
      <c r="S2927">
        <f t="shared" si="137"/>
        <v>2014</v>
      </c>
    </row>
    <row r="2928" spans="1:19" ht="48" x14ac:dyDescent="0.2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8285</v>
      </c>
      <c r="O2928" t="s">
        <v>8315</v>
      </c>
      <c r="P2928">
        <f t="shared" si="136"/>
        <v>75</v>
      </c>
      <c r="Q2928" s="13">
        <f t="shared" si="135"/>
        <v>42044.765960648147</v>
      </c>
      <c r="S2928">
        <f t="shared" si="137"/>
        <v>2015</v>
      </c>
    </row>
    <row r="2929" spans="1:19" ht="48" x14ac:dyDescent="0.2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8285</v>
      </c>
      <c r="O2929" t="s">
        <v>8315</v>
      </c>
      <c r="P2929">
        <f t="shared" si="136"/>
        <v>112.14</v>
      </c>
      <c r="Q2929" s="13">
        <f t="shared" si="135"/>
        <v>41806.669317129628</v>
      </c>
      <c r="S2929">
        <f t="shared" si="137"/>
        <v>2014</v>
      </c>
    </row>
    <row r="2930" spans="1:19" ht="32" x14ac:dyDescent="0.2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8285</v>
      </c>
      <c r="O2930" t="s">
        <v>8315</v>
      </c>
      <c r="P2930">
        <f t="shared" si="136"/>
        <v>41.67</v>
      </c>
      <c r="Q2930" s="13">
        <f t="shared" si="135"/>
        <v>42403.998217592598</v>
      </c>
      <c r="S2930">
        <f t="shared" si="137"/>
        <v>2016</v>
      </c>
    </row>
    <row r="2931" spans="1:19" ht="48" x14ac:dyDescent="0.2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8285</v>
      </c>
      <c r="O2931" t="s">
        <v>8315</v>
      </c>
      <c r="P2931">
        <f t="shared" si="136"/>
        <v>255.17</v>
      </c>
      <c r="Q2931" s="13">
        <f t="shared" si="135"/>
        <v>41754.564328703702</v>
      </c>
      <c r="S2931">
        <f t="shared" si="137"/>
        <v>2014</v>
      </c>
    </row>
    <row r="2932" spans="1:19" ht="48" x14ac:dyDescent="0.2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8285</v>
      </c>
      <c r="O2932" t="s">
        <v>8315</v>
      </c>
      <c r="P2932">
        <f t="shared" si="136"/>
        <v>162.77000000000001</v>
      </c>
      <c r="Q2932" s="13">
        <f t="shared" si="135"/>
        <v>42101.584074074075</v>
      </c>
      <c r="S2932">
        <f t="shared" si="137"/>
        <v>2015</v>
      </c>
    </row>
    <row r="2933" spans="1:19" ht="48" x14ac:dyDescent="0.2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8285</v>
      </c>
      <c r="O2933" t="s">
        <v>8315</v>
      </c>
      <c r="P2933">
        <f t="shared" si="136"/>
        <v>88.33</v>
      </c>
      <c r="Q2933" s="13">
        <f t="shared" si="135"/>
        <v>41872.291238425925</v>
      </c>
      <c r="S2933">
        <f t="shared" si="137"/>
        <v>2014</v>
      </c>
    </row>
    <row r="2934" spans="1:19" ht="48" x14ac:dyDescent="0.2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8285</v>
      </c>
      <c r="O2934" t="s">
        <v>8315</v>
      </c>
      <c r="P2934">
        <f t="shared" si="136"/>
        <v>85.74</v>
      </c>
      <c r="Q2934" s="13">
        <f t="shared" si="135"/>
        <v>42025.164780092593</v>
      </c>
      <c r="S2934">
        <f t="shared" si="137"/>
        <v>2015</v>
      </c>
    </row>
    <row r="2935" spans="1:19" ht="48" x14ac:dyDescent="0.2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8285</v>
      </c>
      <c r="O2935" t="s">
        <v>8315</v>
      </c>
      <c r="P2935">
        <f t="shared" si="136"/>
        <v>47.57</v>
      </c>
      <c r="Q2935" s="13">
        <f t="shared" si="135"/>
        <v>42495.956631944442</v>
      </c>
      <c r="S2935">
        <f t="shared" si="137"/>
        <v>2016</v>
      </c>
    </row>
    <row r="2936" spans="1:19" ht="48" x14ac:dyDescent="0.2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8285</v>
      </c>
      <c r="O2936" t="s">
        <v>8315</v>
      </c>
      <c r="P2936">
        <f t="shared" si="136"/>
        <v>72.97</v>
      </c>
      <c r="Q2936" s="13">
        <f t="shared" si="135"/>
        <v>41775.636157407411</v>
      </c>
      <c r="S2936">
        <f t="shared" si="137"/>
        <v>2014</v>
      </c>
    </row>
    <row r="2937" spans="1:19" ht="48" x14ac:dyDescent="0.2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8285</v>
      </c>
      <c r="O2937" t="s">
        <v>8315</v>
      </c>
      <c r="P2937">
        <f t="shared" si="136"/>
        <v>90.54</v>
      </c>
      <c r="Q2937" s="13">
        <f t="shared" si="135"/>
        <v>42553.583425925928</v>
      </c>
      <c r="S2937">
        <f t="shared" si="137"/>
        <v>2016</v>
      </c>
    </row>
    <row r="2938" spans="1:19" ht="48" x14ac:dyDescent="0.2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8285</v>
      </c>
      <c r="O2938" t="s">
        <v>8315</v>
      </c>
      <c r="P2938">
        <f t="shared" si="136"/>
        <v>37.65</v>
      </c>
      <c r="Q2938" s="13">
        <f t="shared" si="135"/>
        <v>41912.650729166664</v>
      </c>
      <c r="S2938">
        <f t="shared" si="137"/>
        <v>2014</v>
      </c>
    </row>
    <row r="2939" spans="1:19" ht="32" x14ac:dyDescent="0.2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8285</v>
      </c>
      <c r="O2939" t="s">
        <v>8315</v>
      </c>
      <c r="P2939">
        <f t="shared" si="136"/>
        <v>36.36</v>
      </c>
      <c r="Q2939" s="13">
        <f t="shared" si="135"/>
        <v>41803.457326388889</v>
      </c>
      <c r="S2939">
        <f t="shared" si="137"/>
        <v>2014</v>
      </c>
    </row>
    <row r="2940" spans="1:19" ht="48" x14ac:dyDescent="0.2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8285</v>
      </c>
      <c r="O2940" t="s">
        <v>8315</v>
      </c>
      <c r="P2940">
        <f t="shared" si="136"/>
        <v>126.72</v>
      </c>
      <c r="Q2940" s="13">
        <f t="shared" si="135"/>
        <v>42004.703865740739</v>
      </c>
      <c r="S2940">
        <f t="shared" si="137"/>
        <v>2014</v>
      </c>
    </row>
    <row r="2941" spans="1:19" ht="48" x14ac:dyDescent="0.2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8285</v>
      </c>
      <c r="O2941" t="s">
        <v>8315</v>
      </c>
      <c r="P2941">
        <f t="shared" si="136"/>
        <v>329.2</v>
      </c>
      <c r="Q2941" s="13">
        <f t="shared" si="135"/>
        <v>41845.809166666666</v>
      </c>
      <c r="S2941">
        <f t="shared" si="137"/>
        <v>2014</v>
      </c>
    </row>
    <row r="2942" spans="1:19" ht="48" x14ac:dyDescent="0.2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8285</v>
      </c>
      <c r="O2942" t="s">
        <v>8315</v>
      </c>
      <c r="P2942">
        <f t="shared" si="136"/>
        <v>81.239999999999995</v>
      </c>
      <c r="Q2942" s="13">
        <f t="shared" si="135"/>
        <v>41982.773356481484</v>
      </c>
      <c r="S2942">
        <f t="shared" si="137"/>
        <v>2014</v>
      </c>
    </row>
    <row r="2943" spans="1:19" ht="48" x14ac:dyDescent="0.2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8285</v>
      </c>
      <c r="O2943" t="s">
        <v>8313</v>
      </c>
      <c r="P2943">
        <f t="shared" si="136"/>
        <v>1</v>
      </c>
      <c r="Q2943" s="13">
        <f t="shared" si="135"/>
        <v>42034.960127314815</v>
      </c>
      <c r="S2943">
        <f t="shared" si="137"/>
        <v>2015</v>
      </c>
    </row>
    <row r="2944" spans="1:19" ht="48" x14ac:dyDescent="0.2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8285</v>
      </c>
      <c r="O2944" t="s">
        <v>8313</v>
      </c>
      <c r="P2944">
        <f t="shared" si="136"/>
        <v>202.23</v>
      </c>
      <c r="Q2944" s="13">
        <f t="shared" si="135"/>
        <v>42334.803923611107</v>
      </c>
      <c r="S2944">
        <f t="shared" si="137"/>
        <v>2015</v>
      </c>
    </row>
    <row r="2945" spans="1:19" ht="48" x14ac:dyDescent="0.2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8285</v>
      </c>
      <c r="O2945" t="s">
        <v>8313</v>
      </c>
      <c r="P2945" t="e">
        <f t="shared" si="136"/>
        <v>#DIV/0!</v>
      </c>
      <c r="Q2945" s="13">
        <f t="shared" si="135"/>
        <v>42077.129398148143</v>
      </c>
      <c r="S2945">
        <f t="shared" si="137"/>
        <v>2015</v>
      </c>
    </row>
    <row r="2946" spans="1:19" ht="32" x14ac:dyDescent="0.2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8285</v>
      </c>
      <c r="O2946" t="s">
        <v>8313</v>
      </c>
      <c r="P2946">
        <f t="shared" si="136"/>
        <v>100</v>
      </c>
      <c r="Q2946" s="13">
        <f t="shared" si="135"/>
        <v>42132.9143287037</v>
      </c>
      <c r="S2946">
        <f t="shared" si="137"/>
        <v>2015</v>
      </c>
    </row>
    <row r="2947" spans="1:19" ht="48" x14ac:dyDescent="0.2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8285</v>
      </c>
      <c r="O2947" t="s">
        <v>8313</v>
      </c>
      <c r="P2947" t="e">
        <f t="shared" si="136"/>
        <v>#DIV/0!</v>
      </c>
      <c r="Q2947" s="13">
        <f t="shared" ref="Q2947:Q3010" si="138">(((J2947/60)/60)/24)+DATE(1970,1,1)</f>
        <v>42118.139583333337</v>
      </c>
      <c r="S2947">
        <f t="shared" si="137"/>
        <v>2015</v>
      </c>
    </row>
    <row r="2948" spans="1:19" ht="48" x14ac:dyDescent="0.2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8285</v>
      </c>
      <c r="O2948" t="s">
        <v>8313</v>
      </c>
      <c r="P2948">
        <f t="shared" ref="P2948:P3011" si="139">ROUND(E2948/L2948,2)</f>
        <v>1</v>
      </c>
      <c r="Q2948" s="13">
        <f t="shared" si="138"/>
        <v>42567.531157407408</v>
      </c>
      <c r="S2948">
        <f t="shared" ref="R2948:S3011" si="140">YEAR(Q2948)</f>
        <v>2016</v>
      </c>
    </row>
    <row r="2949" spans="1:19" ht="48" x14ac:dyDescent="0.2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8285</v>
      </c>
      <c r="O2949" t="s">
        <v>8313</v>
      </c>
      <c r="P2949">
        <f t="shared" si="139"/>
        <v>82.46</v>
      </c>
      <c r="Q2949" s="13">
        <f t="shared" si="138"/>
        <v>42649.562118055561</v>
      </c>
      <c r="S2949">
        <f t="shared" si="140"/>
        <v>2016</v>
      </c>
    </row>
    <row r="2950" spans="1:19" ht="48" x14ac:dyDescent="0.2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8285</v>
      </c>
      <c r="O2950" t="s">
        <v>8313</v>
      </c>
      <c r="P2950">
        <f t="shared" si="139"/>
        <v>2.67</v>
      </c>
      <c r="Q2950" s="13">
        <f t="shared" si="138"/>
        <v>42097.649224537032</v>
      </c>
      <c r="S2950">
        <f t="shared" si="140"/>
        <v>2015</v>
      </c>
    </row>
    <row r="2951" spans="1:19" ht="48" x14ac:dyDescent="0.2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8285</v>
      </c>
      <c r="O2951" t="s">
        <v>8313</v>
      </c>
      <c r="P2951">
        <f t="shared" si="139"/>
        <v>12.5</v>
      </c>
      <c r="Q2951" s="13">
        <f t="shared" si="138"/>
        <v>42297.823113425926</v>
      </c>
      <c r="S2951">
        <f t="shared" si="140"/>
        <v>2015</v>
      </c>
    </row>
    <row r="2952" spans="1:19" ht="48" x14ac:dyDescent="0.2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8285</v>
      </c>
      <c r="O2952" t="s">
        <v>8313</v>
      </c>
      <c r="P2952" t="e">
        <f t="shared" si="139"/>
        <v>#DIV/0!</v>
      </c>
      <c r="Q2952" s="13">
        <f t="shared" si="138"/>
        <v>42362.36518518519</v>
      </c>
      <c r="S2952">
        <f t="shared" si="140"/>
        <v>2015</v>
      </c>
    </row>
    <row r="2953" spans="1:19" ht="64" x14ac:dyDescent="0.2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8285</v>
      </c>
      <c r="O2953" t="s">
        <v>8313</v>
      </c>
      <c r="P2953">
        <f t="shared" si="139"/>
        <v>18.899999999999999</v>
      </c>
      <c r="Q2953" s="13">
        <f t="shared" si="138"/>
        <v>41872.802928240737</v>
      </c>
      <c r="S2953">
        <f t="shared" si="140"/>
        <v>2014</v>
      </c>
    </row>
    <row r="2954" spans="1:19" ht="48" x14ac:dyDescent="0.2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8285</v>
      </c>
      <c r="O2954" t="s">
        <v>8313</v>
      </c>
      <c r="P2954">
        <f t="shared" si="139"/>
        <v>200.63</v>
      </c>
      <c r="Q2954" s="13">
        <f t="shared" si="138"/>
        <v>42628.690266203703</v>
      </c>
      <c r="S2954">
        <f t="shared" si="140"/>
        <v>2016</v>
      </c>
    </row>
    <row r="2955" spans="1:19" ht="48" x14ac:dyDescent="0.2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8285</v>
      </c>
      <c r="O2955" t="s">
        <v>8313</v>
      </c>
      <c r="P2955">
        <f t="shared" si="139"/>
        <v>201.67</v>
      </c>
      <c r="Q2955" s="13">
        <f t="shared" si="138"/>
        <v>42255.791909722218</v>
      </c>
      <c r="S2955">
        <f t="shared" si="140"/>
        <v>2015</v>
      </c>
    </row>
    <row r="2956" spans="1:19" ht="48" x14ac:dyDescent="0.2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8285</v>
      </c>
      <c r="O2956" t="s">
        <v>8313</v>
      </c>
      <c r="P2956" t="e">
        <f t="shared" si="139"/>
        <v>#DIV/0!</v>
      </c>
      <c r="Q2956" s="13">
        <f t="shared" si="138"/>
        <v>42790.583368055552</v>
      </c>
      <c r="S2956">
        <f t="shared" si="140"/>
        <v>2017</v>
      </c>
    </row>
    <row r="2957" spans="1:19" ht="32" x14ac:dyDescent="0.2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8285</v>
      </c>
      <c r="O2957" t="s">
        <v>8313</v>
      </c>
      <c r="P2957">
        <f t="shared" si="139"/>
        <v>65</v>
      </c>
      <c r="Q2957" s="13">
        <f t="shared" si="138"/>
        <v>42141.741307870368</v>
      </c>
      <c r="S2957">
        <f t="shared" si="140"/>
        <v>2015</v>
      </c>
    </row>
    <row r="2958" spans="1:19" ht="48" x14ac:dyDescent="0.2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8285</v>
      </c>
      <c r="O2958" t="s">
        <v>8313</v>
      </c>
      <c r="P2958">
        <f t="shared" si="139"/>
        <v>66.099999999999994</v>
      </c>
      <c r="Q2958" s="13">
        <f t="shared" si="138"/>
        <v>42464.958912037036</v>
      </c>
      <c r="S2958">
        <f t="shared" si="140"/>
        <v>2016</v>
      </c>
    </row>
    <row r="2959" spans="1:19" ht="48" x14ac:dyDescent="0.2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8285</v>
      </c>
      <c r="O2959" t="s">
        <v>8313</v>
      </c>
      <c r="P2959">
        <f t="shared" si="139"/>
        <v>93.33</v>
      </c>
      <c r="Q2959" s="13">
        <f t="shared" si="138"/>
        <v>42031.011249999996</v>
      </c>
      <c r="S2959">
        <f t="shared" si="140"/>
        <v>2015</v>
      </c>
    </row>
    <row r="2960" spans="1:19" ht="48" x14ac:dyDescent="0.2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8285</v>
      </c>
      <c r="O2960" t="s">
        <v>8313</v>
      </c>
      <c r="P2960" t="e">
        <f t="shared" si="139"/>
        <v>#DIV/0!</v>
      </c>
      <c r="Q2960" s="13">
        <f t="shared" si="138"/>
        <v>42438.779131944444</v>
      </c>
      <c r="S2960">
        <f t="shared" si="140"/>
        <v>2016</v>
      </c>
    </row>
    <row r="2961" spans="1:19" ht="48" x14ac:dyDescent="0.2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8285</v>
      </c>
      <c r="O2961" t="s">
        <v>8313</v>
      </c>
      <c r="P2961" t="e">
        <f t="shared" si="139"/>
        <v>#DIV/0!</v>
      </c>
      <c r="Q2961" s="13">
        <f t="shared" si="138"/>
        <v>42498.008391203708</v>
      </c>
      <c r="S2961">
        <f t="shared" si="140"/>
        <v>2016</v>
      </c>
    </row>
    <row r="2962" spans="1:19" ht="48" x14ac:dyDescent="0.2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8285</v>
      </c>
      <c r="O2962" t="s">
        <v>8313</v>
      </c>
      <c r="P2962" t="e">
        <f t="shared" si="139"/>
        <v>#DIV/0!</v>
      </c>
      <c r="Q2962" s="13">
        <f t="shared" si="138"/>
        <v>41863.757210648146</v>
      </c>
      <c r="S2962">
        <f t="shared" si="140"/>
        <v>2014</v>
      </c>
    </row>
    <row r="2963" spans="1:19" ht="48" x14ac:dyDescent="0.2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8285</v>
      </c>
      <c r="O2963" t="s">
        <v>8286</v>
      </c>
      <c r="P2963">
        <f t="shared" si="139"/>
        <v>50.75</v>
      </c>
      <c r="Q2963" s="13">
        <f t="shared" si="138"/>
        <v>42061.212488425925</v>
      </c>
      <c r="S2963">
        <f t="shared" si="140"/>
        <v>2015</v>
      </c>
    </row>
    <row r="2964" spans="1:19" ht="48" x14ac:dyDescent="0.2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8285</v>
      </c>
      <c r="O2964" t="s">
        <v>8286</v>
      </c>
      <c r="P2964">
        <f t="shared" si="139"/>
        <v>60.9</v>
      </c>
      <c r="Q2964" s="13">
        <f t="shared" si="138"/>
        <v>42036.24428240741</v>
      </c>
      <c r="S2964">
        <f t="shared" si="140"/>
        <v>2015</v>
      </c>
    </row>
    <row r="2965" spans="1:19" ht="64" x14ac:dyDescent="0.2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8285</v>
      </c>
      <c r="O2965" t="s">
        <v>8286</v>
      </c>
      <c r="P2965">
        <f t="shared" si="139"/>
        <v>109.03</v>
      </c>
      <c r="Q2965" s="13">
        <f t="shared" si="138"/>
        <v>42157.470185185186</v>
      </c>
      <c r="S2965">
        <f t="shared" si="140"/>
        <v>2015</v>
      </c>
    </row>
    <row r="2966" spans="1:19" ht="48" x14ac:dyDescent="0.2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8285</v>
      </c>
      <c r="O2966" t="s">
        <v>8286</v>
      </c>
      <c r="P2966">
        <f t="shared" si="139"/>
        <v>25.69</v>
      </c>
      <c r="Q2966" s="13">
        <f t="shared" si="138"/>
        <v>41827.909942129627</v>
      </c>
      <c r="S2966">
        <f t="shared" si="140"/>
        <v>2014</v>
      </c>
    </row>
    <row r="2967" spans="1:19" ht="48" x14ac:dyDescent="0.2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8285</v>
      </c>
      <c r="O2967" t="s">
        <v>8286</v>
      </c>
      <c r="P2967">
        <f t="shared" si="139"/>
        <v>41.92</v>
      </c>
      <c r="Q2967" s="13">
        <f t="shared" si="138"/>
        <v>42162.729548611111</v>
      </c>
      <c r="S2967">
        <f t="shared" si="140"/>
        <v>2015</v>
      </c>
    </row>
    <row r="2968" spans="1:19" ht="48" x14ac:dyDescent="0.2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8285</v>
      </c>
      <c r="O2968" t="s">
        <v>8286</v>
      </c>
      <c r="P2968">
        <f t="shared" si="139"/>
        <v>88.77</v>
      </c>
      <c r="Q2968" s="13">
        <f t="shared" si="138"/>
        <v>42233.738564814819</v>
      </c>
      <c r="S2968">
        <f t="shared" si="140"/>
        <v>2015</v>
      </c>
    </row>
    <row r="2969" spans="1:19" ht="48" x14ac:dyDescent="0.2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8285</v>
      </c>
      <c r="O2969" t="s">
        <v>8286</v>
      </c>
      <c r="P2969">
        <f t="shared" si="139"/>
        <v>80.23</v>
      </c>
      <c r="Q2969" s="13">
        <f t="shared" si="138"/>
        <v>42042.197824074072</v>
      </c>
      <c r="S2969">
        <f t="shared" si="140"/>
        <v>2015</v>
      </c>
    </row>
    <row r="2970" spans="1:19" ht="32" x14ac:dyDescent="0.2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8285</v>
      </c>
      <c r="O2970" t="s">
        <v>8286</v>
      </c>
      <c r="P2970">
        <f t="shared" si="139"/>
        <v>78.94</v>
      </c>
      <c r="Q2970" s="13">
        <f t="shared" si="138"/>
        <v>42585.523842592593</v>
      </c>
      <c r="S2970">
        <f t="shared" si="140"/>
        <v>2016</v>
      </c>
    </row>
    <row r="2971" spans="1:19" ht="48" x14ac:dyDescent="0.2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8285</v>
      </c>
      <c r="O2971" t="s">
        <v>8286</v>
      </c>
      <c r="P2971">
        <f t="shared" si="139"/>
        <v>95.59</v>
      </c>
      <c r="Q2971" s="13">
        <f t="shared" si="138"/>
        <v>42097.786493055552</v>
      </c>
      <c r="S2971">
        <f t="shared" si="140"/>
        <v>2015</v>
      </c>
    </row>
    <row r="2972" spans="1:19" ht="48" x14ac:dyDescent="0.2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8285</v>
      </c>
      <c r="O2972" t="s">
        <v>8286</v>
      </c>
      <c r="P2972">
        <f t="shared" si="139"/>
        <v>69.89</v>
      </c>
      <c r="Q2972" s="13">
        <f t="shared" si="138"/>
        <v>41808.669571759259</v>
      </c>
      <c r="S2972">
        <f t="shared" si="140"/>
        <v>2014</v>
      </c>
    </row>
    <row r="2973" spans="1:19" ht="48" x14ac:dyDescent="0.2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8285</v>
      </c>
      <c r="O2973" t="s">
        <v>8286</v>
      </c>
      <c r="P2973">
        <f t="shared" si="139"/>
        <v>74.53</v>
      </c>
      <c r="Q2973" s="13">
        <f t="shared" si="138"/>
        <v>41852.658310185187</v>
      </c>
      <c r="S2973">
        <f t="shared" si="140"/>
        <v>2014</v>
      </c>
    </row>
    <row r="2974" spans="1:19" ht="32" x14ac:dyDescent="0.2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8285</v>
      </c>
      <c r="O2974" t="s">
        <v>8286</v>
      </c>
      <c r="P2974">
        <f t="shared" si="139"/>
        <v>123.94</v>
      </c>
      <c r="Q2974" s="13">
        <f t="shared" si="138"/>
        <v>42694.110185185185</v>
      </c>
      <c r="S2974">
        <f t="shared" si="140"/>
        <v>2016</v>
      </c>
    </row>
    <row r="2975" spans="1:19" ht="48" x14ac:dyDescent="0.2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8285</v>
      </c>
      <c r="O2975" t="s">
        <v>8286</v>
      </c>
      <c r="P2975">
        <f t="shared" si="139"/>
        <v>264.85000000000002</v>
      </c>
      <c r="Q2975" s="13">
        <f t="shared" si="138"/>
        <v>42341.818379629629</v>
      </c>
      <c r="S2975">
        <f t="shared" si="140"/>
        <v>2015</v>
      </c>
    </row>
    <row r="2976" spans="1:19" ht="48" x14ac:dyDescent="0.2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8285</v>
      </c>
      <c r="O2976" t="s">
        <v>8286</v>
      </c>
      <c r="P2976">
        <f t="shared" si="139"/>
        <v>58.62</v>
      </c>
      <c r="Q2976" s="13">
        <f t="shared" si="138"/>
        <v>41880.061006944445</v>
      </c>
      <c r="S2976">
        <f t="shared" si="140"/>
        <v>2014</v>
      </c>
    </row>
    <row r="2977" spans="1:19" ht="48" x14ac:dyDescent="0.2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8285</v>
      </c>
      <c r="O2977" t="s">
        <v>8286</v>
      </c>
      <c r="P2977">
        <f t="shared" si="139"/>
        <v>70.88</v>
      </c>
      <c r="Q2977" s="13">
        <f t="shared" si="138"/>
        <v>41941.683865740742</v>
      </c>
      <c r="S2977">
        <f t="shared" si="140"/>
        <v>2014</v>
      </c>
    </row>
    <row r="2978" spans="1:19" ht="48" x14ac:dyDescent="0.2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8285</v>
      </c>
      <c r="O2978" t="s">
        <v>8286</v>
      </c>
      <c r="P2978">
        <f t="shared" si="139"/>
        <v>8.57</v>
      </c>
      <c r="Q2978" s="13">
        <f t="shared" si="138"/>
        <v>42425.730671296296</v>
      </c>
      <c r="S2978">
        <f t="shared" si="140"/>
        <v>2016</v>
      </c>
    </row>
    <row r="2979" spans="1:19" ht="64" x14ac:dyDescent="0.2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8285</v>
      </c>
      <c r="O2979" t="s">
        <v>8286</v>
      </c>
      <c r="P2979">
        <f t="shared" si="139"/>
        <v>113.57</v>
      </c>
      <c r="Q2979" s="13">
        <f t="shared" si="138"/>
        <v>42026.88118055556</v>
      </c>
      <c r="S2979">
        <f t="shared" si="140"/>
        <v>2015</v>
      </c>
    </row>
    <row r="2980" spans="1:19" ht="48" x14ac:dyDescent="0.2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8285</v>
      </c>
      <c r="O2980" t="s">
        <v>8286</v>
      </c>
      <c r="P2980">
        <f t="shared" si="139"/>
        <v>60.69</v>
      </c>
      <c r="Q2980" s="13">
        <f t="shared" si="138"/>
        <v>41922.640590277777</v>
      </c>
      <c r="S2980">
        <f t="shared" si="140"/>
        <v>2014</v>
      </c>
    </row>
    <row r="2981" spans="1:19" ht="48" x14ac:dyDescent="0.2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8285</v>
      </c>
      <c r="O2981" t="s">
        <v>8286</v>
      </c>
      <c r="P2981">
        <f t="shared" si="139"/>
        <v>110.22</v>
      </c>
      <c r="Q2981" s="13">
        <f t="shared" si="138"/>
        <v>41993.824340277773</v>
      </c>
      <c r="S2981">
        <f t="shared" si="140"/>
        <v>2014</v>
      </c>
    </row>
    <row r="2982" spans="1:19" ht="48" x14ac:dyDescent="0.2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8285</v>
      </c>
      <c r="O2982" t="s">
        <v>8286</v>
      </c>
      <c r="P2982">
        <f t="shared" si="139"/>
        <v>136.46</v>
      </c>
      <c r="Q2982" s="13">
        <f t="shared" si="138"/>
        <v>42219.915856481486</v>
      </c>
      <c r="S2982">
        <f t="shared" si="140"/>
        <v>2015</v>
      </c>
    </row>
    <row r="2983" spans="1:19" ht="48" x14ac:dyDescent="0.2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8285</v>
      </c>
      <c r="O2983" t="s">
        <v>8313</v>
      </c>
      <c r="P2983">
        <f t="shared" si="139"/>
        <v>53.16</v>
      </c>
      <c r="Q2983" s="13">
        <f t="shared" si="138"/>
        <v>42225.559675925921</v>
      </c>
      <c r="S2983">
        <f t="shared" si="140"/>
        <v>2015</v>
      </c>
    </row>
    <row r="2984" spans="1:19" ht="32" x14ac:dyDescent="0.2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8285</v>
      </c>
      <c r="O2984" t="s">
        <v>8313</v>
      </c>
      <c r="P2984">
        <f t="shared" si="139"/>
        <v>86.49</v>
      </c>
      <c r="Q2984" s="13">
        <f t="shared" si="138"/>
        <v>42381.686840277776</v>
      </c>
      <c r="S2984">
        <f t="shared" si="140"/>
        <v>2016</v>
      </c>
    </row>
    <row r="2985" spans="1:19" ht="48" x14ac:dyDescent="0.2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8285</v>
      </c>
      <c r="O2985" t="s">
        <v>8313</v>
      </c>
      <c r="P2985">
        <f t="shared" si="139"/>
        <v>155.24</v>
      </c>
      <c r="Q2985" s="13">
        <f t="shared" si="138"/>
        <v>41894.632361111115</v>
      </c>
      <c r="S2985">
        <f t="shared" si="140"/>
        <v>2014</v>
      </c>
    </row>
    <row r="2986" spans="1:19" ht="48" x14ac:dyDescent="0.2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8285</v>
      </c>
      <c r="O2986" t="s">
        <v>8313</v>
      </c>
      <c r="P2986">
        <f t="shared" si="139"/>
        <v>115.08</v>
      </c>
      <c r="Q2986" s="13">
        <f t="shared" si="138"/>
        <v>42576.278715277775</v>
      </c>
      <c r="S2986">
        <f t="shared" si="140"/>
        <v>2016</v>
      </c>
    </row>
    <row r="2987" spans="1:19" ht="48" x14ac:dyDescent="0.2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8285</v>
      </c>
      <c r="O2987" t="s">
        <v>8313</v>
      </c>
      <c r="P2987">
        <f t="shared" si="139"/>
        <v>109.59</v>
      </c>
      <c r="Q2987" s="13">
        <f t="shared" si="138"/>
        <v>42654.973703703698</v>
      </c>
      <c r="S2987">
        <f t="shared" si="140"/>
        <v>2016</v>
      </c>
    </row>
    <row r="2988" spans="1:19" ht="48" x14ac:dyDescent="0.2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8285</v>
      </c>
      <c r="O2988" t="s">
        <v>8313</v>
      </c>
      <c r="P2988">
        <f t="shared" si="139"/>
        <v>45.21</v>
      </c>
      <c r="Q2988" s="13">
        <f t="shared" si="138"/>
        <v>42431.500069444446</v>
      </c>
      <c r="S2988">
        <f t="shared" si="140"/>
        <v>2016</v>
      </c>
    </row>
    <row r="2989" spans="1:19" ht="48" x14ac:dyDescent="0.2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8285</v>
      </c>
      <c r="O2989" t="s">
        <v>8313</v>
      </c>
      <c r="P2989">
        <f t="shared" si="139"/>
        <v>104.15</v>
      </c>
      <c r="Q2989" s="13">
        <f t="shared" si="138"/>
        <v>42627.307303240741</v>
      </c>
      <c r="S2989">
        <f t="shared" si="140"/>
        <v>2016</v>
      </c>
    </row>
    <row r="2990" spans="1:19" ht="48" x14ac:dyDescent="0.2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8285</v>
      </c>
      <c r="O2990" t="s">
        <v>8313</v>
      </c>
      <c r="P2990">
        <f t="shared" si="139"/>
        <v>35.71</v>
      </c>
      <c r="Q2990" s="13">
        <f t="shared" si="138"/>
        <v>42511.362048611118</v>
      </c>
      <c r="S2990">
        <f t="shared" si="140"/>
        <v>2016</v>
      </c>
    </row>
    <row r="2991" spans="1:19" ht="16" x14ac:dyDescent="0.2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8285</v>
      </c>
      <c r="O2991" t="s">
        <v>8313</v>
      </c>
      <c r="P2991">
        <f t="shared" si="139"/>
        <v>97</v>
      </c>
      <c r="Q2991" s="13">
        <f t="shared" si="138"/>
        <v>42337.02039351852</v>
      </c>
      <c r="S2991">
        <f t="shared" si="140"/>
        <v>2015</v>
      </c>
    </row>
    <row r="2992" spans="1:19" ht="48" x14ac:dyDescent="0.2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8285</v>
      </c>
      <c r="O2992" t="s">
        <v>8313</v>
      </c>
      <c r="P2992">
        <f t="shared" si="139"/>
        <v>370.37</v>
      </c>
      <c r="Q2992" s="13">
        <f t="shared" si="138"/>
        <v>42341.57430555555</v>
      </c>
      <c r="S2992">
        <f t="shared" si="140"/>
        <v>2015</v>
      </c>
    </row>
    <row r="2993" spans="1:19" ht="48" x14ac:dyDescent="0.2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8285</v>
      </c>
      <c r="O2993" t="s">
        <v>8313</v>
      </c>
      <c r="P2993">
        <f t="shared" si="139"/>
        <v>94.41</v>
      </c>
      <c r="Q2993" s="13">
        <f t="shared" si="138"/>
        <v>42740.837152777778</v>
      </c>
      <c r="S2993">
        <f t="shared" si="140"/>
        <v>2017</v>
      </c>
    </row>
    <row r="2994" spans="1:19" ht="48" x14ac:dyDescent="0.2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8285</v>
      </c>
      <c r="O2994" t="s">
        <v>8313</v>
      </c>
      <c r="P2994">
        <f t="shared" si="139"/>
        <v>48.98</v>
      </c>
      <c r="Q2994" s="13">
        <f t="shared" si="138"/>
        <v>42622.767476851848</v>
      </c>
      <c r="S2994">
        <f t="shared" si="140"/>
        <v>2016</v>
      </c>
    </row>
    <row r="2995" spans="1:19" ht="16" x14ac:dyDescent="0.2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8285</v>
      </c>
      <c r="O2995" t="s">
        <v>8313</v>
      </c>
      <c r="P2995">
        <f t="shared" si="139"/>
        <v>45.59</v>
      </c>
      <c r="Q2995" s="13">
        <f t="shared" si="138"/>
        <v>42390.838738425926</v>
      </c>
      <c r="S2995">
        <f t="shared" si="140"/>
        <v>2016</v>
      </c>
    </row>
    <row r="2996" spans="1:19" ht="48" x14ac:dyDescent="0.2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8285</v>
      </c>
      <c r="O2996" t="s">
        <v>8313</v>
      </c>
      <c r="P2996">
        <f t="shared" si="139"/>
        <v>23.28</v>
      </c>
      <c r="Q2996" s="13">
        <f t="shared" si="138"/>
        <v>41885.478842592594</v>
      </c>
      <c r="S2996">
        <f t="shared" si="140"/>
        <v>2014</v>
      </c>
    </row>
    <row r="2997" spans="1:19" ht="48" x14ac:dyDescent="0.2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8285</v>
      </c>
      <c r="O2997" t="s">
        <v>8313</v>
      </c>
      <c r="P2997">
        <f t="shared" si="139"/>
        <v>63.23</v>
      </c>
      <c r="Q2997" s="13">
        <f t="shared" si="138"/>
        <v>42724.665173611109</v>
      </c>
      <c r="S2997">
        <f t="shared" si="140"/>
        <v>2016</v>
      </c>
    </row>
    <row r="2998" spans="1:19" ht="32" x14ac:dyDescent="0.2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8285</v>
      </c>
      <c r="O2998" t="s">
        <v>8313</v>
      </c>
      <c r="P2998">
        <f t="shared" si="139"/>
        <v>153.52000000000001</v>
      </c>
      <c r="Q2998" s="13">
        <f t="shared" si="138"/>
        <v>42090.912500000006</v>
      </c>
      <c r="S2998">
        <f t="shared" si="140"/>
        <v>2015</v>
      </c>
    </row>
    <row r="2999" spans="1:19" ht="48" x14ac:dyDescent="0.2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8285</v>
      </c>
      <c r="O2999" t="s">
        <v>8313</v>
      </c>
      <c r="P2999">
        <f t="shared" si="139"/>
        <v>90.2</v>
      </c>
      <c r="Q2999" s="13">
        <f t="shared" si="138"/>
        <v>42775.733715277776</v>
      </c>
      <c r="S2999">
        <f t="shared" si="140"/>
        <v>2017</v>
      </c>
    </row>
    <row r="3000" spans="1:19" ht="48" x14ac:dyDescent="0.2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8285</v>
      </c>
      <c r="O3000" t="s">
        <v>8313</v>
      </c>
      <c r="P3000">
        <f t="shared" si="139"/>
        <v>118.97</v>
      </c>
      <c r="Q3000" s="13">
        <f t="shared" si="138"/>
        <v>41778.193622685183</v>
      </c>
      <c r="S3000">
        <f t="shared" si="140"/>
        <v>2014</v>
      </c>
    </row>
    <row r="3001" spans="1:19" ht="48" x14ac:dyDescent="0.2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8285</v>
      </c>
      <c r="O3001" t="s">
        <v>8313</v>
      </c>
      <c r="P3001">
        <f t="shared" si="139"/>
        <v>80.25</v>
      </c>
      <c r="Q3001" s="13">
        <f t="shared" si="138"/>
        <v>42780.740277777775</v>
      </c>
      <c r="S3001">
        <f t="shared" si="140"/>
        <v>2017</v>
      </c>
    </row>
    <row r="3002" spans="1:19" ht="48" x14ac:dyDescent="0.2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8285</v>
      </c>
      <c r="O3002" t="s">
        <v>8313</v>
      </c>
      <c r="P3002">
        <f t="shared" si="139"/>
        <v>62.5</v>
      </c>
      <c r="Q3002" s="13">
        <f t="shared" si="138"/>
        <v>42752.827199074076</v>
      </c>
      <c r="S3002">
        <f t="shared" si="140"/>
        <v>2017</v>
      </c>
    </row>
    <row r="3003" spans="1:19" ht="48" x14ac:dyDescent="0.2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8285</v>
      </c>
      <c r="O3003" t="s">
        <v>8313</v>
      </c>
      <c r="P3003">
        <f t="shared" si="139"/>
        <v>131.38</v>
      </c>
      <c r="Q3003" s="13">
        <f t="shared" si="138"/>
        <v>42534.895625000005</v>
      </c>
      <c r="S3003">
        <f t="shared" si="140"/>
        <v>2016</v>
      </c>
    </row>
    <row r="3004" spans="1:19" ht="32" x14ac:dyDescent="0.2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8285</v>
      </c>
      <c r="O3004" t="s">
        <v>8313</v>
      </c>
      <c r="P3004">
        <f t="shared" si="139"/>
        <v>73.03</v>
      </c>
      <c r="Q3004" s="13">
        <f t="shared" si="138"/>
        <v>41239.83625</v>
      </c>
      <c r="S3004">
        <f t="shared" si="140"/>
        <v>2012</v>
      </c>
    </row>
    <row r="3005" spans="1:19" ht="48" x14ac:dyDescent="0.2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8285</v>
      </c>
      <c r="O3005" t="s">
        <v>8313</v>
      </c>
      <c r="P3005">
        <f t="shared" si="139"/>
        <v>178.53</v>
      </c>
      <c r="Q3005" s="13">
        <f t="shared" si="138"/>
        <v>42398.849259259259</v>
      </c>
      <c r="S3005">
        <f t="shared" si="140"/>
        <v>2016</v>
      </c>
    </row>
    <row r="3006" spans="1:19" ht="48" x14ac:dyDescent="0.2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8285</v>
      </c>
      <c r="O3006" t="s">
        <v>8313</v>
      </c>
      <c r="P3006">
        <f t="shared" si="139"/>
        <v>162.91</v>
      </c>
      <c r="Q3006" s="13">
        <f t="shared" si="138"/>
        <v>41928.881064814814</v>
      </c>
      <c r="S3006">
        <f t="shared" si="140"/>
        <v>2014</v>
      </c>
    </row>
    <row r="3007" spans="1:19" ht="48" x14ac:dyDescent="0.2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8285</v>
      </c>
      <c r="O3007" t="s">
        <v>8313</v>
      </c>
      <c r="P3007">
        <f t="shared" si="139"/>
        <v>108.24</v>
      </c>
      <c r="Q3007" s="13">
        <f t="shared" si="138"/>
        <v>41888.674826388888</v>
      </c>
      <c r="S3007">
        <f t="shared" si="140"/>
        <v>2014</v>
      </c>
    </row>
    <row r="3008" spans="1:19" ht="32" x14ac:dyDescent="0.2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8285</v>
      </c>
      <c r="O3008" t="s">
        <v>8313</v>
      </c>
      <c r="P3008">
        <f t="shared" si="139"/>
        <v>88.87</v>
      </c>
      <c r="Q3008" s="13">
        <f t="shared" si="138"/>
        <v>41957.756840277783</v>
      </c>
      <c r="S3008">
        <f t="shared" si="140"/>
        <v>2014</v>
      </c>
    </row>
    <row r="3009" spans="1:19" ht="32" x14ac:dyDescent="0.2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8285</v>
      </c>
      <c r="O3009" t="s">
        <v>8313</v>
      </c>
      <c r="P3009">
        <f t="shared" si="139"/>
        <v>54</v>
      </c>
      <c r="Q3009" s="13">
        <f t="shared" si="138"/>
        <v>42098.216238425928</v>
      </c>
      <c r="S3009">
        <f t="shared" si="140"/>
        <v>2015</v>
      </c>
    </row>
    <row r="3010" spans="1:19" ht="48" x14ac:dyDescent="0.2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8285</v>
      </c>
      <c r="O3010" t="s">
        <v>8313</v>
      </c>
      <c r="P3010">
        <f t="shared" si="139"/>
        <v>116.73</v>
      </c>
      <c r="Q3010" s="13">
        <f t="shared" si="138"/>
        <v>42360.212025462963</v>
      </c>
      <c r="S3010">
        <f t="shared" si="140"/>
        <v>2015</v>
      </c>
    </row>
    <row r="3011" spans="1:19" ht="48" x14ac:dyDescent="0.2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8285</v>
      </c>
      <c r="O3011" t="s">
        <v>8313</v>
      </c>
      <c r="P3011">
        <f t="shared" si="139"/>
        <v>233.9</v>
      </c>
      <c r="Q3011" s="13">
        <f t="shared" ref="Q3011:Q3074" si="141">(((J3011/60)/60)/24)+DATE(1970,1,1)</f>
        <v>41939.569907407407</v>
      </c>
      <c r="S3011">
        <f t="shared" si="140"/>
        <v>2014</v>
      </c>
    </row>
    <row r="3012" spans="1:19" ht="48" x14ac:dyDescent="0.2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8285</v>
      </c>
      <c r="O3012" t="s">
        <v>8313</v>
      </c>
      <c r="P3012">
        <f t="shared" ref="P3012:P3075" si="142">ROUND(E3012/L3012,2)</f>
        <v>158</v>
      </c>
      <c r="Q3012" s="13">
        <f t="shared" si="141"/>
        <v>41996.832395833335</v>
      </c>
      <c r="S3012">
        <f t="shared" ref="R3012:S3075" si="143">YEAR(Q3012)</f>
        <v>2014</v>
      </c>
    </row>
    <row r="3013" spans="1:19" ht="48" x14ac:dyDescent="0.2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8285</v>
      </c>
      <c r="O3013" t="s">
        <v>8313</v>
      </c>
      <c r="P3013">
        <f t="shared" si="142"/>
        <v>14.84</v>
      </c>
      <c r="Q3013" s="13">
        <f t="shared" si="141"/>
        <v>42334.468935185185</v>
      </c>
      <c r="S3013">
        <f t="shared" si="143"/>
        <v>2015</v>
      </c>
    </row>
    <row r="3014" spans="1:19" ht="48" x14ac:dyDescent="0.2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8285</v>
      </c>
      <c r="O3014" t="s">
        <v>8313</v>
      </c>
      <c r="P3014">
        <f t="shared" si="142"/>
        <v>85.18</v>
      </c>
      <c r="Q3014" s="13">
        <f t="shared" si="141"/>
        <v>42024.702893518523</v>
      </c>
      <c r="S3014">
        <f t="shared" si="143"/>
        <v>2015</v>
      </c>
    </row>
    <row r="3015" spans="1:19" ht="48" x14ac:dyDescent="0.2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8285</v>
      </c>
      <c r="O3015" t="s">
        <v>8313</v>
      </c>
      <c r="P3015">
        <f t="shared" si="142"/>
        <v>146.69</v>
      </c>
      <c r="Q3015" s="13">
        <f t="shared" si="141"/>
        <v>42146.836215277777</v>
      </c>
      <c r="S3015">
        <f t="shared" si="143"/>
        <v>2015</v>
      </c>
    </row>
    <row r="3016" spans="1:19" ht="48" x14ac:dyDescent="0.2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8285</v>
      </c>
      <c r="O3016" t="s">
        <v>8313</v>
      </c>
      <c r="P3016">
        <f t="shared" si="142"/>
        <v>50.76</v>
      </c>
      <c r="Q3016" s="13">
        <f t="shared" si="141"/>
        <v>41920.123611111114</v>
      </c>
      <c r="S3016">
        <f t="shared" si="143"/>
        <v>2014</v>
      </c>
    </row>
    <row r="3017" spans="1:19" ht="48" x14ac:dyDescent="0.2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8285</v>
      </c>
      <c r="O3017" t="s">
        <v>8313</v>
      </c>
      <c r="P3017">
        <f t="shared" si="142"/>
        <v>87.7</v>
      </c>
      <c r="Q3017" s="13">
        <f t="shared" si="141"/>
        <v>41785.72729166667</v>
      </c>
      <c r="S3017">
        <f t="shared" si="143"/>
        <v>2014</v>
      </c>
    </row>
    <row r="3018" spans="1:19" ht="48" x14ac:dyDescent="0.2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8285</v>
      </c>
      <c r="O3018" t="s">
        <v>8313</v>
      </c>
      <c r="P3018">
        <f t="shared" si="142"/>
        <v>242.28</v>
      </c>
      <c r="Q3018" s="13">
        <f t="shared" si="141"/>
        <v>41778.548055555555</v>
      </c>
      <c r="S3018">
        <f t="shared" si="143"/>
        <v>2014</v>
      </c>
    </row>
    <row r="3019" spans="1:19" ht="48" x14ac:dyDescent="0.2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8285</v>
      </c>
      <c r="O3019" t="s">
        <v>8313</v>
      </c>
      <c r="P3019">
        <f t="shared" si="142"/>
        <v>146.44999999999999</v>
      </c>
      <c r="Q3019" s="13">
        <f t="shared" si="141"/>
        <v>41841.850034722222</v>
      </c>
      <c r="S3019">
        <f t="shared" si="143"/>
        <v>2014</v>
      </c>
    </row>
    <row r="3020" spans="1:19" ht="48" x14ac:dyDescent="0.2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8285</v>
      </c>
      <c r="O3020" t="s">
        <v>8313</v>
      </c>
      <c r="P3020">
        <f t="shared" si="142"/>
        <v>103.17</v>
      </c>
      <c r="Q3020" s="13">
        <f t="shared" si="141"/>
        <v>42163.29833333334</v>
      </c>
      <c r="S3020">
        <f t="shared" si="143"/>
        <v>2015</v>
      </c>
    </row>
    <row r="3021" spans="1:19" ht="48" x14ac:dyDescent="0.2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8285</v>
      </c>
      <c r="O3021" t="s">
        <v>8313</v>
      </c>
      <c r="P3021">
        <f t="shared" si="142"/>
        <v>80.459999999999994</v>
      </c>
      <c r="Q3021" s="13">
        <f t="shared" si="141"/>
        <v>41758.833564814813</v>
      </c>
      <c r="S3021">
        <f t="shared" si="143"/>
        <v>2014</v>
      </c>
    </row>
    <row r="3022" spans="1:19" ht="48" x14ac:dyDescent="0.2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8285</v>
      </c>
      <c r="O3022" t="s">
        <v>8313</v>
      </c>
      <c r="P3022">
        <f t="shared" si="142"/>
        <v>234.67</v>
      </c>
      <c r="Q3022" s="13">
        <f t="shared" si="141"/>
        <v>42170.846446759257</v>
      </c>
      <c r="S3022">
        <f t="shared" si="143"/>
        <v>2015</v>
      </c>
    </row>
    <row r="3023" spans="1:19" ht="48" x14ac:dyDescent="0.2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8285</v>
      </c>
      <c r="O3023" t="s">
        <v>8313</v>
      </c>
      <c r="P3023">
        <f t="shared" si="142"/>
        <v>50.69</v>
      </c>
      <c r="Q3023" s="13">
        <f t="shared" si="141"/>
        <v>42660.618854166663</v>
      </c>
      <c r="S3023">
        <f t="shared" si="143"/>
        <v>2016</v>
      </c>
    </row>
    <row r="3024" spans="1:19" ht="48" x14ac:dyDescent="0.2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8285</v>
      </c>
      <c r="O3024" t="s">
        <v>8313</v>
      </c>
      <c r="P3024">
        <f t="shared" si="142"/>
        <v>162.71</v>
      </c>
      <c r="Q3024" s="13">
        <f t="shared" si="141"/>
        <v>42564.95380787037</v>
      </c>
      <c r="S3024">
        <f t="shared" si="143"/>
        <v>2016</v>
      </c>
    </row>
    <row r="3025" spans="1:19" ht="48" x14ac:dyDescent="0.2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8285</v>
      </c>
      <c r="O3025" t="s">
        <v>8313</v>
      </c>
      <c r="P3025">
        <f t="shared" si="142"/>
        <v>120.17</v>
      </c>
      <c r="Q3025" s="13">
        <f t="shared" si="141"/>
        <v>42121.675763888896</v>
      </c>
      <c r="S3025">
        <f t="shared" si="143"/>
        <v>2015</v>
      </c>
    </row>
    <row r="3026" spans="1:19" ht="48" x14ac:dyDescent="0.2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8285</v>
      </c>
      <c r="O3026" t="s">
        <v>8313</v>
      </c>
      <c r="P3026">
        <f t="shared" si="142"/>
        <v>67.7</v>
      </c>
      <c r="Q3026" s="13">
        <f t="shared" si="141"/>
        <v>41158.993923611109</v>
      </c>
      <c r="S3026">
        <f t="shared" si="143"/>
        <v>2012</v>
      </c>
    </row>
    <row r="3027" spans="1:19" ht="48" x14ac:dyDescent="0.2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8285</v>
      </c>
      <c r="O3027" t="s">
        <v>8313</v>
      </c>
      <c r="P3027">
        <f t="shared" si="142"/>
        <v>52.1</v>
      </c>
      <c r="Q3027" s="13">
        <f t="shared" si="141"/>
        <v>41761.509409722225</v>
      </c>
      <c r="S3027">
        <f t="shared" si="143"/>
        <v>2014</v>
      </c>
    </row>
    <row r="3028" spans="1:19" ht="48" x14ac:dyDescent="0.2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8285</v>
      </c>
      <c r="O3028" t="s">
        <v>8313</v>
      </c>
      <c r="P3028">
        <f t="shared" si="142"/>
        <v>51.6</v>
      </c>
      <c r="Q3028" s="13">
        <f t="shared" si="141"/>
        <v>42783.459398148145</v>
      </c>
      <c r="S3028">
        <f t="shared" si="143"/>
        <v>2017</v>
      </c>
    </row>
    <row r="3029" spans="1:19" ht="32" x14ac:dyDescent="0.2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8285</v>
      </c>
      <c r="O3029" t="s">
        <v>8313</v>
      </c>
      <c r="P3029">
        <f t="shared" si="142"/>
        <v>164.3</v>
      </c>
      <c r="Q3029" s="13">
        <f t="shared" si="141"/>
        <v>42053.704293981486</v>
      </c>
      <c r="S3029">
        <f t="shared" si="143"/>
        <v>2015</v>
      </c>
    </row>
    <row r="3030" spans="1:19" ht="32" x14ac:dyDescent="0.2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8285</v>
      </c>
      <c r="O3030" t="s">
        <v>8313</v>
      </c>
      <c r="P3030">
        <f t="shared" si="142"/>
        <v>84.86</v>
      </c>
      <c r="Q3030" s="13">
        <f t="shared" si="141"/>
        <v>42567.264178240745</v>
      </c>
      <c r="S3030">
        <f t="shared" si="143"/>
        <v>2016</v>
      </c>
    </row>
    <row r="3031" spans="1:19" ht="48" x14ac:dyDescent="0.2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8285</v>
      </c>
      <c r="O3031" t="s">
        <v>8313</v>
      </c>
      <c r="P3031">
        <f t="shared" si="142"/>
        <v>94.55</v>
      </c>
      <c r="Q3031" s="13">
        <f t="shared" si="141"/>
        <v>41932.708877314813</v>
      </c>
      <c r="S3031">
        <f t="shared" si="143"/>
        <v>2014</v>
      </c>
    </row>
    <row r="3032" spans="1:19" ht="48" x14ac:dyDescent="0.2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8285</v>
      </c>
      <c r="O3032" t="s">
        <v>8313</v>
      </c>
      <c r="P3032">
        <f t="shared" si="142"/>
        <v>45.54</v>
      </c>
      <c r="Q3032" s="13">
        <f t="shared" si="141"/>
        <v>42233.747349537036</v>
      </c>
      <c r="S3032">
        <f t="shared" si="143"/>
        <v>2015</v>
      </c>
    </row>
    <row r="3033" spans="1:19" ht="80" x14ac:dyDescent="0.2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8285</v>
      </c>
      <c r="O3033" t="s">
        <v>8313</v>
      </c>
      <c r="P3033">
        <f t="shared" si="142"/>
        <v>51.72</v>
      </c>
      <c r="Q3033" s="13">
        <f t="shared" si="141"/>
        <v>42597.882488425923</v>
      </c>
      <c r="S3033">
        <f t="shared" si="143"/>
        <v>2016</v>
      </c>
    </row>
    <row r="3034" spans="1:19" ht="48" x14ac:dyDescent="0.2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8285</v>
      </c>
      <c r="O3034" t="s">
        <v>8313</v>
      </c>
      <c r="P3034">
        <f t="shared" si="142"/>
        <v>50.88</v>
      </c>
      <c r="Q3034" s="13">
        <f t="shared" si="141"/>
        <v>42228.044664351852</v>
      </c>
      <c r="S3034">
        <f t="shared" si="143"/>
        <v>2015</v>
      </c>
    </row>
    <row r="3035" spans="1:19" ht="48" x14ac:dyDescent="0.2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8285</v>
      </c>
      <c r="O3035" t="s">
        <v>8313</v>
      </c>
      <c r="P3035">
        <f t="shared" si="142"/>
        <v>191.13</v>
      </c>
      <c r="Q3035" s="13">
        <f t="shared" si="141"/>
        <v>42570.110243055555</v>
      </c>
      <c r="S3035">
        <f t="shared" si="143"/>
        <v>2016</v>
      </c>
    </row>
    <row r="3036" spans="1:19" ht="64" x14ac:dyDescent="0.2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8285</v>
      </c>
      <c r="O3036" t="s">
        <v>8313</v>
      </c>
      <c r="P3036">
        <f t="shared" si="142"/>
        <v>89.31</v>
      </c>
      <c r="Q3036" s="13">
        <f t="shared" si="141"/>
        <v>42644.535358796296</v>
      </c>
      <c r="S3036">
        <f t="shared" si="143"/>
        <v>2016</v>
      </c>
    </row>
    <row r="3037" spans="1:19" ht="32" x14ac:dyDescent="0.2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8285</v>
      </c>
      <c r="O3037" t="s">
        <v>8313</v>
      </c>
      <c r="P3037">
        <f t="shared" si="142"/>
        <v>88.59</v>
      </c>
      <c r="Q3037" s="13">
        <f t="shared" si="141"/>
        <v>41368.560289351852</v>
      </c>
      <c r="S3037">
        <f t="shared" si="143"/>
        <v>2013</v>
      </c>
    </row>
    <row r="3038" spans="1:19" ht="48" x14ac:dyDescent="0.2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8285</v>
      </c>
      <c r="O3038" t="s">
        <v>8313</v>
      </c>
      <c r="P3038">
        <f t="shared" si="142"/>
        <v>96.3</v>
      </c>
      <c r="Q3038" s="13">
        <f t="shared" si="141"/>
        <v>41466.785231481481</v>
      </c>
      <c r="S3038">
        <f t="shared" si="143"/>
        <v>2013</v>
      </c>
    </row>
    <row r="3039" spans="1:19" ht="64" x14ac:dyDescent="0.2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8285</v>
      </c>
      <c r="O3039" t="s">
        <v>8313</v>
      </c>
      <c r="P3039">
        <f t="shared" si="142"/>
        <v>33.31</v>
      </c>
      <c r="Q3039" s="13">
        <f t="shared" si="141"/>
        <v>40378.893206018518</v>
      </c>
      <c r="S3039">
        <f t="shared" si="143"/>
        <v>2010</v>
      </c>
    </row>
    <row r="3040" spans="1:19" ht="48" x14ac:dyDescent="0.2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8285</v>
      </c>
      <c r="O3040" t="s">
        <v>8313</v>
      </c>
      <c r="P3040">
        <f t="shared" si="142"/>
        <v>37.22</v>
      </c>
      <c r="Q3040" s="13">
        <f t="shared" si="141"/>
        <v>42373.252280092594</v>
      </c>
      <c r="S3040">
        <f t="shared" si="143"/>
        <v>2016</v>
      </c>
    </row>
    <row r="3041" spans="1:19" ht="48" x14ac:dyDescent="0.2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8285</v>
      </c>
      <c r="O3041" t="s">
        <v>8313</v>
      </c>
      <c r="P3041">
        <f t="shared" si="142"/>
        <v>92.13</v>
      </c>
      <c r="Q3041" s="13">
        <f t="shared" si="141"/>
        <v>41610.794421296298</v>
      </c>
      <c r="S3041">
        <f t="shared" si="143"/>
        <v>2013</v>
      </c>
    </row>
    <row r="3042" spans="1:19" ht="48" x14ac:dyDescent="0.2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8285</v>
      </c>
      <c r="O3042" t="s">
        <v>8313</v>
      </c>
      <c r="P3042">
        <f t="shared" si="142"/>
        <v>76.790000000000006</v>
      </c>
      <c r="Q3042" s="13">
        <f t="shared" si="141"/>
        <v>42177.791909722218</v>
      </c>
      <c r="S3042">
        <f t="shared" si="143"/>
        <v>2015</v>
      </c>
    </row>
    <row r="3043" spans="1:19" ht="32" x14ac:dyDescent="0.2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8285</v>
      </c>
      <c r="O3043" t="s">
        <v>8313</v>
      </c>
      <c r="P3043">
        <f t="shared" si="142"/>
        <v>96.53</v>
      </c>
      <c r="Q3043" s="13">
        <f t="shared" si="141"/>
        <v>42359.868611111116</v>
      </c>
      <c r="S3043">
        <f t="shared" si="143"/>
        <v>2015</v>
      </c>
    </row>
    <row r="3044" spans="1:19" ht="48" x14ac:dyDescent="0.2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8285</v>
      </c>
      <c r="O3044" t="s">
        <v>8313</v>
      </c>
      <c r="P3044">
        <f t="shared" si="142"/>
        <v>51.89</v>
      </c>
      <c r="Q3044" s="13">
        <f t="shared" si="141"/>
        <v>42253.688043981485</v>
      </c>
      <c r="S3044">
        <f t="shared" si="143"/>
        <v>2015</v>
      </c>
    </row>
    <row r="3045" spans="1:19" ht="48" x14ac:dyDescent="0.2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8285</v>
      </c>
      <c r="O3045" t="s">
        <v>8313</v>
      </c>
      <c r="P3045">
        <f t="shared" si="142"/>
        <v>128.91</v>
      </c>
      <c r="Q3045" s="13">
        <f t="shared" si="141"/>
        <v>42083.070590277777</v>
      </c>
      <c r="S3045">
        <f t="shared" si="143"/>
        <v>2015</v>
      </c>
    </row>
    <row r="3046" spans="1:19" ht="48" x14ac:dyDescent="0.2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8285</v>
      </c>
      <c r="O3046" t="s">
        <v>8313</v>
      </c>
      <c r="P3046">
        <f t="shared" si="142"/>
        <v>84.11</v>
      </c>
      <c r="Q3046" s="13">
        <f t="shared" si="141"/>
        <v>42387.7268287037</v>
      </c>
      <c r="S3046">
        <f t="shared" si="143"/>
        <v>2016</v>
      </c>
    </row>
    <row r="3047" spans="1:19" ht="48" x14ac:dyDescent="0.2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8285</v>
      </c>
      <c r="O3047" t="s">
        <v>8313</v>
      </c>
      <c r="P3047">
        <f t="shared" si="142"/>
        <v>82.94</v>
      </c>
      <c r="Q3047" s="13">
        <f t="shared" si="141"/>
        <v>41843.155729166669</v>
      </c>
      <c r="S3047">
        <f t="shared" si="143"/>
        <v>2014</v>
      </c>
    </row>
    <row r="3048" spans="1:19" ht="48" x14ac:dyDescent="0.2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8285</v>
      </c>
      <c r="O3048" t="s">
        <v>8313</v>
      </c>
      <c r="P3048">
        <f t="shared" si="142"/>
        <v>259.95</v>
      </c>
      <c r="Q3048" s="13">
        <f t="shared" si="141"/>
        <v>41862.803078703706</v>
      </c>
      <c r="S3048">
        <f t="shared" si="143"/>
        <v>2014</v>
      </c>
    </row>
    <row r="3049" spans="1:19" ht="48" x14ac:dyDescent="0.2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8285</v>
      </c>
      <c r="O3049" t="s">
        <v>8313</v>
      </c>
      <c r="P3049">
        <f t="shared" si="142"/>
        <v>37.25</v>
      </c>
      <c r="Q3049" s="13">
        <f t="shared" si="141"/>
        <v>42443.989050925928</v>
      </c>
      <c r="S3049">
        <f t="shared" si="143"/>
        <v>2016</v>
      </c>
    </row>
    <row r="3050" spans="1:19" ht="48" x14ac:dyDescent="0.2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8285</v>
      </c>
      <c r="O3050" t="s">
        <v>8313</v>
      </c>
      <c r="P3050">
        <f t="shared" si="142"/>
        <v>177.02</v>
      </c>
      <c r="Q3050" s="13">
        <f t="shared" si="141"/>
        <v>41975.901180555549</v>
      </c>
      <c r="S3050">
        <f t="shared" si="143"/>
        <v>2014</v>
      </c>
    </row>
    <row r="3051" spans="1:19" ht="48" x14ac:dyDescent="0.2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8285</v>
      </c>
      <c r="O3051" t="s">
        <v>8313</v>
      </c>
      <c r="P3051">
        <f t="shared" si="142"/>
        <v>74.069999999999993</v>
      </c>
      <c r="Q3051" s="13">
        <f t="shared" si="141"/>
        <v>42139.014525462961</v>
      </c>
      <c r="S3051">
        <f t="shared" si="143"/>
        <v>2015</v>
      </c>
    </row>
    <row r="3052" spans="1:19" ht="32" x14ac:dyDescent="0.2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8285</v>
      </c>
      <c r="O3052" t="s">
        <v>8313</v>
      </c>
      <c r="P3052">
        <f t="shared" si="142"/>
        <v>70.67</v>
      </c>
      <c r="Q3052" s="13">
        <f t="shared" si="141"/>
        <v>42465.16851851852</v>
      </c>
      <c r="S3052">
        <f t="shared" si="143"/>
        <v>2016</v>
      </c>
    </row>
    <row r="3053" spans="1:19" ht="48" x14ac:dyDescent="0.2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8285</v>
      </c>
      <c r="O3053" t="s">
        <v>8313</v>
      </c>
      <c r="P3053">
        <f t="shared" si="142"/>
        <v>23.63</v>
      </c>
      <c r="Q3053" s="13">
        <f t="shared" si="141"/>
        <v>42744.416030092587</v>
      </c>
      <c r="S3053">
        <f t="shared" si="143"/>
        <v>2017</v>
      </c>
    </row>
    <row r="3054" spans="1:19" ht="32" x14ac:dyDescent="0.2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8285</v>
      </c>
      <c r="O3054" t="s">
        <v>8313</v>
      </c>
      <c r="P3054">
        <f t="shared" si="142"/>
        <v>37.5</v>
      </c>
      <c r="Q3054" s="13">
        <f t="shared" si="141"/>
        <v>42122.670069444444</v>
      </c>
      <c r="S3054">
        <f t="shared" si="143"/>
        <v>2015</v>
      </c>
    </row>
    <row r="3055" spans="1:19" ht="48" x14ac:dyDescent="0.2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8285</v>
      </c>
      <c r="O3055" t="s">
        <v>8313</v>
      </c>
      <c r="P3055">
        <f t="shared" si="142"/>
        <v>13.33</v>
      </c>
      <c r="Q3055" s="13">
        <f t="shared" si="141"/>
        <v>41862.761724537035</v>
      </c>
      <c r="S3055">
        <f t="shared" si="143"/>
        <v>2014</v>
      </c>
    </row>
    <row r="3056" spans="1:19" ht="48" x14ac:dyDescent="0.2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8285</v>
      </c>
      <c r="O3056" t="s">
        <v>8313</v>
      </c>
      <c r="P3056" t="e">
        <f t="shared" si="142"/>
        <v>#DIV/0!</v>
      </c>
      <c r="Q3056" s="13">
        <f t="shared" si="141"/>
        <v>42027.832800925928</v>
      </c>
      <c r="S3056">
        <f t="shared" si="143"/>
        <v>2015</v>
      </c>
    </row>
    <row r="3057" spans="1:19" ht="48" x14ac:dyDescent="0.2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8285</v>
      </c>
      <c r="O3057" t="s">
        <v>8313</v>
      </c>
      <c r="P3057">
        <f t="shared" si="142"/>
        <v>1</v>
      </c>
      <c r="Q3057" s="13">
        <f t="shared" si="141"/>
        <v>41953.95821759259</v>
      </c>
      <c r="S3057">
        <f t="shared" si="143"/>
        <v>2014</v>
      </c>
    </row>
    <row r="3058" spans="1:19" ht="48" x14ac:dyDescent="0.2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8285</v>
      </c>
      <c r="O3058" t="s">
        <v>8313</v>
      </c>
      <c r="P3058" t="e">
        <f t="shared" si="142"/>
        <v>#DIV/0!</v>
      </c>
      <c r="Q3058" s="13">
        <f t="shared" si="141"/>
        <v>41851.636388888888</v>
      </c>
      <c r="S3058">
        <f t="shared" si="143"/>
        <v>2014</v>
      </c>
    </row>
    <row r="3059" spans="1:19" ht="48" x14ac:dyDescent="0.2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8285</v>
      </c>
      <c r="O3059" t="s">
        <v>8313</v>
      </c>
      <c r="P3059" t="e">
        <f t="shared" si="142"/>
        <v>#DIV/0!</v>
      </c>
      <c r="Q3059" s="13">
        <f t="shared" si="141"/>
        <v>42433.650590277779</v>
      </c>
      <c r="S3059">
        <f t="shared" si="143"/>
        <v>2016</v>
      </c>
    </row>
    <row r="3060" spans="1:19" ht="48" x14ac:dyDescent="0.2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8285</v>
      </c>
      <c r="O3060" t="s">
        <v>8313</v>
      </c>
      <c r="P3060">
        <f t="shared" si="142"/>
        <v>1</v>
      </c>
      <c r="Q3060" s="13">
        <f t="shared" si="141"/>
        <v>42460.374305555553</v>
      </c>
      <c r="S3060">
        <f t="shared" si="143"/>
        <v>2016</v>
      </c>
    </row>
    <row r="3061" spans="1:19" ht="48" x14ac:dyDescent="0.2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8285</v>
      </c>
      <c r="O3061" t="s">
        <v>8313</v>
      </c>
      <c r="P3061">
        <f t="shared" si="142"/>
        <v>41</v>
      </c>
      <c r="Q3061" s="13">
        <f t="shared" si="141"/>
        <v>41829.935717592591</v>
      </c>
      <c r="S3061">
        <f t="shared" si="143"/>
        <v>2014</v>
      </c>
    </row>
    <row r="3062" spans="1:19" ht="32" x14ac:dyDescent="0.2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8285</v>
      </c>
      <c r="O3062" t="s">
        <v>8313</v>
      </c>
      <c r="P3062">
        <f t="shared" si="142"/>
        <v>55.83</v>
      </c>
      <c r="Q3062" s="13">
        <f t="shared" si="141"/>
        <v>42245.274699074071</v>
      </c>
      <c r="S3062">
        <f t="shared" si="143"/>
        <v>2015</v>
      </c>
    </row>
    <row r="3063" spans="1:19" ht="16" x14ac:dyDescent="0.2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8285</v>
      </c>
      <c r="O3063" t="s">
        <v>8313</v>
      </c>
      <c r="P3063" t="e">
        <f t="shared" si="142"/>
        <v>#DIV/0!</v>
      </c>
      <c r="Q3063" s="13">
        <f t="shared" si="141"/>
        <v>41834.784120370372</v>
      </c>
      <c r="S3063">
        <f t="shared" si="143"/>
        <v>2014</v>
      </c>
    </row>
    <row r="3064" spans="1:19" ht="48" x14ac:dyDescent="0.2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8285</v>
      </c>
      <c r="O3064" t="s">
        <v>8313</v>
      </c>
      <c r="P3064">
        <f t="shared" si="142"/>
        <v>99.76</v>
      </c>
      <c r="Q3064" s="13">
        <f t="shared" si="141"/>
        <v>42248.535787037035</v>
      </c>
      <c r="S3064">
        <f t="shared" si="143"/>
        <v>2015</v>
      </c>
    </row>
    <row r="3065" spans="1:19" ht="32" x14ac:dyDescent="0.2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8285</v>
      </c>
      <c r="O3065" t="s">
        <v>8313</v>
      </c>
      <c r="P3065">
        <f t="shared" si="142"/>
        <v>25.52</v>
      </c>
      <c r="Q3065" s="13">
        <f t="shared" si="141"/>
        <v>42630.922893518517</v>
      </c>
      <c r="S3065">
        <f t="shared" si="143"/>
        <v>2016</v>
      </c>
    </row>
    <row r="3066" spans="1:19" ht="32" x14ac:dyDescent="0.2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8285</v>
      </c>
      <c r="O3066" t="s">
        <v>8313</v>
      </c>
      <c r="P3066">
        <f t="shared" si="142"/>
        <v>117.65</v>
      </c>
      <c r="Q3066" s="13">
        <f t="shared" si="141"/>
        <v>42299.130162037036</v>
      </c>
      <c r="S3066">
        <f t="shared" si="143"/>
        <v>2015</v>
      </c>
    </row>
    <row r="3067" spans="1:19" ht="48" x14ac:dyDescent="0.2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8285</v>
      </c>
      <c r="O3067" t="s">
        <v>8313</v>
      </c>
      <c r="P3067">
        <f t="shared" si="142"/>
        <v>5</v>
      </c>
      <c r="Q3067" s="13">
        <f t="shared" si="141"/>
        <v>41825.055231481485</v>
      </c>
      <c r="S3067">
        <f t="shared" si="143"/>
        <v>2014</v>
      </c>
    </row>
    <row r="3068" spans="1:19" ht="48" x14ac:dyDescent="0.2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8285</v>
      </c>
      <c r="O3068" t="s">
        <v>8313</v>
      </c>
      <c r="P3068">
        <f t="shared" si="142"/>
        <v>2796.67</v>
      </c>
      <c r="Q3068" s="13">
        <f t="shared" si="141"/>
        <v>42531.228437500002</v>
      </c>
      <c r="S3068">
        <f t="shared" si="143"/>
        <v>2016</v>
      </c>
    </row>
    <row r="3069" spans="1:19" ht="48" x14ac:dyDescent="0.2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8285</v>
      </c>
      <c r="O3069" t="s">
        <v>8313</v>
      </c>
      <c r="P3069">
        <f t="shared" si="142"/>
        <v>200</v>
      </c>
      <c r="Q3069" s="13">
        <f t="shared" si="141"/>
        <v>42226.938414351855</v>
      </c>
      <c r="S3069">
        <f t="shared" si="143"/>
        <v>2015</v>
      </c>
    </row>
    <row r="3070" spans="1:19" ht="48" x14ac:dyDescent="0.2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8285</v>
      </c>
      <c r="O3070" t="s">
        <v>8313</v>
      </c>
      <c r="P3070">
        <f t="shared" si="142"/>
        <v>87.5</v>
      </c>
      <c r="Q3070" s="13">
        <f t="shared" si="141"/>
        <v>42263.691574074073</v>
      </c>
      <c r="S3070">
        <f t="shared" si="143"/>
        <v>2015</v>
      </c>
    </row>
    <row r="3071" spans="1:19" ht="48" x14ac:dyDescent="0.2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8285</v>
      </c>
      <c r="O3071" t="s">
        <v>8313</v>
      </c>
      <c r="P3071">
        <f t="shared" si="142"/>
        <v>20.14</v>
      </c>
      <c r="Q3071" s="13">
        <f t="shared" si="141"/>
        <v>41957.833726851852</v>
      </c>
      <c r="S3071">
        <f t="shared" si="143"/>
        <v>2014</v>
      </c>
    </row>
    <row r="3072" spans="1:19" ht="48" x14ac:dyDescent="0.2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8285</v>
      </c>
      <c r="O3072" t="s">
        <v>8313</v>
      </c>
      <c r="P3072">
        <f t="shared" si="142"/>
        <v>20.88</v>
      </c>
      <c r="Q3072" s="13">
        <f t="shared" si="141"/>
        <v>42690.733437499999</v>
      </c>
      <c r="S3072">
        <f t="shared" si="143"/>
        <v>2016</v>
      </c>
    </row>
    <row r="3073" spans="1:19" ht="48" x14ac:dyDescent="0.2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8285</v>
      </c>
      <c r="O3073" t="s">
        <v>8313</v>
      </c>
      <c r="P3073">
        <f t="shared" si="142"/>
        <v>61.31</v>
      </c>
      <c r="Q3073" s="13">
        <f t="shared" si="141"/>
        <v>42097.732418981483</v>
      </c>
      <c r="S3073">
        <f t="shared" si="143"/>
        <v>2015</v>
      </c>
    </row>
    <row r="3074" spans="1:19" ht="48" x14ac:dyDescent="0.2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8285</v>
      </c>
      <c r="O3074" t="s">
        <v>8313</v>
      </c>
      <c r="P3074">
        <f t="shared" si="142"/>
        <v>1</v>
      </c>
      <c r="Q3074" s="13">
        <f t="shared" si="141"/>
        <v>42658.690532407403</v>
      </c>
      <c r="S3074">
        <f t="shared" si="143"/>
        <v>2016</v>
      </c>
    </row>
    <row r="3075" spans="1:19" ht="48" x14ac:dyDescent="0.2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8285</v>
      </c>
      <c r="O3075" t="s">
        <v>8313</v>
      </c>
      <c r="P3075">
        <f t="shared" si="142"/>
        <v>92.14</v>
      </c>
      <c r="Q3075" s="13">
        <f t="shared" ref="Q3075:Q3138" si="144">(((J3075/60)/60)/24)+DATE(1970,1,1)</f>
        <v>42111.684027777781</v>
      </c>
      <c r="S3075">
        <f t="shared" si="143"/>
        <v>2015</v>
      </c>
    </row>
    <row r="3076" spans="1:19" ht="64" x14ac:dyDescent="0.2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8285</v>
      </c>
      <c r="O3076" t="s">
        <v>8313</v>
      </c>
      <c r="P3076">
        <f t="shared" ref="P3076:P3139" si="145">ROUND(E3076/L3076,2)</f>
        <v>7.33</v>
      </c>
      <c r="Q3076" s="13">
        <f t="shared" si="144"/>
        <v>42409.571284722217</v>
      </c>
      <c r="S3076">
        <f t="shared" ref="R3076:S3139" si="146">YEAR(Q3076)</f>
        <v>2016</v>
      </c>
    </row>
    <row r="3077" spans="1:19" ht="48" x14ac:dyDescent="0.2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8285</v>
      </c>
      <c r="O3077" t="s">
        <v>8313</v>
      </c>
      <c r="P3077">
        <f t="shared" si="145"/>
        <v>64.8</v>
      </c>
      <c r="Q3077" s="13">
        <f t="shared" si="144"/>
        <v>42551.102314814809</v>
      </c>
      <c r="S3077">
        <f t="shared" si="146"/>
        <v>2016</v>
      </c>
    </row>
    <row r="3078" spans="1:19" ht="32" x14ac:dyDescent="0.2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8285</v>
      </c>
      <c r="O3078" t="s">
        <v>8313</v>
      </c>
      <c r="P3078">
        <f t="shared" si="145"/>
        <v>30.12</v>
      </c>
      <c r="Q3078" s="13">
        <f t="shared" si="144"/>
        <v>42226.651886574073</v>
      </c>
      <c r="S3078">
        <f t="shared" si="146"/>
        <v>2015</v>
      </c>
    </row>
    <row r="3079" spans="1:19" ht="48" x14ac:dyDescent="0.2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8285</v>
      </c>
      <c r="O3079" t="s">
        <v>8313</v>
      </c>
      <c r="P3079">
        <f t="shared" si="145"/>
        <v>52.5</v>
      </c>
      <c r="Q3079" s="13">
        <f t="shared" si="144"/>
        <v>42766.956921296296</v>
      </c>
      <c r="S3079">
        <f t="shared" si="146"/>
        <v>2017</v>
      </c>
    </row>
    <row r="3080" spans="1:19" ht="48" x14ac:dyDescent="0.2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8285</v>
      </c>
      <c r="O3080" t="s">
        <v>8313</v>
      </c>
      <c r="P3080">
        <f t="shared" si="145"/>
        <v>23.67</v>
      </c>
      <c r="Q3080" s="13">
        <f t="shared" si="144"/>
        <v>42031.138831018514</v>
      </c>
      <c r="S3080">
        <f t="shared" si="146"/>
        <v>2015</v>
      </c>
    </row>
    <row r="3081" spans="1:19" ht="48" x14ac:dyDescent="0.2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8285</v>
      </c>
      <c r="O3081" t="s">
        <v>8313</v>
      </c>
      <c r="P3081">
        <f t="shared" si="145"/>
        <v>415.78</v>
      </c>
      <c r="Q3081" s="13">
        <f t="shared" si="144"/>
        <v>42055.713368055556</v>
      </c>
      <c r="S3081">
        <f t="shared" si="146"/>
        <v>2015</v>
      </c>
    </row>
    <row r="3082" spans="1:19" ht="48" x14ac:dyDescent="0.2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8285</v>
      </c>
      <c r="O3082" t="s">
        <v>8313</v>
      </c>
      <c r="P3082">
        <f t="shared" si="145"/>
        <v>53.71</v>
      </c>
      <c r="Q3082" s="13">
        <f t="shared" si="144"/>
        <v>41940.028287037036</v>
      </c>
      <c r="S3082">
        <f t="shared" si="146"/>
        <v>2014</v>
      </c>
    </row>
    <row r="3083" spans="1:19" ht="48" x14ac:dyDescent="0.2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8285</v>
      </c>
      <c r="O3083" t="s">
        <v>8313</v>
      </c>
      <c r="P3083">
        <f t="shared" si="145"/>
        <v>420.6</v>
      </c>
      <c r="Q3083" s="13">
        <f t="shared" si="144"/>
        <v>42237.181608796294</v>
      </c>
      <c r="S3083">
        <f t="shared" si="146"/>
        <v>2015</v>
      </c>
    </row>
    <row r="3084" spans="1:19" ht="48" x14ac:dyDescent="0.2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8285</v>
      </c>
      <c r="O3084" t="s">
        <v>8313</v>
      </c>
      <c r="P3084" t="e">
        <f t="shared" si="145"/>
        <v>#DIV/0!</v>
      </c>
      <c r="Q3084" s="13">
        <f t="shared" si="144"/>
        <v>42293.922986111109</v>
      </c>
      <c r="S3084">
        <f t="shared" si="146"/>
        <v>2015</v>
      </c>
    </row>
    <row r="3085" spans="1:19" ht="64" x14ac:dyDescent="0.2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8285</v>
      </c>
      <c r="O3085" t="s">
        <v>8313</v>
      </c>
      <c r="P3085">
        <f t="shared" si="145"/>
        <v>18.670000000000002</v>
      </c>
      <c r="Q3085" s="13">
        <f t="shared" si="144"/>
        <v>41853.563402777778</v>
      </c>
      <c r="S3085">
        <f t="shared" si="146"/>
        <v>2014</v>
      </c>
    </row>
    <row r="3086" spans="1:19" ht="48" x14ac:dyDescent="0.2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8285</v>
      </c>
      <c r="O3086" t="s">
        <v>8313</v>
      </c>
      <c r="P3086">
        <f t="shared" si="145"/>
        <v>78.33</v>
      </c>
      <c r="Q3086" s="13">
        <f t="shared" si="144"/>
        <v>42100.723738425921</v>
      </c>
      <c r="S3086">
        <f t="shared" si="146"/>
        <v>2015</v>
      </c>
    </row>
    <row r="3087" spans="1:19" ht="48" x14ac:dyDescent="0.2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8285</v>
      </c>
      <c r="O3087" t="s">
        <v>8313</v>
      </c>
      <c r="P3087">
        <f t="shared" si="145"/>
        <v>67.78</v>
      </c>
      <c r="Q3087" s="13">
        <f t="shared" si="144"/>
        <v>42246.883784722217</v>
      </c>
      <c r="S3087">
        <f t="shared" si="146"/>
        <v>2015</v>
      </c>
    </row>
    <row r="3088" spans="1:19" ht="48" x14ac:dyDescent="0.2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8285</v>
      </c>
      <c r="O3088" t="s">
        <v>8313</v>
      </c>
      <c r="P3088">
        <f t="shared" si="145"/>
        <v>16.670000000000002</v>
      </c>
      <c r="Q3088" s="13">
        <f t="shared" si="144"/>
        <v>42173.67082175926</v>
      </c>
      <c r="S3088">
        <f t="shared" si="146"/>
        <v>2015</v>
      </c>
    </row>
    <row r="3089" spans="1:19" ht="48" x14ac:dyDescent="0.2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8285</v>
      </c>
      <c r="O3089" t="s">
        <v>8313</v>
      </c>
      <c r="P3089">
        <f t="shared" si="145"/>
        <v>62.5</v>
      </c>
      <c r="Q3089" s="13">
        <f t="shared" si="144"/>
        <v>42665.150347222225</v>
      </c>
      <c r="S3089">
        <f t="shared" si="146"/>
        <v>2016</v>
      </c>
    </row>
    <row r="3090" spans="1:19" ht="32" x14ac:dyDescent="0.2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8285</v>
      </c>
      <c r="O3090" t="s">
        <v>8313</v>
      </c>
      <c r="P3090">
        <f t="shared" si="145"/>
        <v>42</v>
      </c>
      <c r="Q3090" s="13">
        <f t="shared" si="144"/>
        <v>41981.57230324074</v>
      </c>
      <c r="S3090">
        <f t="shared" si="146"/>
        <v>2014</v>
      </c>
    </row>
    <row r="3091" spans="1:19" ht="32" x14ac:dyDescent="0.2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8285</v>
      </c>
      <c r="O3091" t="s">
        <v>8313</v>
      </c>
      <c r="P3091">
        <f t="shared" si="145"/>
        <v>130.09</v>
      </c>
      <c r="Q3091" s="13">
        <f t="shared" si="144"/>
        <v>42528.542627314819</v>
      </c>
      <c r="S3091">
        <f t="shared" si="146"/>
        <v>2016</v>
      </c>
    </row>
    <row r="3092" spans="1:19" ht="48" x14ac:dyDescent="0.2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8285</v>
      </c>
      <c r="O3092" t="s">
        <v>8313</v>
      </c>
      <c r="P3092">
        <f t="shared" si="145"/>
        <v>1270.22</v>
      </c>
      <c r="Q3092" s="13">
        <f t="shared" si="144"/>
        <v>42065.818807870368</v>
      </c>
      <c r="S3092">
        <f t="shared" si="146"/>
        <v>2015</v>
      </c>
    </row>
    <row r="3093" spans="1:19" ht="48" x14ac:dyDescent="0.2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8285</v>
      </c>
      <c r="O3093" t="s">
        <v>8313</v>
      </c>
      <c r="P3093">
        <f t="shared" si="145"/>
        <v>88.44</v>
      </c>
      <c r="Q3093" s="13">
        <f t="shared" si="144"/>
        <v>42566.948414351849</v>
      </c>
      <c r="S3093">
        <f t="shared" si="146"/>
        <v>2016</v>
      </c>
    </row>
    <row r="3094" spans="1:19" ht="48" x14ac:dyDescent="0.2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8285</v>
      </c>
      <c r="O3094" t="s">
        <v>8313</v>
      </c>
      <c r="P3094">
        <f t="shared" si="145"/>
        <v>56.34</v>
      </c>
      <c r="Q3094" s="13">
        <f t="shared" si="144"/>
        <v>42255.619351851856</v>
      </c>
      <c r="S3094">
        <f t="shared" si="146"/>
        <v>2015</v>
      </c>
    </row>
    <row r="3095" spans="1:19" ht="48" x14ac:dyDescent="0.2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8285</v>
      </c>
      <c r="O3095" t="s">
        <v>8313</v>
      </c>
      <c r="P3095">
        <f t="shared" si="145"/>
        <v>53.53</v>
      </c>
      <c r="Q3095" s="13">
        <f t="shared" si="144"/>
        <v>41760.909039351849</v>
      </c>
      <c r="S3095">
        <f t="shared" si="146"/>
        <v>2014</v>
      </c>
    </row>
    <row r="3096" spans="1:19" ht="32" x14ac:dyDescent="0.2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8285</v>
      </c>
      <c r="O3096" t="s">
        <v>8313</v>
      </c>
      <c r="P3096">
        <f t="shared" si="145"/>
        <v>25</v>
      </c>
      <c r="Q3096" s="13">
        <f t="shared" si="144"/>
        <v>42207.795787037037</v>
      </c>
      <c r="S3096">
        <f t="shared" si="146"/>
        <v>2015</v>
      </c>
    </row>
    <row r="3097" spans="1:19" ht="48" x14ac:dyDescent="0.2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8285</v>
      </c>
      <c r="O3097" t="s">
        <v>8313</v>
      </c>
      <c r="P3097">
        <f t="shared" si="145"/>
        <v>50</v>
      </c>
      <c r="Q3097" s="13">
        <f t="shared" si="144"/>
        <v>42523.025231481486</v>
      </c>
      <c r="S3097">
        <f t="shared" si="146"/>
        <v>2016</v>
      </c>
    </row>
    <row r="3098" spans="1:19" ht="48" x14ac:dyDescent="0.2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8285</v>
      </c>
      <c r="O3098" t="s">
        <v>8313</v>
      </c>
      <c r="P3098">
        <f t="shared" si="145"/>
        <v>56.79</v>
      </c>
      <c r="Q3098" s="13">
        <f t="shared" si="144"/>
        <v>42114.825532407413</v>
      </c>
      <c r="S3098">
        <f t="shared" si="146"/>
        <v>2015</v>
      </c>
    </row>
    <row r="3099" spans="1:19" ht="48" x14ac:dyDescent="0.2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8285</v>
      </c>
      <c r="O3099" t="s">
        <v>8313</v>
      </c>
      <c r="P3099">
        <f t="shared" si="145"/>
        <v>40.83</v>
      </c>
      <c r="Q3099" s="13">
        <f t="shared" si="144"/>
        <v>42629.503483796296</v>
      </c>
      <c r="S3099">
        <f t="shared" si="146"/>
        <v>2016</v>
      </c>
    </row>
    <row r="3100" spans="1:19" ht="48" x14ac:dyDescent="0.2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8285</v>
      </c>
      <c r="O3100" t="s">
        <v>8313</v>
      </c>
      <c r="P3100">
        <f t="shared" si="145"/>
        <v>65.11</v>
      </c>
      <c r="Q3100" s="13">
        <f t="shared" si="144"/>
        <v>42359.792233796295</v>
      </c>
      <c r="S3100">
        <f t="shared" si="146"/>
        <v>2015</v>
      </c>
    </row>
    <row r="3101" spans="1:19" ht="48" x14ac:dyDescent="0.2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8285</v>
      </c>
      <c r="O3101" t="s">
        <v>8313</v>
      </c>
      <c r="P3101">
        <f t="shared" si="145"/>
        <v>55.6</v>
      </c>
      <c r="Q3101" s="13">
        <f t="shared" si="144"/>
        <v>42382.189710648148</v>
      </c>
      <c r="S3101">
        <f t="shared" si="146"/>
        <v>2016</v>
      </c>
    </row>
    <row r="3102" spans="1:19" ht="48" x14ac:dyDescent="0.2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8285</v>
      </c>
      <c r="O3102" t="s">
        <v>8313</v>
      </c>
      <c r="P3102">
        <f t="shared" si="145"/>
        <v>140.54</v>
      </c>
      <c r="Q3102" s="13">
        <f t="shared" si="144"/>
        <v>41902.622395833336</v>
      </c>
      <c r="S3102">
        <f t="shared" si="146"/>
        <v>2014</v>
      </c>
    </row>
    <row r="3103" spans="1:19" ht="48" x14ac:dyDescent="0.2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8285</v>
      </c>
      <c r="O3103" t="s">
        <v>8313</v>
      </c>
      <c r="P3103">
        <f t="shared" si="145"/>
        <v>25</v>
      </c>
      <c r="Q3103" s="13">
        <f t="shared" si="144"/>
        <v>42171.383530092593</v>
      </c>
      <c r="S3103">
        <f t="shared" si="146"/>
        <v>2015</v>
      </c>
    </row>
    <row r="3104" spans="1:19" ht="48" x14ac:dyDescent="0.2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8285</v>
      </c>
      <c r="O3104" t="s">
        <v>8313</v>
      </c>
      <c r="P3104">
        <f t="shared" si="145"/>
        <v>69.53</v>
      </c>
      <c r="Q3104" s="13">
        <f t="shared" si="144"/>
        <v>42555.340486111112</v>
      </c>
      <c r="S3104">
        <f t="shared" si="146"/>
        <v>2016</v>
      </c>
    </row>
    <row r="3105" spans="1:19" ht="32" x14ac:dyDescent="0.2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8285</v>
      </c>
      <c r="O3105" t="s">
        <v>8313</v>
      </c>
      <c r="P3105">
        <f t="shared" si="145"/>
        <v>5.5</v>
      </c>
      <c r="Q3105" s="13">
        <f t="shared" si="144"/>
        <v>42107.156319444446</v>
      </c>
      <c r="S3105">
        <f t="shared" si="146"/>
        <v>2015</v>
      </c>
    </row>
    <row r="3106" spans="1:19" ht="48" x14ac:dyDescent="0.2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8285</v>
      </c>
      <c r="O3106" t="s">
        <v>8313</v>
      </c>
      <c r="P3106">
        <f t="shared" si="145"/>
        <v>237</v>
      </c>
      <c r="Q3106" s="13">
        <f t="shared" si="144"/>
        <v>42006.908692129626</v>
      </c>
      <c r="S3106">
        <f t="shared" si="146"/>
        <v>2015</v>
      </c>
    </row>
    <row r="3107" spans="1:19" ht="48" x14ac:dyDescent="0.2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8285</v>
      </c>
      <c r="O3107" t="s">
        <v>8313</v>
      </c>
      <c r="P3107">
        <f t="shared" si="145"/>
        <v>79.87</v>
      </c>
      <c r="Q3107" s="13">
        <f t="shared" si="144"/>
        <v>41876.718935185185</v>
      </c>
      <c r="S3107">
        <f t="shared" si="146"/>
        <v>2014</v>
      </c>
    </row>
    <row r="3108" spans="1:19" ht="48" x14ac:dyDescent="0.2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8285</v>
      </c>
      <c r="O3108" t="s">
        <v>8313</v>
      </c>
      <c r="P3108">
        <f t="shared" si="145"/>
        <v>10.25</v>
      </c>
      <c r="Q3108" s="13">
        <f t="shared" si="144"/>
        <v>42241.429120370376</v>
      </c>
      <c r="S3108">
        <f t="shared" si="146"/>
        <v>2015</v>
      </c>
    </row>
    <row r="3109" spans="1:19" ht="48" x14ac:dyDescent="0.2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8285</v>
      </c>
      <c r="O3109" t="s">
        <v>8313</v>
      </c>
      <c r="P3109">
        <f t="shared" si="145"/>
        <v>272.58999999999997</v>
      </c>
      <c r="Q3109" s="13">
        <f t="shared" si="144"/>
        <v>42128.814247685179</v>
      </c>
      <c r="S3109">
        <f t="shared" si="146"/>
        <v>2015</v>
      </c>
    </row>
    <row r="3110" spans="1:19" ht="16" x14ac:dyDescent="0.2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8285</v>
      </c>
      <c r="O3110" t="s">
        <v>8313</v>
      </c>
      <c r="P3110">
        <f t="shared" si="145"/>
        <v>13</v>
      </c>
      <c r="Q3110" s="13">
        <f t="shared" si="144"/>
        <v>42062.680486111116</v>
      </c>
      <c r="S3110">
        <f t="shared" si="146"/>
        <v>2015</v>
      </c>
    </row>
    <row r="3111" spans="1:19" ht="48" x14ac:dyDescent="0.2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8285</v>
      </c>
      <c r="O3111" t="s">
        <v>8313</v>
      </c>
      <c r="P3111">
        <f t="shared" si="145"/>
        <v>58.18</v>
      </c>
      <c r="Q3111" s="13">
        <f t="shared" si="144"/>
        <v>41844.125115740739</v>
      </c>
      <c r="S3111">
        <f t="shared" si="146"/>
        <v>2014</v>
      </c>
    </row>
    <row r="3112" spans="1:19" ht="48" x14ac:dyDescent="0.2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8285</v>
      </c>
      <c r="O3112" t="s">
        <v>8313</v>
      </c>
      <c r="P3112">
        <f t="shared" si="145"/>
        <v>10</v>
      </c>
      <c r="Q3112" s="13">
        <f t="shared" si="144"/>
        <v>42745.031469907408</v>
      </c>
      <c r="S3112">
        <f t="shared" si="146"/>
        <v>2017</v>
      </c>
    </row>
    <row r="3113" spans="1:19" ht="32" x14ac:dyDescent="0.2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8285</v>
      </c>
      <c r="O3113" t="s">
        <v>8313</v>
      </c>
      <c r="P3113">
        <f t="shared" si="145"/>
        <v>70.11</v>
      </c>
      <c r="Q3113" s="13">
        <f t="shared" si="144"/>
        <v>41885.595138888886</v>
      </c>
      <c r="S3113">
        <f t="shared" si="146"/>
        <v>2014</v>
      </c>
    </row>
    <row r="3114" spans="1:19" ht="48" x14ac:dyDescent="0.2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8285</v>
      </c>
      <c r="O3114" t="s">
        <v>8313</v>
      </c>
      <c r="P3114">
        <f t="shared" si="145"/>
        <v>57.89</v>
      </c>
      <c r="Q3114" s="13">
        <f t="shared" si="144"/>
        <v>42615.121921296297</v>
      </c>
      <c r="S3114">
        <f t="shared" si="146"/>
        <v>2016</v>
      </c>
    </row>
    <row r="3115" spans="1:19" ht="48" x14ac:dyDescent="0.2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8285</v>
      </c>
      <c r="O3115" t="s">
        <v>8313</v>
      </c>
      <c r="P3115">
        <f t="shared" si="145"/>
        <v>125.27</v>
      </c>
      <c r="Q3115" s="13">
        <f t="shared" si="144"/>
        <v>42081.731273148151</v>
      </c>
      <c r="S3115">
        <f t="shared" si="146"/>
        <v>2015</v>
      </c>
    </row>
    <row r="3116" spans="1:19" ht="48" x14ac:dyDescent="0.2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8285</v>
      </c>
      <c r="O3116" t="s">
        <v>8313</v>
      </c>
      <c r="P3116" t="e">
        <f t="shared" si="145"/>
        <v>#DIV/0!</v>
      </c>
      <c r="Q3116" s="13">
        <f t="shared" si="144"/>
        <v>41843.632523148146</v>
      </c>
      <c r="S3116">
        <f t="shared" si="146"/>
        <v>2014</v>
      </c>
    </row>
    <row r="3117" spans="1:19" ht="48" x14ac:dyDescent="0.2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8285</v>
      </c>
      <c r="O3117" t="s">
        <v>8313</v>
      </c>
      <c r="P3117">
        <f t="shared" si="145"/>
        <v>300</v>
      </c>
      <c r="Q3117" s="13">
        <f t="shared" si="144"/>
        <v>42496.447071759263</v>
      </c>
      <c r="S3117">
        <f t="shared" si="146"/>
        <v>2016</v>
      </c>
    </row>
    <row r="3118" spans="1:19" ht="48" x14ac:dyDescent="0.2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8285</v>
      </c>
      <c r="O3118" t="s">
        <v>8313</v>
      </c>
      <c r="P3118">
        <f t="shared" si="145"/>
        <v>43</v>
      </c>
      <c r="Q3118" s="13">
        <f t="shared" si="144"/>
        <v>42081.515335648146</v>
      </c>
      <c r="S3118">
        <f t="shared" si="146"/>
        <v>2015</v>
      </c>
    </row>
    <row r="3119" spans="1:19" ht="48" x14ac:dyDescent="0.2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8285</v>
      </c>
      <c r="O3119" t="s">
        <v>8313</v>
      </c>
      <c r="P3119">
        <f t="shared" si="145"/>
        <v>1</v>
      </c>
      <c r="Q3119" s="13">
        <f t="shared" si="144"/>
        <v>42509.374537037031</v>
      </c>
      <c r="S3119">
        <f t="shared" si="146"/>
        <v>2016</v>
      </c>
    </row>
    <row r="3120" spans="1:19" ht="32" x14ac:dyDescent="0.2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8285</v>
      </c>
      <c r="O3120" t="s">
        <v>8313</v>
      </c>
      <c r="P3120">
        <f t="shared" si="145"/>
        <v>775</v>
      </c>
      <c r="Q3120" s="13">
        <f t="shared" si="144"/>
        <v>42534.649571759262</v>
      </c>
      <c r="S3120">
        <f t="shared" si="146"/>
        <v>2016</v>
      </c>
    </row>
    <row r="3121" spans="1:19" ht="48" x14ac:dyDescent="0.2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8285</v>
      </c>
      <c r="O3121" t="s">
        <v>8313</v>
      </c>
      <c r="P3121">
        <f t="shared" si="145"/>
        <v>5</v>
      </c>
      <c r="Q3121" s="13">
        <f t="shared" si="144"/>
        <v>42060.04550925926</v>
      </c>
      <c r="S3121">
        <f t="shared" si="146"/>
        <v>2015</v>
      </c>
    </row>
    <row r="3122" spans="1:19" ht="48" x14ac:dyDescent="0.2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8285</v>
      </c>
      <c r="O3122" t="s">
        <v>8313</v>
      </c>
      <c r="P3122">
        <f t="shared" si="145"/>
        <v>12.8</v>
      </c>
      <c r="Q3122" s="13">
        <f t="shared" si="144"/>
        <v>42435.942083333335</v>
      </c>
      <c r="S3122">
        <f t="shared" si="146"/>
        <v>2016</v>
      </c>
    </row>
    <row r="3123" spans="1:19" ht="32" x14ac:dyDescent="0.2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8285</v>
      </c>
      <c r="O3123" t="s">
        <v>8313</v>
      </c>
      <c r="P3123">
        <f t="shared" si="145"/>
        <v>10</v>
      </c>
      <c r="Q3123" s="13">
        <f t="shared" si="144"/>
        <v>41848.679803240739</v>
      </c>
      <c r="S3123">
        <f t="shared" si="146"/>
        <v>2014</v>
      </c>
    </row>
    <row r="3124" spans="1:19" ht="16" x14ac:dyDescent="0.2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8285</v>
      </c>
      <c r="O3124" t="s">
        <v>8313</v>
      </c>
      <c r="P3124">
        <f t="shared" si="145"/>
        <v>58</v>
      </c>
      <c r="Q3124" s="13">
        <f t="shared" si="144"/>
        <v>42678.932083333333</v>
      </c>
      <c r="S3124">
        <f t="shared" si="146"/>
        <v>2016</v>
      </c>
    </row>
    <row r="3125" spans="1:19" ht="48" x14ac:dyDescent="0.2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8285</v>
      </c>
      <c r="O3125" t="s">
        <v>8313</v>
      </c>
      <c r="P3125">
        <f t="shared" si="145"/>
        <v>244.8</v>
      </c>
      <c r="Q3125" s="13">
        <f t="shared" si="144"/>
        <v>42530.993032407408</v>
      </c>
      <c r="S3125">
        <f t="shared" si="146"/>
        <v>2016</v>
      </c>
    </row>
    <row r="3126" spans="1:19" ht="32" x14ac:dyDescent="0.2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8285</v>
      </c>
      <c r="O3126" t="s">
        <v>8313</v>
      </c>
      <c r="P3126">
        <f t="shared" si="145"/>
        <v>6.5</v>
      </c>
      <c r="Q3126" s="13">
        <f t="shared" si="144"/>
        <v>41977.780104166668</v>
      </c>
      <c r="S3126">
        <f t="shared" si="146"/>
        <v>2014</v>
      </c>
    </row>
    <row r="3127" spans="1:19" ht="16" x14ac:dyDescent="0.2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8285</v>
      </c>
      <c r="O3127" t="s">
        <v>8313</v>
      </c>
      <c r="P3127" t="e">
        <f t="shared" si="145"/>
        <v>#DIV/0!</v>
      </c>
      <c r="Q3127" s="13">
        <f t="shared" si="144"/>
        <v>42346.20685185185</v>
      </c>
      <c r="S3127">
        <f t="shared" si="146"/>
        <v>2015</v>
      </c>
    </row>
    <row r="3128" spans="1:19" ht="80" x14ac:dyDescent="0.2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8285</v>
      </c>
      <c r="O3128" t="s">
        <v>8313</v>
      </c>
      <c r="P3128">
        <f t="shared" si="145"/>
        <v>61.18</v>
      </c>
      <c r="Q3128" s="13">
        <f t="shared" si="144"/>
        <v>42427.01807870371</v>
      </c>
      <c r="S3128">
        <f t="shared" si="146"/>
        <v>2016</v>
      </c>
    </row>
    <row r="3129" spans="1:19" ht="48" x14ac:dyDescent="0.2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8285</v>
      </c>
      <c r="O3129" t="s">
        <v>8313</v>
      </c>
      <c r="P3129" t="e">
        <f t="shared" si="145"/>
        <v>#DIV/0!</v>
      </c>
      <c r="Q3129" s="13">
        <f t="shared" si="144"/>
        <v>42034.856817129628</v>
      </c>
      <c r="S3129">
        <f t="shared" si="146"/>
        <v>2015</v>
      </c>
    </row>
    <row r="3130" spans="1:19" ht="48" x14ac:dyDescent="0.2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8285</v>
      </c>
      <c r="O3130" t="s">
        <v>8286</v>
      </c>
      <c r="P3130">
        <f t="shared" si="145"/>
        <v>139.24</v>
      </c>
      <c r="Q3130" s="13">
        <f t="shared" si="144"/>
        <v>42780.825706018513</v>
      </c>
      <c r="S3130">
        <f t="shared" si="146"/>
        <v>2017</v>
      </c>
    </row>
    <row r="3131" spans="1:19" ht="48" x14ac:dyDescent="0.2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8285</v>
      </c>
      <c r="O3131" t="s">
        <v>8286</v>
      </c>
      <c r="P3131">
        <f t="shared" si="145"/>
        <v>10</v>
      </c>
      <c r="Q3131" s="13">
        <f t="shared" si="144"/>
        <v>42803.842812499999</v>
      </c>
      <c r="S3131">
        <f t="shared" si="146"/>
        <v>2017</v>
      </c>
    </row>
    <row r="3132" spans="1:19" ht="32" x14ac:dyDescent="0.2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8285</v>
      </c>
      <c r="O3132" t="s">
        <v>8286</v>
      </c>
      <c r="P3132">
        <f t="shared" si="145"/>
        <v>93.75</v>
      </c>
      <c r="Q3132" s="13">
        <f t="shared" si="144"/>
        <v>42808.640231481477</v>
      </c>
      <c r="S3132">
        <f t="shared" si="146"/>
        <v>2017</v>
      </c>
    </row>
    <row r="3133" spans="1:19" ht="32" x14ac:dyDescent="0.2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8285</v>
      </c>
      <c r="O3133" t="s">
        <v>8286</v>
      </c>
      <c r="P3133">
        <f t="shared" si="145"/>
        <v>53.75</v>
      </c>
      <c r="Q3133" s="13">
        <f t="shared" si="144"/>
        <v>42803.579224537039</v>
      </c>
      <c r="S3133">
        <f t="shared" si="146"/>
        <v>2017</v>
      </c>
    </row>
    <row r="3134" spans="1:19" ht="32" x14ac:dyDescent="0.2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8285</v>
      </c>
      <c r="O3134" t="s">
        <v>8286</v>
      </c>
      <c r="P3134">
        <f t="shared" si="145"/>
        <v>10</v>
      </c>
      <c r="Q3134" s="13">
        <f t="shared" si="144"/>
        <v>42786.350231481483</v>
      </c>
      <c r="S3134">
        <f t="shared" si="146"/>
        <v>2017</v>
      </c>
    </row>
    <row r="3135" spans="1:19" ht="48" x14ac:dyDescent="0.2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8285</v>
      </c>
      <c r="O3135" t="s">
        <v>8286</v>
      </c>
      <c r="P3135">
        <f t="shared" si="145"/>
        <v>33.75</v>
      </c>
      <c r="Q3135" s="13">
        <f t="shared" si="144"/>
        <v>42788.565208333333</v>
      </c>
      <c r="S3135">
        <f t="shared" si="146"/>
        <v>2017</v>
      </c>
    </row>
    <row r="3136" spans="1:19" ht="48" x14ac:dyDescent="0.2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8285</v>
      </c>
      <c r="O3136" t="s">
        <v>8286</v>
      </c>
      <c r="P3136">
        <f t="shared" si="145"/>
        <v>18.75</v>
      </c>
      <c r="Q3136" s="13">
        <f t="shared" si="144"/>
        <v>42800.720127314817</v>
      </c>
      <c r="S3136">
        <f t="shared" si="146"/>
        <v>2017</v>
      </c>
    </row>
    <row r="3137" spans="1:19" ht="48" x14ac:dyDescent="0.2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8285</v>
      </c>
      <c r="O3137" t="s">
        <v>8286</v>
      </c>
      <c r="P3137">
        <f t="shared" si="145"/>
        <v>23.14</v>
      </c>
      <c r="Q3137" s="13">
        <f t="shared" si="144"/>
        <v>42807.151863425926</v>
      </c>
      <c r="S3137">
        <f t="shared" si="146"/>
        <v>2017</v>
      </c>
    </row>
    <row r="3138" spans="1:19" ht="48" x14ac:dyDescent="0.2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8285</v>
      </c>
      <c r="O3138" t="s">
        <v>8286</v>
      </c>
      <c r="P3138">
        <f t="shared" si="145"/>
        <v>29.05</v>
      </c>
      <c r="Q3138" s="13">
        <f t="shared" si="144"/>
        <v>42789.462430555555</v>
      </c>
      <c r="S3138">
        <f t="shared" si="146"/>
        <v>2017</v>
      </c>
    </row>
    <row r="3139" spans="1:19" ht="32" x14ac:dyDescent="0.2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8285</v>
      </c>
      <c r="O3139" t="s">
        <v>8286</v>
      </c>
      <c r="P3139">
        <f t="shared" si="145"/>
        <v>50</v>
      </c>
      <c r="Q3139" s="13">
        <f t="shared" ref="Q3139:Q3202" si="147">(((J3139/60)/60)/24)+DATE(1970,1,1)</f>
        <v>42807.885057870371</v>
      </c>
      <c r="S3139">
        <f t="shared" si="146"/>
        <v>2017</v>
      </c>
    </row>
    <row r="3140" spans="1:19" ht="64" x14ac:dyDescent="0.2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8285</v>
      </c>
      <c r="O3140" t="s">
        <v>8286</v>
      </c>
      <c r="P3140" t="e">
        <f t="shared" ref="P3140:P3203" si="148">ROUND(E3140/L3140,2)</f>
        <v>#DIV/0!</v>
      </c>
      <c r="Q3140" s="13">
        <f t="shared" si="147"/>
        <v>42809.645914351851</v>
      </c>
      <c r="S3140">
        <f t="shared" ref="R3140:S3203" si="149">YEAR(Q3140)</f>
        <v>2017</v>
      </c>
    </row>
    <row r="3141" spans="1:19" ht="48" x14ac:dyDescent="0.2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8285</v>
      </c>
      <c r="O3141" t="s">
        <v>8286</v>
      </c>
      <c r="P3141">
        <f t="shared" si="148"/>
        <v>450</v>
      </c>
      <c r="Q3141" s="13">
        <f t="shared" si="147"/>
        <v>42785.270370370374</v>
      </c>
      <c r="S3141">
        <f t="shared" si="149"/>
        <v>2017</v>
      </c>
    </row>
    <row r="3142" spans="1:19" ht="48" x14ac:dyDescent="0.2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8285</v>
      </c>
      <c r="O3142" t="s">
        <v>8286</v>
      </c>
      <c r="P3142">
        <f t="shared" si="148"/>
        <v>24</v>
      </c>
      <c r="Q3142" s="13">
        <f t="shared" si="147"/>
        <v>42802.718784722223</v>
      </c>
      <c r="S3142">
        <f t="shared" si="149"/>
        <v>2017</v>
      </c>
    </row>
    <row r="3143" spans="1:19" ht="64" x14ac:dyDescent="0.2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8285</v>
      </c>
      <c r="O3143" t="s">
        <v>8286</v>
      </c>
      <c r="P3143">
        <f t="shared" si="148"/>
        <v>32.25</v>
      </c>
      <c r="Q3143" s="13">
        <f t="shared" si="147"/>
        <v>42800.753333333334</v>
      </c>
      <c r="S3143">
        <f t="shared" si="149"/>
        <v>2017</v>
      </c>
    </row>
    <row r="3144" spans="1:19" ht="48" x14ac:dyDescent="0.2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8285</v>
      </c>
      <c r="O3144" t="s">
        <v>8286</v>
      </c>
      <c r="P3144">
        <f t="shared" si="148"/>
        <v>15</v>
      </c>
      <c r="Q3144" s="13">
        <f t="shared" si="147"/>
        <v>42783.513182870374</v>
      </c>
      <c r="S3144">
        <f t="shared" si="149"/>
        <v>2017</v>
      </c>
    </row>
    <row r="3145" spans="1:19" ht="64" x14ac:dyDescent="0.2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8285</v>
      </c>
      <c r="O3145" t="s">
        <v>8286</v>
      </c>
      <c r="P3145" t="e">
        <f t="shared" si="148"/>
        <v>#DIV/0!</v>
      </c>
      <c r="Q3145" s="13">
        <f t="shared" si="147"/>
        <v>42808.358287037037</v>
      </c>
      <c r="S3145">
        <f t="shared" si="149"/>
        <v>2017</v>
      </c>
    </row>
    <row r="3146" spans="1:19" ht="64" x14ac:dyDescent="0.2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8285</v>
      </c>
      <c r="O3146" t="s">
        <v>8286</v>
      </c>
      <c r="P3146">
        <f t="shared" si="148"/>
        <v>251.33</v>
      </c>
      <c r="Q3146" s="13">
        <f t="shared" si="147"/>
        <v>42796.538275462968</v>
      </c>
      <c r="S3146">
        <f t="shared" si="149"/>
        <v>2017</v>
      </c>
    </row>
    <row r="3147" spans="1:19" ht="32" x14ac:dyDescent="0.2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8285</v>
      </c>
      <c r="O3147" t="s">
        <v>8286</v>
      </c>
      <c r="P3147" t="e">
        <f t="shared" si="148"/>
        <v>#DIV/0!</v>
      </c>
      <c r="Q3147" s="13">
        <f t="shared" si="147"/>
        <v>42762.040902777779</v>
      </c>
      <c r="S3147">
        <f t="shared" si="149"/>
        <v>2017</v>
      </c>
    </row>
    <row r="3148" spans="1:19" ht="32" x14ac:dyDescent="0.2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8285</v>
      </c>
      <c r="O3148" t="s">
        <v>8286</v>
      </c>
      <c r="P3148">
        <f t="shared" si="148"/>
        <v>437.5</v>
      </c>
      <c r="Q3148" s="13">
        <f t="shared" si="147"/>
        <v>42796.682476851856</v>
      </c>
      <c r="S3148">
        <f t="shared" si="149"/>
        <v>2017</v>
      </c>
    </row>
    <row r="3149" spans="1:19" ht="48" x14ac:dyDescent="0.2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8285</v>
      </c>
      <c r="O3149" t="s">
        <v>8286</v>
      </c>
      <c r="P3149">
        <f t="shared" si="148"/>
        <v>110.35</v>
      </c>
      <c r="Q3149" s="13">
        <f t="shared" si="147"/>
        <v>41909.969386574077</v>
      </c>
      <c r="S3149">
        <f t="shared" si="149"/>
        <v>2014</v>
      </c>
    </row>
    <row r="3150" spans="1:19" ht="32" x14ac:dyDescent="0.2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8285</v>
      </c>
      <c r="O3150" t="s">
        <v>8286</v>
      </c>
      <c r="P3150">
        <f t="shared" si="148"/>
        <v>41.42</v>
      </c>
      <c r="Q3150" s="13">
        <f t="shared" si="147"/>
        <v>41891.665324074071</v>
      </c>
      <c r="S3150">
        <f t="shared" si="149"/>
        <v>2014</v>
      </c>
    </row>
    <row r="3151" spans="1:19" ht="48" x14ac:dyDescent="0.2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8285</v>
      </c>
      <c r="O3151" t="s">
        <v>8286</v>
      </c>
      <c r="P3151">
        <f t="shared" si="148"/>
        <v>52</v>
      </c>
      <c r="Q3151" s="13">
        <f t="shared" si="147"/>
        <v>41226.017361111109</v>
      </c>
      <c r="S3151">
        <f t="shared" si="149"/>
        <v>2012</v>
      </c>
    </row>
    <row r="3152" spans="1:19" ht="64" x14ac:dyDescent="0.2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8285</v>
      </c>
      <c r="O3152" t="s">
        <v>8286</v>
      </c>
      <c r="P3152">
        <f t="shared" si="148"/>
        <v>33.99</v>
      </c>
      <c r="Q3152" s="13">
        <f t="shared" si="147"/>
        <v>40478.263923611114</v>
      </c>
      <c r="S3152">
        <f t="shared" si="149"/>
        <v>2010</v>
      </c>
    </row>
    <row r="3153" spans="1:19" ht="32" x14ac:dyDescent="0.2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8285</v>
      </c>
      <c r="O3153" t="s">
        <v>8286</v>
      </c>
      <c r="P3153">
        <f t="shared" si="148"/>
        <v>103.35</v>
      </c>
      <c r="Q3153" s="13">
        <f t="shared" si="147"/>
        <v>41862.83997685185</v>
      </c>
      <c r="S3153">
        <f t="shared" si="149"/>
        <v>2014</v>
      </c>
    </row>
    <row r="3154" spans="1:19" ht="48" x14ac:dyDescent="0.2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8285</v>
      </c>
      <c r="O3154" t="s">
        <v>8286</v>
      </c>
      <c r="P3154">
        <f t="shared" si="148"/>
        <v>34.79</v>
      </c>
      <c r="Q3154" s="13">
        <f t="shared" si="147"/>
        <v>41550.867673611108</v>
      </c>
      <c r="S3154">
        <f t="shared" si="149"/>
        <v>2013</v>
      </c>
    </row>
    <row r="3155" spans="1:19" ht="48" x14ac:dyDescent="0.2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8285</v>
      </c>
      <c r="O3155" t="s">
        <v>8286</v>
      </c>
      <c r="P3155">
        <f t="shared" si="148"/>
        <v>41.77</v>
      </c>
      <c r="Q3155" s="13">
        <f t="shared" si="147"/>
        <v>40633.154363425929</v>
      </c>
      <c r="S3155">
        <f t="shared" si="149"/>
        <v>2011</v>
      </c>
    </row>
    <row r="3156" spans="1:19" ht="48" x14ac:dyDescent="0.2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8285</v>
      </c>
      <c r="O3156" t="s">
        <v>8286</v>
      </c>
      <c r="P3156">
        <f t="shared" si="148"/>
        <v>64.27</v>
      </c>
      <c r="Q3156" s="13">
        <f t="shared" si="147"/>
        <v>40970.875671296293</v>
      </c>
      <c r="S3156">
        <f t="shared" si="149"/>
        <v>2012</v>
      </c>
    </row>
    <row r="3157" spans="1:19" ht="48" x14ac:dyDescent="0.2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8285</v>
      </c>
      <c r="O3157" t="s">
        <v>8286</v>
      </c>
      <c r="P3157">
        <f t="shared" si="148"/>
        <v>31.21</v>
      </c>
      <c r="Q3157" s="13">
        <f t="shared" si="147"/>
        <v>41233.499131944445</v>
      </c>
      <c r="S3157">
        <f t="shared" si="149"/>
        <v>2012</v>
      </c>
    </row>
    <row r="3158" spans="1:19" ht="48" x14ac:dyDescent="0.2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8285</v>
      </c>
      <c r="O3158" t="s">
        <v>8286</v>
      </c>
      <c r="P3158">
        <f t="shared" si="148"/>
        <v>62.92</v>
      </c>
      <c r="Q3158" s="13">
        <f t="shared" si="147"/>
        <v>41026.953055555554</v>
      </c>
      <c r="S3158">
        <f t="shared" si="149"/>
        <v>2012</v>
      </c>
    </row>
    <row r="3159" spans="1:19" ht="32" x14ac:dyDescent="0.2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8285</v>
      </c>
      <c r="O3159" t="s">
        <v>8286</v>
      </c>
      <c r="P3159">
        <f t="shared" si="148"/>
        <v>98.54</v>
      </c>
      <c r="Q3159" s="13">
        <f t="shared" si="147"/>
        <v>41829.788252314815</v>
      </c>
      <c r="S3159">
        <f t="shared" si="149"/>
        <v>2014</v>
      </c>
    </row>
    <row r="3160" spans="1:19" ht="32" x14ac:dyDescent="0.2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8285</v>
      </c>
      <c r="O3160" t="s">
        <v>8286</v>
      </c>
      <c r="P3160">
        <f t="shared" si="148"/>
        <v>82.61</v>
      </c>
      <c r="Q3160" s="13">
        <f t="shared" si="147"/>
        <v>41447.839722222219</v>
      </c>
      <c r="S3160">
        <f t="shared" si="149"/>
        <v>2013</v>
      </c>
    </row>
    <row r="3161" spans="1:19" ht="32" x14ac:dyDescent="0.2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8285</v>
      </c>
      <c r="O3161" t="s">
        <v>8286</v>
      </c>
      <c r="P3161">
        <f t="shared" si="148"/>
        <v>38.5</v>
      </c>
      <c r="Q3161" s="13">
        <f t="shared" si="147"/>
        <v>40884.066678240742</v>
      </c>
      <c r="S3161">
        <f t="shared" si="149"/>
        <v>2011</v>
      </c>
    </row>
    <row r="3162" spans="1:19" ht="48" x14ac:dyDescent="0.2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8285</v>
      </c>
      <c r="O3162" t="s">
        <v>8286</v>
      </c>
      <c r="P3162">
        <f t="shared" si="148"/>
        <v>80.16</v>
      </c>
      <c r="Q3162" s="13">
        <f t="shared" si="147"/>
        <v>41841.26489583333</v>
      </c>
      <c r="S3162">
        <f t="shared" si="149"/>
        <v>2014</v>
      </c>
    </row>
    <row r="3163" spans="1:19" ht="48" x14ac:dyDescent="0.2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8285</v>
      </c>
      <c r="O3163" t="s">
        <v>8286</v>
      </c>
      <c r="P3163">
        <f t="shared" si="148"/>
        <v>28.41</v>
      </c>
      <c r="Q3163" s="13">
        <f t="shared" si="147"/>
        <v>41897.536134259259</v>
      </c>
      <c r="S3163">
        <f t="shared" si="149"/>
        <v>2014</v>
      </c>
    </row>
    <row r="3164" spans="1:19" ht="48" x14ac:dyDescent="0.2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8285</v>
      </c>
      <c r="O3164" t="s">
        <v>8286</v>
      </c>
      <c r="P3164">
        <f t="shared" si="148"/>
        <v>80.73</v>
      </c>
      <c r="Q3164" s="13">
        <f t="shared" si="147"/>
        <v>41799.685902777775</v>
      </c>
      <c r="S3164">
        <f t="shared" si="149"/>
        <v>2014</v>
      </c>
    </row>
    <row r="3165" spans="1:19" ht="48" x14ac:dyDescent="0.2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8285</v>
      </c>
      <c r="O3165" t="s">
        <v>8286</v>
      </c>
      <c r="P3165">
        <f t="shared" si="148"/>
        <v>200.69</v>
      </c>
      <c r="Q3165" s="13">
        <f t="shared" si="147"/>
        <v>41775.753761574073</v>
      </c>
      <c r="S3165">
        <f t="shared" si="149"/>
        <v>2014</v>
      </c>
    </row>
    <row r="3166" spans="1:19" ht="48" x14ac:dyDescent="0.2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8285</v>
      </c>
      <c r="O3166" t="s">
        <v>8286</v>
      </c>
      <c r="P3166">
        <f t="shared" si="148"/>
        <v>37.590000000000003</v>
      </c>
      <c r="Q3166" s="13">
        <f t="shared" si="147"/>
        <v>41766.80572916667</v>
      </c>
      <c r="S3166">
        <f t="shared" si="149"/>
        <v>2014</v>
      </c>
    </row>
    <row r="3167" spans="1:19" ht="48" x14ac:dyDescent="0.2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8285</v>
      </c>
      <c r="O3167" t="s">
        <v>8286</v>
      </c>
      <c r="P3167">
        <f t="shared" si="148"/>
        <v>58.1</v>
      </c>
      <c r="Q3167" s="13">
        <f t="shared" si="147"/>
        <v>40644.159259259257</v>
      </c>
      <c r="S3167">
        <f t="shared" si="149"/>
        <v>2011</v>
      </c>
    </row>
    <row r="3168" spans="1:19" ht="48" x14ac:dyDescent="0.2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8285</v>
      </c>
      <c r="O3168" t="s">
        <v>8286</v>
      </c>
      <c r="P3168">
        <f t="shared" si="148"/>
        <v>60.3</v>
      </c>
      <c r="Q3168" s="13">
        <f t="shared" si="147"/>
        <v>41940.69158564815</v>
      </c>
      <c r="S3168">
        <f t="shared" si="149"/>
        <v>2014</v>
      </c>
    </row>
    <row r="3169" spans="1:19" ht="32" x14ac:dyDescent="0.2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8285</v>
      </c>
      <c r="O3169" t="s">
        <v>8286</v>
      </c>
      <c r="P3169">
        <f t="shared" si="148"/>
        <v>63.36</v>
      </c>
      <c r="Q3169" s="13">
        <f t="shared" si="147"/>
        <v>41839.175706018519</v>
      </c>
      <c r="S3169">
        <f t="shared" si="149"/>
        <v>2014</v>
      </c>
    </row>
    <row r="3170" spans="1:19" ht="48" x14ac:dyDescent="0.2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8285</v>
      </c>
      <c r="O3170" t="s">
        <v>8286</v>
      </c>
      <c r="P3170">
        <f t="shared" si="148"/>
        <v>50.9</v>
      </c>
      <c r="Q3170" s="13">
        <f t="shared" si="147"/>
        <v>41772.105937500004</v>
      </c>
      <c r="S3170">
        <f t="shared" si="149"/>
        <v>2014</v>
      </c>
    </row>
    <row r="3171" spans="1:19" ht="32" x14ac:dyDescent="0.2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8285</v>
      </c>
      <c r="O3171" t="s">
        <v>8286</v>
      </c>
      <c r="P3171">
        <f t="shared" si="148"/>
        <v>100.5</v>
      </c>
      <c r="Q3171" s="13">
        <f t="shared" si="147"/>
        <v>41591.737974537034</v>
      </c>
      <c r="S3171">
        <f t="shared" si="149"/>
        <v>2013</v>
      </c>
    </row>
    <row r="3172" spans="1:19" ht="32" x14ac:dyDescent="0.2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8285</v>
      </c>
      <c r="O3172" t="s">
        <v>8286</v>
      </c>
      <c r="P3172">
        <f t="shared" si="148"/>
        <v>31.62</v>
      </c>
      <c r="Q3172" s="13">
        <f t="shared" si="147"/>
        <v>41789.080370370371</v>
      </c>
      <c r="S3172">
        <f t="shared" si="149"/>
        <v>2014</v>
      </c>
    </row>
    <row r="3173" spans="1:19" ht="48" x14ac:dyDescent="0.2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8285</v>
      </c>
      <c r="O3173" t="s">
        <v>8286</v>
      </c>
      <c r="P3173">
        <f t="shared" si="148"/>
        <v>65.099999999999994</v>
      </c>
      <c r="Q3173" s="13">
        <f t="shared" si="147"/>
        <v>42466.608310185184</v>
      </c>
      <c r="S3173">
        <f t="shared" si="149"/>
        <v>2016</v>
      </c>
    </row>
    <row r="3174" spans="1:19" ht="48" x14ac:dyDescent="0.2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8285</v>
      </c>
      <c r="O3174" t="s">
        <v>8286</v>
      </c>
      <c r="P3174">
        <f t="shared" si="148"/>
        <v>79.31</v>
      </c>
      <c r="Q3174" s="13">
        <f t="shared" si="147"/>
        <v>40923.729953703703</v>
      </c>
      <c r="S3174">
        <f t="shared" si="149"/>
        <v>2012</v>
      </c>
    </row>
    <row r="3175" spans="1:19" ht="48" x14ac:dyDescent="0.2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8285</v>
      </c>
      <c r="O3175" t="s">
        <v>8286</v>
      </c>
      <c r="P3175">
        <f t="shared" si="148"/>
        <v>139.19</v>
      </c>
      <c r="Q3175" s="13">
        <f t="shared" si="147"/>
        <v>41878.878379629627</v>
      </c>
      <c r="S3175">
        <f t="shared" si="149"/>
        <v>2014</v>
      </c>
    </row>
    <row r="3176" spans="1:19" ht="48" x14ac:dyDescent="0.2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8285</v>
      </c>
      <c r="O3176" t="s">
        <v>8286</v>
      </c>
      <c r="P3176">
        <f t="shared" si="148"/>
        <v>131.91</v>
      </c>
      <c r="Q3176" s="13">
        <f t="shared" si="147"/>
        <v>41862.864675925928</v>
      </c>
      <c r="S3176">
        <f t="shared" si="149"/>
        <v>2014</v>
      </c>
    </row>
    <row r="3177" spans="1:19" ht="48" x14ac:dyDescent="0.2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8285</v>
      </c>
      <c r="O3177" t="s">
        <v>8286</v>
      </c>
      <c r="P3177">
        <f t="shared" si="148"/>
        <v>91.3</v>
      </c>
      <c r="Q3177" s="13">
        <f t="shared" si="147"/>
        <v>40531.886886574073</v>
      </c>
      <c r="S3177">
        <f t="shared" si="149"/>
        <v>2010</v>
      </c>
    </row>
    <row r="3178" spans="1:19" ht="48" x14ac:dyDescent="0.2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8285</v>
      </c>
      <c r="O3178" t="s">
        <v>8286</v>
      </c>
      <c r="P3178">
        <f t="shared" si="148"/>
        <v>39.67</v>
      </c>
      <c r="Q3178" s="13">
        <f t="shared" si="147"/>
        <v>41477.930914351848</v>
      </c>
      <c r="S3178">
        <f t="shared" si="149"/>
        <v>2013</v>
      </c>
    </row>
    <row r="3179" spans="1:19" ht="48" x14ac:dyDescent="0.2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8285</v>
      </c>
      <c r="O3179" t="s">
        <v>8286</v>
      </c>
      <c r="P3179">
        <f t="shared" si="148"/>
        <v>57.55</v>
      </c>
      <c r="Q3179" s="13">
        <f t="shared" si="147"/>
        <v>41781.666770833333</v>
      </c>
      <c r="S3179">
        <f t="shared" si="149"/>
        <v>2014</v>
      </c>
    </row>
    <row r="3180" spans="1:19" ht="48" x14ac:dyDescent="0.2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8285</v>
      </c>
      <c r="O3180" t="s">
        <v>8286</v>
      </c>
      <c r="P3180">
        <f t="shared" si="148"/>
        <v>33.03</v>
      </c>
      <c r="Q3180" s="13">
        <f t="shared" si="147"/>
        <v>41806.605034722219</v>
      </c>
      <c r="S3180">
        <f t="shared" si="149"/>
        <v>2014</v>
      </c>
    </row>
    <row r="3181" spans="1:19" ht="32" x14ac:dyDescent="0.2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8285</v>
      </c>
      <c r="O3181" t="s">
        <v>8286</v>
      </c>
      <c r="P3181">
        <f t="shared" si="148"/>
        <v>77.34</v>
      </c>
      <c r="Q3181" s="13">
        <f t="shared" si="147"/>
        <v>41375.702210648145</v>
      </c>
      <c r="S3181">
        <f t="shared" si="149"/>
        <v>2013</v>
      </c>
    </row>
    <row r="3182" spans="1:19" ht="48" x14ac:dyDescent="0.2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8285</v>
      </c>
      <c r="O3182" t="s">
        <v>8286</v>
      </c>
      <c r="P3182">
        <f t="shared" si="148"/>
        <v>31.93</v>
      </c>
      <c r="Q3182" s="13">
        <f t="shared" si="147"/>
        <v>41780.412604166668</v>
      </c>
      <c r="S3182">
        <f t="shared" si="149"/>
        <v>2014</v>
      </c>
    </row>
    <row r="3183" spans="1:19" ht="48" x14ac:dyDescent="0.2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8285</v>
      </c>
      <c r="O3183" t="s">
        <v>8286</v>
      </c>
      <c r="P3183">
        <f t="shared" si="148"/>
        <v>36.33</v>
      </c>
      <c r="Q3183" s="13">
        <f t="shared" si="147"/>
        <v>41779.310034722221</v>
      </c>
      <c r="S3183">
        <f t="shared" si="149"/>
        <v>2014</v>
      </c>
    </row>
    <row r="3184" spans="1:19" ht="64" x14ac:dyDescent="0.2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8285</v>
      </c>
      <c r="O3184" t="s">
        <v>8286</v>
      </c>
      <c r="P3184">
        <f t="shared" si="148"/>
        <v>46.77</v>
      </c>
      <c r="Q3184" s="13">
        <f t="shared" si="147"/>
        <v>40883.949317129627</v>
      </c>
      <c r="S3184">
        <f t="shared" si="149"/>
        <v>2011</v>
      </c>
    </row>
    <row r="3185" spans="1:19" ht="48" x14ac:dyDescent="0.2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8285</v>
      </c>
      <c r="O3185" t="s">
        <v>8286</v>
      </c>
      <c r="P3185">
        <f t="shared" si="148"/>
        <v>40.07</v>
      </c>
      <c r="Q3185" s="13">
        <f t="shared" si="147"/>
        <v>41491.79478009259</v>
      </c>
      <c r="S3185">
        <f t="shared" si="149"/>
        <v>2013</v>
      </c>
    </row>
    <row r="3186" spans="1:19" ht="48" x14ac:dyDescent="0.2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8285</v>
      </c>
      <c r="O3186" t="s">
        <v>8286</v>
      </c>
      <c r="P3186">
        <f t="shared" si="148"/>
        <v>100.22</v>
      </c>
      <c r="Q3186" s="13">
        <f t="shared" si="147"/>
        <v>41791.993414351848</v>
      </c>
      <c r="S3186">
        <f t="shared" si="149"/>
        <v>2014</v>
      </c>
    </row>
    <row r="3187" spans="1:19" ht="48" x14ac:dyDescent="0.2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8285</v>
      </c>
      <c r="O3187" t="s">
        <v>8286</v>
      </c>
      <c r="P3187">
        <f t="shared" si="148"/>
        <v>41.67</v>
      </c>
      <c r="Q3187" s="13">
        <f t="shared" si="147"/>
        <v>41829.977326388893</v>
      </c>
      <c r="S3187">
        <f t="shared" si="149"/>
        <v>2014</v>
      </c>
    </row>
    <row r="3188" spans="1:19" ht="48" x14ac:dyDescent="0.2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8285</v>
      </c>
      <c r="O3188" t="s">
        <v>8286</v>
      </c>
      <c r="P3188">
        <f t="shared" si="148"/>
        <v>46.71</v>
      </c>
      <c r="Q3188" s="13">
        <f t="shared" si="147"/>
        <v>41868.924050925925</v>
      </c>
      <c r="S3188">
        <f t="shared" si="149"/>
        <v>2014</v>
      </c>
    </row>
    <row r="3189" spans="1:19" ht="48" x14ac:dyDescent="0.2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8285</v>
      </c>
      <c r="O3189" t="s">
        <v>8286</v>
      </c>
      <c r="P3189">
        <f t="shared" si="148"/>
        <v>71.489999999999995</v>
      </c>
      <c r="Q3189" s="13">
        <f t="shared" si="147"/>
        <v>41835.666354166664</v>
      </c>
      <c r="S3189">
        <f t="shared" si="149"/>
        <v>2014</v>
      </c>
    </row>
    <row r="3190" spans="1:19" ht="48" x14ac:dyDescent="0.2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8285</v>
      </c>
      <c r="O3190" t="s">
        <v>8315</v>
      </c>
      <c r="P3190">
        <f t="shared" si="148"/>
        <v>14.44</v>
      </c>
      <c r="Q3190" s="13">
        <f t="shared" si="147"/>
        <v>42144.415532407409</v>
      </c>
      <c r="S3190">
        <f t="shared" si="149"/>
        <v>2015</v>
      </c>
    </row>
    <row r="3191" spans="1:19" ht="48" x14ac:dyDescent="0.2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8285</v>
      </c>
      <c r="O3191" t="s">
        <v>8315</v>
      </c>
      <c r="P3191">
        <f t="shared" si="148"/>
        <v>356.84</v>
      </c>
      <c r="Q3191" s="13">
        <f t="shared" si="147"/>
        <v>42118.346435185187</v>
      </c>
      <c r="S3191">
        <f t="shared" si="149"/>
        <v>2015</v>
      </c>
    </row>
    <row r="3192" spans="1:19" ht="48" x14ac:dyDescent="0.2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8285</v>
      </c>
      <c r="O3192" t="s">
        <v>8315</v>
      </c>
      <c r="P3192" t="e">
        <f t="shared" si="148"/>
        <v>#DIV/0!</v>
      </c>
      <c r="Q3192" s="13">
        <f t="shared" si="147"/>
        <v>42683.151331018518</v>
      </c>
      <c r="S3192">
        <f t="shared" si="149"/>
        <v>2016</v>
      </c>
    </row>
    <row r="3193" spans="1:19" ht="48" x14ac:dyDescent="0.2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8285</v>
      </c>
      <c r="O3193" t="s">
        <v>8315</v>
      </c>
      <c r="P3193">
        <f t="shared" si="148"/>
        <v>37.75</v>
      </c>
      <c r="Q3193" s="13">
        <f t="shared" si="147"/>
        <v>42538.755428240736</v>
      </c>
      <c r="S3193">
        <f t="shared" si="149"/>
        <v>2016</v>
      </c>
    </row>
    <row r="3194" spans="1:19" ht="48" x14ac:dyDescent="0.2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8285</v>
      </c>
      <c r="O3194" t="s">
        <v>8315</v>
      </c>
      <c r="P3194">
        <f t="shared" si="148"/>
        <v>12.75</v>
      </c>
      <c r="Q3194" s="13">
        <f t="shared" si="147"/>
        <v>42018.94049768518</v>
      </c>
      <c r="S3194">
        <f t="shared" si="149"/>
        <v>2015</v>
      </c>
    </row>
    <row r="3195" spans="1:19" ht="48" x14ac:dyDescent="0.2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8285</v>
      </c>
      <c r="O3195" t="s">
        <v>8315</v>
      </c>
      <c r="P3195">
        <f t="shared" si="148"/>
        <v>24.46</v>
      </c>
      <c r="Q3195" s="13">
        <f t="shared" si="147"/>
        <v>42010.968240740738</v>
      </c>
      <c r="S3195">
        <f t="shared" si="149"/>
        <v>2015</v>
      </c>
    </row>
    <row r="3196" spans="1:19" ht="48" x14ac:dyDescent="0.2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8285</v>
      </c>
      <c r="O3196" t="s">
        <v>8315</v>
      </c>
      <c r="P3196" t="e">
        <f t="shared" si="148"/>
        <v>#DIV/0!</v>
      </c>
      <c r="Q3196" s="13">
        <f t="shared" si="147"/>
        <v>42182.062476851846</v>
      </c>
      <c r="S3196">
        <f t="shared" si="149"/>
        <v>2015</v>
      </c>
    </row>
    <row r="3197" spans="1:19" ht="48" x14ac:dyDescent="0.2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8285</v>
      </c>
      <c r="O3197" t="s">
        <v>8315</v>
      </c>
      <c r="P3197">
        <f t="shared" si="148"/>
        <v>53.08</v>
      </c>
      <c r="Q3197" s="13">
        <f t="shared" si="147"/>
        <v>42017.594236111108</v>
      </c>
      <c r="S3197">
        <f t="shared" si="149"/>
        <v>2015</v>
      </c>
    </row>
    <row r="3198" spans="1:19" ht="48" x14ac:dyDescent="0.2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8285</v>
      </c>
      <c r="O3198" t="s">
        <v>8315</v>
      </c>
      <c r="P3198">
        <f t="shared" si="148"/>
        <v>300</v>
      </c>
      <c r="Q3198" s="13">
        <f t="shared" si="147"/>
        <v>42157.598090277781</v>
      </c>
      <c r="S3198">
        <f t="shared" si="149"/>
        <v>2015</v>
      </c>
    </row>
    <row r="3199" spans="1:19" ht="32" x14ac:dyDescent="0.2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8285</v>
      </c>
      <c r="O3199" t="s">
        <v>8315</v>
      </c>
      <c r="P3199">
        <f t="shared" si="148"/>
        <v>286.25</v>
      </c>
      <c r="Q3199" s="13">
        <f t="shared" si="147"/>
        <v>42009.493263888886</v>
      </c>
      <c r="S3199">
        <f t="shared" si="149"/>
        <v>2015</v>
      </c>
    </row>
    <row r="3200" spans="1:19" ht="48" x14ac:dyDescent="0.2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8285</v>
      </c>
      <c r="O3200" t="s">
        <v>8315</v>
      </c>
      <c r="P3200">
        <f t="shared" si="148"/>
        <v>36.67</v>
      </c>
      <c r="Q3200" s="13">
        <f t="shared" si="147"/>
        <v>42013.424502314811</v>
      </c>
      <c r="S3200">
        <f t="shared" si="149"/>
        <v>2015</v>
      </c>
    </row>
    <row r="3201" spans="1:19" ht="48" x14ac:dyDescent="0.2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8285</v>
      </c>
      <c r="O3201" t="s">
        <v>8315</v>
      </c>
      <c r="P3201">
        <f t="shared" si="148"/>
        <v>49.21</v>
      </c>
      <c r="Q3201" s="13">
        <f t="shared" si="147"/>
        <v>41858.761782407404</v>
      </c>
      <c r="S3201">
        <f t="shared" si="149"/>
        <v>2014</v>
      </c>
    </row>
    <row r="3202" spans="1:19" ht="48" x14ac:dyDescent="0.2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8285</v>
      </c>
      <c r="O3202" t="s">
        <v>8315</v>
      </c>
      <c r="P3202">
        <f t="shared" si="148"/>
        <v>1</v>
      </c>
      <c r="Q3202" s="13">
        <f t="shared" si="147"/>
        <v>42460.320613425924</v>
      </c>
      <c r="S3202">
        <f t="shared" si="149"/>
        <v>2016</v>
      </c>
    </row>
    <row r="3203" spans="1:19" ht="48" x14ac:dyDescent="0.2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8285</v>
      </c>
      <c r="O3203" t="s">
        <v>8315</v>
      </c>
      <c r="P3203">
        <f t="shared" si="148"/>
        <v>12.5</v>
      </c>
      <c r="Q3203" s="13">
        <f t="shared" ref="Q3203:Q3266" si="150">(((J3203/60)/60)/24)+DATE(1970,1,1)</f>
        <v>41861.767094907409</v>
      </c>
      <c r="S3203">
        <f t="shared" si="149"/>
        <v>2014</v>
      </c>
    </row>
    <row r="3204" spans="1:19" ht="48" x14ac:dyDescent="0.2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8285</v>
      </c>
      <c r="O3204" t="s">
        <v>8315</v>
      </c>
      <c r="P3204">
        <f t="shared" ref="P3204:P3267" si="151">ROUND(E3204/L3204,2)</f>
        <v>109.04</v>
      </c>
      <c r="Q3204" s="13">
        <f t="shared" si="150"/>
        <v>42293.853541666671</v>
      </c>
      <c r="S3204">
        <f t="shared" ref="R3204:S3267" si="152">YEAR(Q3204)</f>
        <v>2015</v>
      </c>
    </row>
    <row r="3205" spans="1:19" ht="32" x14ac:dyDescent="0.2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8285</v>
      </c>
      <c r="O3205" t="s">
        <v>8315</v>
      </c>
      <c r="P3205">
        <f t="shared" si="151"/>
        <v>41.67</v>
      </c>
      <c r="Q3205" s="13">
        <f t="shared" si="150"/>
        <v>42242.988680555558</v>
      </c>
      <c r="S3205">
        <f t="shared" si="152"/>
        <v>2015</v>
      </c>
    </row>
    <row r="3206" spans="1:19" ht="48" x14ac:dyDescent="0.2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8285</v>
      </c>
      <c r="O3206" t="s">
        <v>8315</v>
      </c>
      <c r="P3206" t="e">
        <f t="shared" si="151"/>
        <v>#DIV/0!</v>
      </c>
      <c r="Q3206" s="13">
        <f t="shared" si="150"/>
        <v>42172.686099537037</v>
      </c>
      <c r="S3206">
        <f t="shared" si="152"/>
        <v>2015</v>
      </c>
    </row>
    <row r="3207" spans="1:19" ht="48" x14ac:dyDescent="0.2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8285</v>
      </c>
      <c r="O3207" t="s">
        <v>8315</v>
      </c>
      <c r="P3207">
        <f t="shared" si="151"/>
        <v>22.75</v>
      </c>
      <c r="Q3207" s="13">
        <f t="shared" si="150"/>
        <v>42095.374675925923</v>
      </c>
      <c r="S3207">
        <f t="shared" si="152"/>
        <v>2015</v>
      </c>
    </row>
    <row r="3208" spans="1:19" ht="48" x14ac:dyDescent="0.2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8285</v>
      </c>
      <c r="O3208" t="s">
        <v>8315</v>
      </c>
      <c r="P3208" t="e">
        <f t="shared" si="151"/>
        <v>#DIV/0!</v>
      </c>
      <c r="Q3208" s="13">
        <f t="shared" si="150"/>
        <v>42236.276053240741</v>
      </c>
      <c r="S3208">
        <f t="shared" si="152"/>
        <v>2015</v>
      </c>
    </row>
    <row r="3209" spans="1:19" ht="48" x14ac:dyDescent="0.2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8285</v>
      </c>
      <c r="O3209" t="s">
        <v>8315</v>
      </c>
      <c r="P3209">
        <f t="shared" si="151"/>
        <v>70.83</v>
      </c>
      <c r="Q3209" s="13">
        <f t="shared" si="150"/>
        <v>42057.277858796297</v>
      </c>
      <c r="S3209">
        <f t="shared" si="152"/>
        <v>2015</v>
      </c>
    </row>
    <row r="3210" spans="1:19" ht="48" x14ac:dyDescent="0.2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8285</v>
      </c>
      <c r="O3210" t="s">
        <v>8286</v>
      </c>
      <c r="P3210">
        <f t="shared" si="151"/>
        <v>63.11</v>
      </c>
      <c r="Q3210" s="13">
        <f t="shared" si="150"/>
        <v>41827.605057870373</v>
      </c>
      <c r="S3210">
        <f t="shared" si="152"/>
        <v>2014</v>
      </c>
    </row>
    <row r="3211" spans="1:19" ht="48" x14ac:dyDescent="0.2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8285</v>
      </c>
      <c r="O3211" t="s">
        <v>8286</v>
      </c>
      <c r="P3211">
        <f t="shared" si="151"/>
        <v>50.16</v>
      </c>
      <c r="Q3211" s="13">
        <f t="shared" si="150"/>
        <v>41778.637245370373</v>
      </c>
      <c r="S3211">
        <f t="shared" si="152"/>
        <v>2014</v>
      </c>
    </row>
    <row r="3212" spans="1:19" ht="48" x14ac:dyDescent="0.2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8285</v>
      </c>
      <c r="O3212" t="s">
        <v>8286</v>
      </c>
      <c r="P3212">
        <f t="shared" si="151"/>
        <v>62.88</v>
      </c>
      <c r="Q3212" s="13">
        <f t="shared" si="150"/>
        <v>41013.936562499999</v>
      </c>
      <c r="S3212">
        <f t="shared" si="152"/>
        <v>2012</v>
      </c>
    </row>
    <row r="3213" spans="1:19" ht="48" x14ac:dyDescent="0.2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8285</v>
      </c>
      <c r="O3213" t="s">
        <v>8286</v>
      </c>
      <c r="P3213">
        <f t="shared" si="151"/>
        <v>85.53</v>
      </c>
      <c r="Q3213" s="13">
        <f t="shared" si="150"/>
        <v>41834.586574074077</v>
      </c>
      <c r="S3213">
        <f t="shared" si="152"/>
        <v>2014</v>
      </c>
    </row>
    <row r="3214" spans="1:19" ht="32" x14ac:dyDescent="0.2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8285</v>
      </c>
      <c r="O3214" t="s">
        <v>8286</v>
      </c>
      <c r="P3214">
        <f t="shared" si="151"/>
        <v>53.72</v>
      </c>
      <c r="Q3214" s="13">
        <f t="shared" si="150"/>
        <v>41829.795729166668</v>
      </c>
      <c r="S3214">
        <f t="shared" si="152"/>
        <v>2014</v>
      </c>
    </row>
    <row r="3215" spans="1:19" ht="48" x14ac:dyDescent="0.2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8285</v>
      </c>
      <c r="O3215" t="s">
        <v>8286</v>
      </c>
      <c r="P3215">
        <f t="shared" si="151"/>
        <v>127.81</v>
      </c>
      <c r="Q3215" s="13">
        <f t="shared" si="150"/>
        <v>42171.763414351852</v>
      </c>
      <c r="S3215">
        <f t="shared" si="152"/>
        <v>2015</v>
      </c>
    </row>
    <row r="3216" spans="1:19" ht="48" x14ac:dyDescent="0.2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8285</v>
      </c>
      <c r="O3216" t="s">
        <v>8286</v>
      </c>
      <c r="P3216">
        <f t="shared" si="151"/>
        <v>106.57</v>
      </c>
      <c r="Q3216" s="13">
        <f t="shared" si="150"/>
        <v>42337.792511574073</v>
      </c>
      <c r="S3216">
        <f t="shared" si="152"/>
        <v>2015</v>
      </c>
    </row>
    <row r="3217" spans="1:19" ht="64" x14ac:dyDescent="0.2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8285</v>
      </c>
      <c r="O3217" t="s">
        <v>8286</v>
      </c>
      <c r="P3217">
        <f t="shared" si="151"/>
        <v>262.11</v>
      </c>
      <c r="Q3217" s="13">
        <f t="shared" si="150"/>
        <v>42219.665173611109</v>
      </c>
      <c r="S3217">
        <f t="shared" si="152"/>
        <v>2015</v>
      </c>
    </row>
    <row r="3218" spans="1:19" ht="48" x14ac:dyDescent="0.2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8285</v>
      </c>
      <c r="O3218" t="s">
        <v>8286</v>
      </c>
      <c r="P3218">
        <f t="shared" si="151"/>
        <v>57.17</v>
      </c>
      <c r="Q3218" s="13">
        <f t="shared" si="150"/>
        <v>42165.462627314817</v>
      </c>
      <c r="S3218">
        <f t="shared" si="152"/>
        <v>2015</v>
      </c>
    </row>
    <row r="3219" spans="1:19" ht="32" x14ac:dyDescent="0.2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8285</v>
      </c>
      <c r="O3219" t="s">
        <v>8286</v>
      </c>
      <c r="P3219">
        <f t="shared" si="151"/>
        <v>50.2</v>
      </c>
      <c r="Q3219" s="13">
        <f t="shared" si="150"/>
        <v>42648.546111111107</v>
      </c>
      <c r="S3219">
        <f t="shared" si="152"/>
        <v>2016</v>
      </c>
    </row>
    <row r="3220" spans="1:19" ht="48" x14ac:dyDescent="0.2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8285</v>
      </c>
      <c r="O3220" t="s">
        <v>8286</v>
      </c>
      <c r="P3220">
        <f t="shared" si="151"/>
        <v>66.59</v>
      </c>
      <c r="Q3220" s="13">
        <f t="shared" si="150"/>
        <v>41971.002152777779</v>
      </c>
      <c r="S3220">
        <f t="shared" si="152"/>
        <v>2014</v>
      </c>
    </row>
    <row r="3221" spans="1:19" ht="32" x14ac:dyDescent="0.2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8285</v>
      </c>
      <c r="O3221" t="s">
        <v>8286</v>
      </c>
      <c r="P3221">
        <f t="shared" si="151"/>
        <v>168.25</v>
      </c>
      <c r="Q3221" s="13">
        <f t="shared" si="150"/>
        <v>42050.983182870375</v>
      </c>
      <c r="S3221">
        <f t="shared" si="152"/>
        <v>2015</v>
      </c>
    </row>
    <row r="3222" spans="1:19" ht="32" x14ac:dyDescent="0.2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8285</v>
      </c>
      <c r="O3222" t="s">
        <v>8286</v>
      </c>
      <c r="P3222">
        <f t="shared" si="151"/>
        <v>256.37</v>
      </c>
      <c r="Q3222" s="13">
        <f t="shared" si="150"/>
        <v>42772.833379629628</v>
      </c>
      <c r="S3222">
        <f t="shared" si="152"/>
        <v>2017</v>
      </c>
    </row>
    <row r="3223" spans="1:19" ht="48" x14ac:dyDescent="0.2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8285</v>
      </c>
      <c r="O3223" t="s">
        <v>8286</v>
      </c>
      <c r="P3223">
        <f t="shared" si="151"/>
        <v>36.61</v>
      </c>
      <c r="Q3223" s="13">
        <f t="shared" si="150"/>
        <v>42155.696793981479</v>
      </c>
      <c r="S3223">
        <f t="shared" si="152"/>
        <v>2015</v>
      </c>
    </row>
    <row r="3224" spans="1:19" ht="32" x14ac:dyDescent="0.2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8285</v>
      </c>
      <c r="O3224" t="s">
        <v>8286</v>
      </c>
      <c r="P3224">
        <f t="shared" si="151"/>
        <v>37.14</v>
      </c>
      <c r="Q3224" s="13">
        <f t="shared" si="150"/>
        <v>42270.582141203704</v>
      </c>
      <c r="S3224">
        <f t="shared" si="152"/>
        <v>2015</v>
      </c>
    </row>
    <row r="3225" spans="1:19" ht="32" x14ac:dyDescent="0.2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8285</v>
      </c>
      <c r="O3225" t="s">
        <v>8286</v>
      </c>
      <c r="P3225">
        <f t="shared" si="151"/>
        <v>45.88</v>
      </c>
      <c r="Q3225" s="13">
        <f t="shared" si="150"/>
        <v>42206.835370370376</v>
      </c>
      <c r="S3225">
        <f t="shared" si="152"/>
        <v>2015</v>
      </c>
    </row>
    <row r="3226" spans="1:19" ht="48" x14ac:dyDescent="0.2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8285</v>
      </c>
      <c r="O3226" t="s">
        <v>8286</v>
      </c>
      <c r="P3226">
        <f t="shared" si="151"/>
        <v>141.71</v>
      </c>
      <c r="Q3226" s="13">
        <f t="shared" si="150"/>
        <v>42697.850844907407</v>
      </c>
      <c r="S3226">
        <f t="shared" si="152"/>
        <v>2016</v>
      </c>
    </row>
    <row r="3227" spans="1:19" ht="48" x14ac:dyDescent="0.2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8285</v>
      </c>
      <c r="O3227" t="s">
        <v>8286</v>
      </c>
      <c r="P3227">
        <f t="shared" si="151"/>
        <v>52.49</v>
      </c>
      <c r="Q3227" s="13">
        <f t="shared" si="150"/>
        <v>42503.559467592597</v>
      </c>
      <c r="S3227">
        <f t="shared" si="152"/>
        <v>2016</v>
      </c>
    </row>
    <row r="3228" spans="1:19" ht="48" x14ac:dyDescent="0.2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8285</v>
      </c>
      <c r="O3228" t="s">
        <v>8286</v>
      </c>
      <c r="P3228">
        <f t="shared" si="151"/>
        <v>59.52</v>
      </c>
      <c r="Q3228" s="13">
        <f t="shared" si="150"/>
        <v>42277.583472222221</v>
      </c>
      <c r="S3228">
        <f t="shared" si="152"/>
        <v>2015</v>
      </c>
    </row>
    <row r="3229" spans="1:19" ht="48" x14ac:dyDescent="0.2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8285</v>
      </c>
      <c r="O3229" t="s">
        <v>8286</v>
      </c>
      <c r="P3229">
        <f t="shared" si="151"/>
        <v>50</v>
      </c>
      <c r="Q3229" s="13">
        <f t="shared" si="150"/>
        <v>42722.882361111115</v>
      </c>
      <c r="S3229">
        <f t="shared" si="152"/>
        <v>2016</v>
      </c>
    </row>
    <row r="3230" spans="1:19" ht="16" x14ac:dyDescent="0.2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8285</v>
      </c>
      <c r="O3230" t="s">
        <v>8286</v>
      </c>
      <c r="P3230">
        <f t="shared" si="151"/>
        <v>193.62</v>
      </c>
      <c r="Q3230" s="13">
        <f t="shared" si="150"/>
        <v>42323.70930555556</v>
      </c>
      <c r="S3230">
        <f t="shared" si="152"/>
        <v>2015</v>
      </c>
    </row>
    <row r="3231" spans="1:19" ht="48" x14ac:dyDescent="0.2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8285</v>
      </c>
      <c r="O3231" t="s">
        <v>8286</v>
      </c>
      <c r="P3231">
        <f t="shared" si="151"/>
        <v>106.8</v>
      </c>
      <c r="Q3231" s="13">
        <f t="shared" si="150"/>
        <v>41933.291643518518</v>
      </c>
      <c r="S3231">
        <f t="shared" si="152"/>
        <v>2014</v>
      </c>
    </row>
    <row r="3232" spans="1:19" ht="48" x14ac:dyDescent="0.2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8285</v>
      </c>
      <c r="O3232" t="s">
        <v>8286</v>
      </c>
      <c r="P3232">
        <f t="shared" si="151"/>
        <v>77.22</v>
      </c>
      <c r="Q3232" s="13">
        <f t="shared" si="150"/>
        <v>41898.168125000004</v>
      </c>
      <c r="S3232">
        <f t="shared" si="152"/>
        <v>2014</v>
      </c>
    </row>
    <row r="3233" spans="1:19" ht="48" x14ac:dyDescent="0.2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8285</v>
      </c>
      <c r="O3233" t="s">
        <v>8286</v>
      </c>
      <c r="P3233">
        <f t="shared" si="151"/>
        <v>57.5</v>
      </c>
      <c r="Q3233" s="13">
        <f t="shared" si="150"/>
        <v>42446.943831018521</v>
      </c>
      <c r="S3233">
        <f t="shared" si="152"/>
        <v>2016</v>
      </c>
    </row>
    <row r="3234" spans="1:19" ht="48" x14ac:dyDescent="0.2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8285</v>
      </c>
      <c r="O3234" t="s">
        <v>8286</v>
      </c>
      <c r="P3234">
        <f t="shared" si="151"/>
        <v>50.46</v>
      </c>
      <c r="Q3234" s="13">
        <f t="shared" si="150"/>
        <v>42463.81385416667</v>
      </c>
      <c r="S3234">
        <f t="shared" si="152"/>
        <v>2016</v>
      </c>
    </row>
    <row r="3235" spans="1:19" ht="48" x14ac:dyDescent="0.2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8285</v>
      </c>
      <c r="O3235" t="s">
        <v>8286</v>
      </c>
      <c r="P3235">
        <f t="shared" si="151"/>
        <v>97.38</v>
      </c>
      <c r="Q3235" s="13">
        <f t="shared" si="150"/>
        <v>42766.805034722223</v>
      </c>
      <c r="S3235">
        <f t="shared" si="152"/>
        <v>2017</v>
      </c>
    </row>
    <row r="3236" spans="1:19" ht="48" x14ac:dyDescent="0.2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8285</v>
      </c>
      <c r="O3236" t="s">
        <v>8286</v>
      </c>
      <c r="P3236">
        <f t="shared" si="151"/>
        <v>34.92</v>
      </c>
      <c r="Q3236" s="13">
        <f t="shared" si="150"/>
        <v>42734.789444444439</v>
      </c>
      <c r="S3236">
        <f t="shared" si="152"/>
        <v>2016</v>
      </c>
    </row>
    <row r="3237" spans="1:19" ht="48" x14ac:dyDescent="0.2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8285</v>
      </c>
      <c r="O3237" t="s">
        <v>8286</v>
      </c>
      <c r="P3237">
        <f t="shared" si="151"/>
        <v>85.53</v>
      </c>
      <c r="Q3237" s="13">
        <f t="shared" si="150"/>
        <v>42522.347812499997</v>
      </c>
      <c r="S3237">
        <f t="shared" si="152"/>
        <v>2016</v>
      </c>
    </row>
    <row r="3238" spans="1:19" ht="48" x14ac:dyDescent="0.2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8285</v>
      </c>
      <c r="O3238" t="s">
        <v>8286</v>
      </c>
      <c r="P3238">
        <f t="shared" si="151"/>
        <v>182.91</v>
      </c>
      <c r="Q3238" s="13">
        <f t="shared" si="150"/>
        <v>42702.917048611111</v>
      </c>
      <c r="S3238">
        <f t="shared" si="152"/>
        <v>2016</v>
      </c>
    </row>
    <row r="3239" spans="1:19" ht="32" x14ac:dyDescent="0.2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8285</v>
      </c>
      <c r="O3239" t="s">
        <v>8286</v>
      </c>
      <c r="P3239">
        <f t="shared" si="151"/>
        <v>131.13999999999999</v>
      </c>
      <c r="Q3239" s="13">
        <f t="shared" si="150"/>
        <v>42252.474351851852</v>
      </c>
      <c r="S3239">
        <f t="shared" si="152"/>
        <v>2015</v>
      </c>
    </row>
    <row r="3240" spans="1:19" ht="48" x14ac:dyDescent="0.2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8285</v>
      </c>
      <c r="O3240" t="s">
        <v>8286</v>
      </c>
      <c r="P3240">
        <f t="shared" si="151"/>
        <v>39.81</v>
      </c>
      <c r="Q3240" s="13">
        <f t="shared" si="150"/>
        <v>42156.510393518518</v>
      </c>
      <c r="S3240">
        <f t="shared" si="152"/>
        <v>2015</v>
      </c>
    </row>
    <row r="3241" spans="1:19" ht="48" x14ac:dyDescent="0.2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8285</v>
      </c>
      <c r="O3241" t="s">
        <v>8286</v>
      </c>
      <c r="P3241">
        <f t="shared" si="151"/>
        <v>59.7</v>
      </c>
      <c r="Q3241" s="13">
        <f t="shared" si="150"/>
        <v>42278.089039351849</v>
      </c>
      <c r="S3241">
        <f t="shared" si="152"/>
        <v>2015</v>
      </c>
    </row>
    <row r="3242" spans="1:19" ht="48" x14ac:dyDescent="0.2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8285</v>
      </c>
      <c r="O3242" t="s">
        <v>8286</v>
      </c>
      <c r="P3242">
        <f t="shared" si="151"/>
        <v>88.74</v>
      </c>
      <c r="Q3242" s="13">
        <f t="shared" si="150"/>
        <v>42754.693842592591</v>
      </c>
      <c r="S3242">
        <f t="shared" si="152"/>
        <v>2017</v>
      </c>
    </row>
    <row r="3243" spans="1:19" ht="64" x14ac:dyDescent="0.2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8285</v>
      </c>
      <c r="O3243" t="s">
        <v>8286</v>
      </c>
      <c r="P3243">
        <f t="shared" si="151"/>
        <v>58.69</v>
      </c>
      <c r="Q3243" s="13">
        <f t="shared" si="150"/>
        <v>41893.324884259258</v>
      </c>
      <c r="S3243">
        <f t="shared" si="152"/>
        <v>2014</v>
      </c>
    </row>
    <row r="3244" spans="1:19" ht="32" x14ac:dyDescent="0.2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8285</v>
      </c>
      <c r="O3244" t="s">
        <v>8286</v>
      </c>
      <c r="P3244">
        <f t="shared" si="151"/>
        <v>69.569999999999993</v>
      </c>
      <c r="Q3244" s="13">
        <f t="shared" si="150"/>
        <v>41871.755694444444</v>
      </c>
      <c r="S3244">
        <f t="shared" si="152"/>
        <v>2014</v>
      </c>
    </row>
    <row r="3245" spans="1:19" ht="48" x14ac:dyDescent="0.2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8285</v>
      </c>
      <c r="O3245" t="s">
        <v>8286</v>
      </c>
      <c r="P3245">
        <f t="shared" si="151"/>
        <v>115.87</v>
      </c>
      <c r="Q3245" s="13">
        <f t="shared" si="150"/>
        <v>42262.096782407403</v>
      </c>
      <c r="S3245">
        <f t="shared" si="152"/>
        <v>2015</v>
      </c>
    </row>
    <row r="3246" spans="1:19" ht="48" x14ac:dyDescent="0.2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8285</v>
      </c>
      <c r="O3246" t="s">
        <v>8286</v>
      </c>
      <c r="P3246">
        <f t="shared" si="151"/>
        <v>23.87</v>
      </c>
      <c r="Q3246" s="13">
        <f t="shared" si="150"/>
        <v>42675.694236111114</v>
      </c>
      <c r="S3246">
        <f t="shared" si="152"/>
        <v>2016</v>
      </c>
    </row>
    <row r="3247" spans="1:19" ht="48" x14ac:dyDescent="0.2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8285</v>
      </c>
      <c r="O3247" t="s">
        <v>8286</v>
      </c>
      <c r="P3247">
        <f t="shared" si="151"/>
        <v>81.13</v>
      </c>
      <c r="Q3247" s="13">
        <f t="shared" si="150"/>
        <v>42135.60020833333</v>
      </c>
      <c r="S3247">
        <f t="shared" si="152"/>
        <v>2015</v>
      </c>
    </row>
    <row r="3248" spans="1:19" ht="48" x14ac:dyDescent="0.2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8285</v>
      </c>
      <c r="O3248" t="s">
        <v>8286</v>
      </c>
      <c r="P3248">
        <f t="shared" si="151"/>
        <v>57.63</v>
      </c>
      <c r="Q3248" s="13">
        <f t="shared" si="150"/>
        <v>42230.472222222219</v>
      </c>
      <c r="S3248">
        <f t="shared" si="152"/>
        <v>2015</v>
      </c>
    </row>
    <row r="3249" spans="1:19" ht="48" x14ac:dyDescent="0.2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8285</v>
      </c>
      <c r="O3249" t="s">
        <v>8286</v>
      </c>
      <c r="P3249">
        <f t="shared" si="151"/>
        <v>46.43</v>
      </c>
      <c r="Q3249" s="13">
        <f t="shared" si="150"/>
        <v>42167.434166666666</v>
      </c>
      <c r="S3249">
        <f t="shared" si="152"/>
        <v>2015</v>
      </c>
    </row>
    <row r="3250" spans="1:19" ht="32" x14ac:dyDescent="0.2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8285</v>
      </c>
      <c r="O3250" t="s">
        <v>8286</v>
      </c>
      <c r="P3250">
        <f t="shared" si="151"/>
        <v>60.48</v>
      </c>
      <c r="Q3250" s="13">
        <f t="shared" si="150"/>
        <v>42068.888391203705</v>
      </c>
      <c r="S3250">
        <f t="shared" si="152"/>
        <v>2015</v>
      </c>
    </row>
    <row r="3251" spans="1:19" ht="48" x14ac:dyDescent="0.2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8285</v>
      </c>
      <c r="O3251" t="s">
        <v>8286</v>
      </c>
      <c r="P3251">
        <f t="shared" si="151"/>
        <v>65.58</v>
      </c>
      <c r="Q3251" s="13">
        <f t="shared" si="150"/>
        <v>42145.746689814812</v>
      </c>
      <c r="S3251">
        <f t="shared" si="152"/>
        <v>2015</v>
      </c>
    </row>
    <row r="3252" spans="1:19" ht="48" x14ac:dyDescent="0.2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8285</v>
      </c>
      <c r="O3252" t="s">
        <v>8286</v>
      </c>
      <c r="P3252">
        <f t="shared" si="151"/>
        <v>119.19</v>
      </c>
      <c r="Q3252" s="13">
        <f t="shared" si="150"/>
        <v>41918.742175925923</v>
      </c>
      <c r="S3252">
        <f t="shared" si="152"/>
        <v>2014</v>
      </c>
    </row>
    <row r="3253" spans="1:19" ht="48" x14ac:dyDescent="0.2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8285</v>
      </c>
      <c r="O3253" t="s">
        <v>8286</v>
      </c>
      <c r="P3253">
        <f t="shared" si="151"/>
        <v>83.05</v>
      </c>
      <c r="Q3253" s="13">
        <f t="shared" si="150"/>
        <v>42146.731087962966</v>
      </c>
      <c r="S3253">
        <f t="shared" si="152"/>
        <v>2015</v>
      </c>
    </row>
    <row r="3254" spans="1:19" ht="32" x14ac:dyDescent="0.2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8285</v>
      </c>
      <c r="O3254" t="s">
        <v>8286</v>
      </c>
      <c r="P3254">
        <f t="shared" si="151"/>
        <v>57.52</v>
      </c>
      <c r="Q3254" s="13">
        <f t="shared" si="150"/>
        <v>42590.472685185188</v>
      </c>
      <c r="S3254">
        <f t="shared" si="152"/>
        <v>2016</v>
      </c>
    </row>
    <row r="3255" spans="1:19" ht="48" x14ac:dyDescent="0.2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8285</v>
      </c>
      <c r="O3255" t="s">
        <v>8286</v>
      </c>
      <c r="P3255">
        <f t="shared" si="151"/>
        <v>177.09</v>
      </c>
      <c r="Q3255" s="13">
        <f t="shared" si="150"/>
        <v>42602.576712962968</v>
      </c>
      <c r="S3255">
        <f t="shared" si="152"/>
        <v>2016</v>
      </c>
    </row>
    <row r="3256" spans="1:19" ht="48" x14ac:dyDescent="0.2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8285</v>
      </c>
      <c r="O3256" t="s">
        <v>8286</v>
      </c>
      <c r="P3256">
        <f t="shared" si="151"/>
        <v>70.77</v>
      </c>
      <c r="Q3256" s="13">
        <f t="shared" si="150"/>
        <v>42059.085752314815</v>
      </c>
      <c r="S3256">
        <f t="shared" si="152"/>
        <v>2015</v>
      </c>
    </row>
    <row r="3257" spans="1:19" ht="48" x14ac:dyDescent="0.2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8285</v>
      </c>
      <c r="O3257" t="s">
        <v>8286</v>
      </c>
      <c r="P3257">
        <f t="shared" si="151"/>
        <v>29.17</v>
      </c>
      <c r="Q3257" s="13">
        <f t="shared" si="150"/>
        <v>41889.768229166664</v>
      </c>
      <c r="S3257">
        <f t="shared" si="152"/>
        <v>2014</v>
      </c>
    </row>
    <row r="3258" spans="1:19" ht="48" x14ac:dyDescent="0.2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8285</v>
      </c>
      <c r="O3258" t="s">
        <v>8286</v>
      </c>
      <c r="P3258">
        <f t="shared" si="151"/>
        <v>72.760000000000005</v>
      </c>
      <c r="Q3258" s="13">
        <f t="shared" si="150"/>
        <v>42144.573807870373</v>
      </c>
      <c r="S3258">
        <f t="shared" si="152"/>
        <v>2015</v>
      </c>
    </row>
    <row r="3259" spans="1:19" ht="48" x14ac:dyDescent="0.2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8285</v>
      </c>
      <c r="O3259" t="s">
        <v>8286</v>
      </c>
      <c r="P3259">
        <f t="shared" si="151"/>
        <v>51.85</v>
      </c>
      <c r="Q3259" s="13">
        <f t="shared" si="150"/>
        <v>42758.559629629628</v>
      </c>
      <c r="S3259">
        <f t="shared" si="152"/>
        <v>2017</v>
      </c>
    </row>
    <row r="3260" spans="1:19" ht="32" x14ac:dyDescent="0.2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8285</v>
      </c>
      <c r="O3260" t="s">
        <v>8286</v>
      </c>
      <c r="P3260">
        <f t="shared" si="151"/>
        <v>98.2</v>
      </c>
      <c r="Q3260" s="13">
        <f t="shared" si="150"/>
        <v>41982.887280092589</v>
      </c>
      <c r="S3260">
        <f t="shared" si="152"/>
        <v>2014</v>
      </c>
    </row>
    <row r="3261" spans="1:19" ht="48" x14ac:dyDescent="0.2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8285</v>
      </c>
      <c r="O3261" t="s">
        <v>8286</v>
      </c>
      <c r="P3261">
        <f t="shared" si="151"/>
        <v>251.74</v>
      </c>
      <c r="Q3261" s="13">
        <f t="shared" si="150"/>
        <v>42614.760937500003</v>
      </c>
      <c r="S3261">
        <f t="shared" si="152"/>
        <v>2016</v>
      </c>
    </row>
    <row r="3262" spans="1:19" ht="48" x14ac:dyDescent="0.2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8285</v>
      </c>
      <c r="O3262" t="s">
        <v>8286</v>
      </c>
      <c r="P3262">
        <f t="shared" si="151"/>
        <v>74.819999999999993</v>
      </c>
      <c r="Q3262" s="13">
        <f t="shared" si="150"/>
        <v>42303.672662037032</v>
      </c>
      <c r="S3262">
        <f t="shared" si="152"/>
        <v>2015</v>
      </c>
    </row>
    <row r="3263" spans="1:19" ht="48" x14ac:dyDescent="0.2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8285</v>
      </c>
      <c r="O3263" t="s">
        <v>8286</v>
      </c>
      <c r="P3263">
        <f t="shared" si="151"/>
        <v>67.650000000000006</v>
      </c>
      <c r="Q3263" s="13">
        <f t="shared" si="150"/>
        <v>42171.725416666668</v>
      </c>
      <c r="S3263">
        <f t="shared" si="152"/>
        <v>2015</v>
      </c>
    </row>
    <row r="3264" spans="1:19" ht="32" x14ac:dyDescent="0.2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8285</v>
      </c>
      <c r="O3264" t="s">
        <v>8286</v>
      </c>
      <c r="P3264">
        <f t="shared" si="151"/>
        <v>93.81</v>
      </c>
      <c r="Q3264" s="13">
        <f t="shared" si="150"/>
        <v>41964.315532407403</v>
      </c>
      <c r="S3264">
        <f t="shared" si="152"/>
        <v>2014</v>
      </c>
    </row>
    <row r="3265" spans="1:19" ht="32" x14ac:dyDescent="0.2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8285</v>
      </c>
      <c r="O3265" t="s">
        <v>8286</v>
      </c>
      <c r="P3265">
        <f t="shared" si="151"/>
        <v>41.24</v>
      </c>
      <c r="Q3265" s="13">
        <f t="shared" si="150"/>
        <v>42284.516064814816</v>
      </c>
      <c r="S3265">
        <f t="shared" si="152"/>
        <v>2015</v>
      </c>
    </row>
    <row r="3266" spans="1:19" ht="32" x14ac:dyDescent="0.2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8285</v>
      </c>
      <c r="O3266" t="s">
        <v>8286</v>
      </c>
      <c r="P3266">
        <f t="shared" si="151"/>
        <v>52.55</v>
      </c>
      <c r="Q3266" s="13">
        <f t="shared" si="150"/>
        <v>42016.800208333334</v>
      </c>
      <c r="S3266">
        <f t="shared" si="152"/>
        <v>2015</v>
      </c>
    </row>
    <row r="3267" spans="1:19" ht="48" x14ac:dyDescent="0.2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8285</v>
      </c>
      <c r="O3267" t="s">
        <v>8286</v>
      </c>
      <c r="P3267">
        <f t="shared" si="151"/>
        <v>70.290000000000006</v>
      </c>
      <c r="Q3267" s="13">
        <f t="shared" ref="Q3267:Q3330" si="153">(((J3267/60)/60)/24)+DATE(1970,1,1)</f>
        <v>42311.711979166663</v>
      </c>
      <c r="S3267">
        <f t="shared" si="152"/>
        <v>2015</v>
      </c>
    </row>
    <row r="3268" spans="1:19" ht="48" x14ac:dyDescent="0.2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8285</v>
      </c>
      <c r="O3268" t="s">
        <v>8286</v>
      </c>
      <c r="P3268">
        <f t="shared" ref="P3268:P3331" si="154">ROUND(E3268/L3268,2)</f>
        <v>48.33</v>
      </c>
      <c r="Q3268" s="13">
        <f t="shared" si="153"/>
        <v>42136.536134259266</v>
      </c>
      <c r="S3268">
        <f t="shared" ref="R3268:S3331" si="155">YEAR(Q3268)</f>
        <v>2015</v>
      </c>
    </row>
    <row r="3269" spans="1:19" ht="48" x14ac:dyDescent="0.2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8285</v>
      </c>
      <c r="O3269" t="s">
        <v>8286</v>
      </c>
      <c r="P3269">
        <f t="shared" si="154"/>
        <v>53.18</v>
      </c>
      <c r="Q3269" s="13">
        <f t="shared" si="153"/>
        <v>42172.757638888885</v>
      </c>
      <c r="S3269">
        <f t="shared" si="155"/>
        <v>2015</v>
      </c>
    </row>
    <row r="3270" spans="1:19" ht="48" x14ac:dyDescent="0.2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8285</v>
      </c>
      <c r="O3270" t="s">
        <v>8286</v>
      </c>
      <c r="P3270">
        <f t="shared" si="154"/>
        <v>60.95</v>
      </c>
      <c r="Q3270" s="13">
        <f t="shared" si="153"/>
        <v>42590.90425925926</v>
      </c>
      <c r="S3270">
        <f t="shared" si="155"/>
        <v>2016</v>
      </c>
    </row>
    <row r="3271" spans="1:19" ht="48" x14ac:dyDescent="0.2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8285</v>
      </c>
      <c r="O3271" t="s">
        <v>8286</v>
      </c>
      <c r="P3271">
        <f t="shared" si="154"/>
        <v>116</v>
      </c>
      <c r="Q3271" s="13">
        <f t="shared" si="153"/>
        <v>42137.395798611105</v>
      </c>
      <c r="S3271">
        <f t="shared" si="155"/>
        <v>2015</v>
      </c>
    </row>
    <row r="3272" spans="1:19" ht="48" x14ac:dyDescent="0.2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8285</v>
      </c>
      <c r="O3272" t="s">
        <v>8286</v>
      </c>
      <c r="P3272">
        <f t="shared" si="154"/>
        <v>61</v>
      </c>
      <c r="Q3272" s="13">
        <f t="shared" si="153"/>
        <v>42167.533159722225</v>
      </c>
      <c r="S3272">
        <f t="shared" si="155"/>
        <v>2015</v>
      </c>
    </row>
    <row r="3273" spans="1:19" ht="16" x14ac:dyDescent="0.2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8285</v>
      </c>
      <c r="O3273" t="s">
        <v>8286</v>
      </c>
      <c r="P3273">
        <f t="shared" si="154"/>
        <v>38.24</v>
      </c>
      <c r="Q3273" s="13">
        <f t="shared" si="153"/>
        <v>41915.437210648146</v>
      </c>
      <c r="S3273">
        <f t="shared" si="155"/>
        <v>2014</v>
      </c>
    </row>
    <row r="3274" spans="1:19" ht="48" x14ac:dyDescent="0.2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8285</v>
      </c>
      <c r="O3274" t="s">
        <v>8286</v>
      </c>
      <c r="P3274">
        <f t="shared" si="154"/>
        <v>106.5</v>
      </c>
      <c r="Q3274" s="13">
        <f t="shared" si="153"/>
        <v>42284.500104166669</v>
      </c>
      <c r="S3274">
        <f t="shared" si="155"/>
        <v>2015</v>
      </c>
    </row>
    <row r="3275" spans="1:19" ht="48" x14ac:dyDescent="0.2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8285</v>
      </c>
      <c r="O3275" t="s">
        <v>8286</v>
      </c>
      <c r="P3275">
        <f t="shared" si="154"/>
        <v>204.57</v>
      </c>
      <c r="Q3275" s="13">
        <f t="shared" si="153"/>
        <v>42611.801412037035</v>
      </c>
      <c r="S3275">
        <f t="shared" si="155"/>
        <v>2016</v>
      </c>
    </row>
    <row r="3276" spans="1:19" ht="48" x14ac:dyDescent="0.2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8285</v>
      </c>
      <c r="O3276" t="s">
        <v>8286</v>
      </c>
      <c r="P3276">
        <f t="shared" si="154"/>
        <v>54.91</v>
      </c>
      <c r="Q3276" s="13">
        <f t="shared" si="153"/>
        <v>42400.704537037032</v>
      </c>
      <c r="S3276">
        <f t="shared" si="155"/>
        <v>2016</v>
      </c>
    </row>
    <row r="3277" spans="1:19" ht="48" x14ac:dyDescent="0.2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8285</v>
      </c>
      <c r="O3277" t="s">
        <v>8286</v>
      </c>
      <c r="P3277">
        <f t="shared" si="154"/>
        <v>150.41999999999999</v>
      </c>
      <c r="Q3277" s="13">
        <f t="shared" si="153"/>
        <v>42017.88045138889</v>
      </c>
      <c r="S3277">
        <f t="shared" si="155"/>
        <v>2015</v>
      </c>
    </row>
    <row r="3278" spans="1:19" ht="48" x14ac:dyDescent="0.2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8285</v>
      </c>
      <c r="O3278" t="s">
        <v>8286</v>
      </c>
      <c r="P3278">
        <f t="shared" si="154"/>
        <v>52.58</v>
      </c>
      <c r="Q3278" s="13">
        <f t="shared" si="153"/>
        <v>42426.949988425928</v>
      </c>
      <c r="S3278">
        <f t="shared" si="155"/>
        <v>2016</v>
      </c>
    </row>
    <row r="3279" spans="1:19" ht="48" x14ac:dyDescent="0.2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8285</v>
      </c>
      <c r="O3279" t="s">
        <v>8286</v>
      </c>
      <c r="P3279">
        <f t="shared" si="154"/>
        <v>54.3</v>
      </c>
      <c r="Q3279" s="13">
        <f t="shared" si="153"/>
        <v>41931.682939814818</v>
      </c>
      <c r="S3279">
        <f t="shared" si="155"/>
        <v>2014</v>
      </c>
    </row>
    <row r="3280" spans="1:19" ht="48" x14ac:dyDescent="0.2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8285</v>
      </c>
      <c r="O3280" t="s">
        <v>8286</v>
      </c>
      <c r="P3280">
        <f t="shared" si="154"/>
        <v>76.03</v>
      </c>
      <c r="Q3280" s="13">
        <f t="shared" si="153"/>
        <v>42124.848414351851</v>
      </c>
      <c r="S3280">
        <f t="shared" si="155"/>
        <v>2015</v>
      </c>
    </row>
    <row r="3281" spans="1:19" ht="48" x14ac:dyDescent="0.2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8285</v>
      </c>
      <c r="O3281" t="s">
        <v>8286</v>
      </c>
      <c r="P3281">
        <f t="shared" si="154"/>
        <v>105.21</v>
      </c>
      <c r="Q3281" s="13">
        <f t="shared" si="153"/>
        <v>42431.102534722217</v>
      </c>
      <c r="S3281">
        <f t="shared" si="155"/>
        <v>2016</v>
      </c>
    </row>
    <row r="3282" spans="1:19" ht="48" x14ac:dyDescent="0.2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8285</v>
      </c>
      <c r="O3282" t="s">
        <v>8286</v>
      </c>
      <c r="P3282">
        <f t="shared" si="154"/>
        <v>68.67</v>
      </c>
      <c r="Q3282" s="13">
        <f t="shared" si="153"/>
        <v>42121.756921296299</v>
      </c>
      <c r="S3282">
        <f t="shared" si="155"/>
        <v>2015</v>
      </c>
    </row>
    <row r="3283" spans="1:19" ht="32" x14ac:dyDescent="0.2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8285</v>
      </c>
      <c r="O3283" t="s">
        <v>8286</v>
      </c>
      <c r="P3283">
        <f t="shared" si="154"/>
        <v>129.36000000000001</v>
      </c>
      <c r="Q3283" s="13">
        <f t="shared" si="153"/>
        <v>42219.019733796296</v>
      </c>
      <c r="S3283">
        <f t="shared" si="155"/>
        <v>2015</v>
      </c>
    </row>
    <row r="3284" spans="1:19" ht="48" x14ac:dyDescent="0.2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8285</v>
      </c>
      <c r="O3284" t="s">
        <v>8286</v>
      </c>
      <c r="P3284">
        <f t="shared" si="154"/>
        <v>134.26</v>
      </c>
      <c r="Q3284" s="13">
        <f t="shared" si="153"/>
        <v>42445.19430555556</v>
      </c>
      <c r="S3284">
        <f t="shared" si="155"/>
        <v>2016</v>
      </c>
    </row>
    <row r="3285" spans="1:19" ht="48" x14ac:dyDescent="0.2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8285</v>
      </c>
      <c r="O3285" t="s">
        <v>8286</v>
      </c>
      <c r="P3285">
        <f t="shared" si="154"/>
        <v>17.829999999999998</v>
      </c>
      <c r="Q3285" s="13">
        <f t="shared" si="153"/>
        <v>42379.74418981481</v>
      </c>
      <c r="S3285">
        <f t="shared" si="155"/>
        <v>2016</v>
      </c>
    </row>
    <row r="3286" spans="1:19" ht="48" x14ac:dyDescent="0.2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8285</v>
      </c>
      <c r="O3286" t="s">
        <v>8286</v>
      </c>
      <c r="P3286">
        <f t="shared" si="154"/>
        <v>203.2</v>
      </c>
      <c r="Q3286" s="13">
        <f t="shared" si="153"/>
        <v>42380.884872685187</v>
      </c>
      <c r="S3286">
        <f t="shared" si="155"/>
        <v>2016</v>
      </c>
    </row>
    <row r="3287" spans="1:19" ht="16" x14ac:dyDescent="0.2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8285</v>
      </c>
      <c r="O3287" t="s">
        <v>8286</v>
      </c>
      <c r="P3287">
        <f t="shared" si="154"/>
        <v>69.19</v>
      </c>
      <c r="Q3287" s="13">
        <f t="shared" si="153"/>
        <v>42762.942430555559</v>
      </c>
      <c r="S3287">
        <f t="shared" si="155"/>
        <v>2017</v>
      </c>
    </row>
    <row r="3288" spans="1:19" ht="48" x14ac:dyDescent="0.2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8285</v>
      </c>
      <c r="O3288" t="s">
        <v>8286</v>
      </c>
      <c r="P3288">
        <f t="shared" si="154"/>
        <v>125.12</v>
      </c>
      <c r="Q3288" s="13">
        <f t="shared" si="153"/>
        <v>42567.840069444443</v>
      </c>
      <c r="S3288">
        <f t="shared" si="155"/>
        <v>2016</v>
      </c>
    </row>
    <row r="3289" spans="1:19" ht="32" x14ac:dyDescent="0.2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8285</v>
      </c>
      <c r="O3289" t="s">
        <v>8286</v>
      </c>
      <c r="P3289">
        <f t="shared" si="154"/>
        <v>73.53</v>
      </c>
      <c r="Q3289" s="13">
        <f t="shared" si="153"/>
        <v>42311.750324074077</v>
      </c>
      <c r="S3289">
        <f t="shared" si="155"/>
        <v>2015</v>
      </c>
    </row>
    <row r="3290" spans="1:19" ht="48" x14ac:dyDescent="0.2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8285</v>
      </c>
      <c r="O3290" t="s">
        <v>8286</v>
      </c>
      <c r="P3290">
        <f t="shared" si="154"/>
        <v>48.44</v>
      </c>
      <c r="Q3290" s="13">
        <f t="shared" si="153"/>
        <v>42505.774479166663</v>
      </c>
      <c r="S3290">
        <f t="shared" si="155"/>
        <v>2016</v>
      </c>
    </row>
    <row r="3291" spans="1:19" ht="48" x14ac:dyDescent="0.2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8285</v>
      </c>
      <c r="O3291" t="s">
        <v>8286</v>
      </c>
      <c r="P3291">
        <f t="shared" si="154"/>
        <v>26.61</v>
      </c>
      <c r="Q3291" s="13">
        <f t="shared" si="153"/>
        <v>42758.368078703701</v>
      </c>
      <c r="S3291">
        <f t="shared" si="155"/>
        <v>2017</v>
      </c>
    </row>
    <row r="3292" spans="1:19" ht="80" x14ac:dyDescent="0.2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8285</v>
      </c>
      <c r="O3292" t="s">
        <v>8286</v>
      </c>
      <c r="P3292">
        <f t="shared" si="154"/>
        <v>33.67</v>
      </c>
      <c r="Q3292" s="13">
        <f t="shared" si="153"/>
        <v>42775.51494212963</v>
      </c>
      <c r="S3292">
        <f t="shared" si="155"/>
        <v>2017</v>
      </c>
    </row>
    <row r="3293" spans="1:19" ht="48" x14ac:dyDescent="0.2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8285</v>
      </c>
      <c r="O3293" t="s">
        <v>8286</v>
      </c>
      <c r="P3293">
        <f t="shared" si="154"/>
        <v>40.71</v>
      </c>
      <c r="Q3293" s="13">
        <f t="shared" si="153"/>
        <v>42232.702546296292</v>
      </c>
      <c r="S3293">
        <f t="shared" si="155"/>
        <v>2015</v>
      </c>
    </row>
    <row r="3294" spans="1:19" ht="48" x14ac:dyDescent="0.2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8285</v>
      </c>
      <c r="O3294" t="s">
        <v>8286</v>
      </c>
      <c r="P3294">
        <f t="shared" si="154"/>
        <v>19.27</v>
      </c>
      <c r="Q3294" s="13">
        <f t="shared" si="153"/>
        <v>42282.770231481481</v>
      </c>
      <c r="S3294">
        <f t="shared" si="155"/>
        <v>2015</v>
      </c>
    </row>
    <row r="3295" spans="1:19" ht="48" x14ac:dyDescent="0.2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8285</v>
      </c>
      <c r="O3295" t="s">
        <v>8286</v>
      </c>
      <c r="P3295">
        <f t="shared" si="154"/>
        <v>84.29</v>
      </c>
      <c r="Q3295" s="13">
        <f t="shared" si="153"/>
        <v>42768.425370370373</v>
      </c>
      <c r="S3295">
        <f t="shared" si="155"/>
        <v>2017</v>
      </c>
    </row>
    <row r="3296" spans="1:19" ht="48" x14ac:dyDescent="0.2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8285</v>
      </c>
      <c r="O3296" t="s">
        <v>8286</v>
      </c>
      <c r="P3296">
        <f t="shared" si="154"/>
        <v>29.58</v>
      </c>
      <c r="Q3296" s="13">
        <f t="shared" si="153"/>
        <v>42141.541134259256</v>
      </c>
      <c r="S3296">
        <f t="shared" si="155"/>
        <v>2015</v>
      </c>
    </row>
    <row r="3297" spans="1:19" ht="48" x14ac:dyDescent="0.2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8285</v>
      </c>
      <c r="O3297" t="s">
        <v>8286</v>
      </c>
      <c r="P3297">
        <f t="shared" si="154"/>
        <v>26.67</v>
      </c>
      <c r="Q3297" s="13">
        <f t="shared" si="153"/>
        <v>42609.442465277782</v>
      </c>
      <c r="S3297">
        <f t="shared" si="155"/>
        <v>2016</v>
      </c>
    </row>
    <row r="3298" spans="1:19" ht="48" x14ac:dyDescent="0.2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8285</v>
      </c>
      <c r="O3298" t="s">
        <v>8286</v>
      </c>
      <c r="P3298">
        <f t="shared" si="154"/>
        <v>45.98</v>
      </c>
      <c r="Q3298" s="13">
        <f t="shared" si="153"/>
        <v>42309.756620370375</v>
      </c>
      <c r="S3298">
        <f t="shared" si="155"/>
        <v>2015</v>
      </c>
    </row>
    <row r="3299" spans="1:19" ht="48" x14ac:dyDescent="0.2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8285</v>
      </c>
      <c r="O3299" t="s">
        <v>8286</v>
      </c>
      <c r="P3299">
        <f t="shared" si="154"/>
        <v>125.09</v>
      </c>
      <c r="Q3299" s="13">
        <f t="shared" si="153"/>
        <v>42193.771481481483</v>
      </c>
      <c r="S3299">
        <f t="shared" si="155"/>
        <v>2015</v>
      </c>
    </row>
    <row r="3300" spans="1:19" ht="48" x14ac:dyDescent="0.2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8285</v>
      </c>
      <c r="O3300" t="s">
        <v>8286</v>
      </c>
      <c r="P3300">
        <f t="shared" si="154"/>
        <v>141.29</v>
      </c>
      <c r="Q3300" s="13">
        <f t="shared" si="153"/>
        <v>42239.957962962959</v>
      </c>
      <c r="S3300">
        <f t="shared" si="155"/>
        <v>2015</v>
      </c>
    </row>
    <row r="3301" spans="1:19" ht="48" x14ac:dyDescent="0.2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8285</v>
      </c>
      <c r="O3301" t="s">
        <v>8286</v>
      </c>
      <c r="P3301">
        <f t="shared" si="154"/>
        <v>55.33</v>
      </c>
      <c r="Q3301" s="13">
        <f t="shared" si="153"/>
        <v>42261.917395833334</v>
      </c>
      <c r="S3301">
        <f t="shared" si="155"/>
        <v>2015</v>
      </c>
    </row>
    <row r="3302" spans="1:19" ht="48" x14ac:dyDescent="0.2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8285</v>
      </c>
      <c r="O3302" t="s">
        <v>8286</v>
      </c>
      <c r="P3302">
        <f t="shared" si="154"/>
        <v>46.42</v>
      </c>
      <c r="Q3302" s="13">
        <f t="shared" si="153"/>
        <v>42102.743773148148</v>
      </c>
      <c r="S3302">
        <f t="shared" si="155"/>
        <v>2015</v>
      </c>
    </row>
    <row r="3303" spans="1:19" ht="48" x14ac:dyDescent="0.2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8285</v>
      </c>
      <c r="O3303" t="s">
        <v>8286</v>
      </c>
      <c r="P3303">
        <f t="shared" si="154"/>
        <v>57.2</v>
      </c>
      <c r="Q3303" s="13">
        <f t="shared" si="153"/>
        <v>42538.73583333334</v>
      </c>
      <c r="S3303">
        <f t="shared" si="155"/>
        <v>2016</v>
      </c>
    </row>
    <row r="3304" spans="1:19" ht="16" x14ac:dyDescent="0.2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8285</v>
      </c>
      <c r="O3304" t="s">
        <v>8286</v>
      </c>
      <c r="P3304">
        <f t="shared" si="154"/>
        <v>173.7</v>
      </c>
      <c r="Q3304" s="13">
        <f t="shared" si="153"/>
        <v>42681.35157407407</v>
      </c>
      <c r="S3304">
        <f t="shared" si="155"/>
        <v>2016</v>
      </c>
    </row>
    <row r="3305" spans="1:19" ht="48" x14ac:dyDescent="0.2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8285</v>
      </c>
      <c r="O3305" t="s">
        <v>8286</v>
      </c>
      <c r="P3305">
        <f t="shared" si="154"/>
        <v>59.6</v>
      </c>
      <c r="Q3305" s="13">
        <f t="shared" si="153"/>
        <v>42056.65143518518</v>
      </c>
      <c r="S3305">
        <f t="shared" si="155"/>
        <v>2015</v>
      </c>
    </row>
    <row r="3306" spans="1:19" ht="48" x14ac:dyDescent="0.2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8285</v>
      </c>
      <c r="O3306" t="s">
        <v>8286</v>
      </c>
      <c r="P3306">
        <f t="shared" si="154"/>
        <v>89.59</v>
      </c>
      <c r="Q3306" s="13">
        <f t="shared" si="153"/>
        <v>42696.624444444446</v>
      </c>
      <c r="S3306">
        <f t="shared" si="155"/>
        <v>2016</v>
      </c>
    </row>
    <row r="3307" spans="1:19" ht="48" x14ac:dyDescent="0.2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8285</v>
      </c>
      <c r="O3307" t="s">
        <v>8286</v>
      </c>
      <c r="P3307">
        <f t="shared" si="154"/>
        <v>204.05</v>
      </c>
      <c r="Q3307" s="13">
        <f t="shared" si="153"/>
        <v>42186.855879629627</v>
      </c>
      <c r="S3307">
        <f t="shared" si="155"/>
        <v>2015</v>
      </c>
    </row>
    <row r="3308" spans="1:19" ht="48" x14ac:dyDescent="0.2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8285</v>
      </c>
      <c r="O3308" t="s">
        <v>8286</v>
      </c>
      <c r="P3308">
        <f t="shared" si="154"/>
        <v>48.7</v>
      </c>
      <c r="Q3308" s="13">
        <f t="shared" si="153"/>
        <v>42493.219236111108</v>
      </c>
      <c r="S3308">
        <f t="shared" si="155"/>
        <v>2016</v>
      </c>
    </row>
    <row r="3309" spans="1:19" ht="48" x14ac:dyDescent="0.2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8285</v>
      </c>
      <c r="O3309" t="s">
        <v>8286</v>
      </c>
      <c r="P3309">
        <f t="shared" si="154"/>
        <v>53.34</v>
      </c>
      <c r="Q3309" s="13">
        <f t="shared" si="153"/>
        <v>42475.057164351849</v>
      </c>
      <c r="S3309">
        <f t="shared" si="155"/>
        <v>2016</v>
      </c>
    </row>
    <row r="3310" spans="1:19" ht="48" x14ac:dyDescent="0.2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8285</v>
      </c>
      <c r="O3310" t="s">
        <v>8286</v>
      </c>
      <c r="P3310">
        <f t="shared" si="154"/>
        <v>75.09</v>
      </c>
      <c r="Q3310" s="13">
        <f t="shared" si="153"/>
        <v>42452.876909722225</v>
      </c>
      <c r="S3310">
        <f t="shared" si="155"/>
        <v>2016</v>
      </c>
    </row>
    <row r="3311" spans="1:19" ht="32" x14ac:dyDescent="0.2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8285</v>
      </c>
      <c r="O3311" t="s">
        <v>8286</v>
      </c>
      <c r="P3311">
        <f t="shared" si="154"/>
        <v>18</v>
      </c>
      <c r="Q3311" s="13">
        <f t="shared" si="153"/>
        <v>42628.650208333333</v>
      </c>
      <c r="S3311">
        <f t="shared" si="155"/>
        <v>2016</v>
      </c>
    </row>
    <row r="3312" spans="1:19" ht="32" x14ac:dyDescent="0.2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8285</v>
      </c>
      <c r="O3312" t="s">
        <v>8286</v>
      </c>
      <c r="P3312">
        <f t="shared" si="154"/>
        <v>209.84</v>
      </c>
      <c r="Q3312" s="13">
        <f t="shared" si="153"/>
        <v>42253.928530092591</v>
      </c>
      <c r="S3312">
        <f t="shared" si="155"/>
        <v>2015</v>
      </c>
    </row>
    <row r="3313" spans="1:19" ht="48" x14ac:dyDescent="0.2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8285</v>
      </c>
      <c r="O3313" t="s">
        <v>8286</v>
      </c>
      <c r="P3313">
        <f t="shared" si="154"/>
        <v>61.02</v>
      </c>
      <c r="Q3313" s="13">
        <f t="shared" si="153"/>
        <v>42264.29178240741</v>
      </c>
      <c r="S3313">
        <f t="shared" si="155"/>
        <v>2015</v>
      </c>
    </row>
    <row r="3314" spans="1:19" ht="48" x14ac:dyDescent="0.2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8285</v>
      </c>
      <c r="O3314" t="s">
        <v>8286</v>
      </c>
      <c r="P3314">
        <f t="shared" si="154"/>
        <v>61</v>
      </c>
      <c r="Q3314" s="13">
        <f t="shared" si="153"/>
        <v>42664.809560185182</v>
      </c>
      <c r="S3314">
        <f t="shared" si="155"/>
        <v>2016</v>
      </c>
    </row>
    <row r="3315" spans="1:19" ht="48" x14ac:dyDescent="0.2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8285</v>
      </c>
      <c r="O3315" t="s">
        <v>8286</v>
      </c>
      <c r="P3315">
        <f t="shared" si="154"/>
        <v>80.03</v>
      </c>
      <c r="Q3315" s="13">
        <f t="shared" si="153"/>
        <v>42382.244409722218</v>
      </c>
      <c r="S3315">
        <f t="shared" si="155"/>
        <v>2016</v>
      </c>
    </row>
    <row r="3316" spans="1:19" ht="48" x14ac:dyDescent="0.2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8285</v>
      </c>
      <c r="O3316" t="s">
        <v>8286</v>
      </c>
      <c r="P3316">
        <f t="shared" si="154"/>
        <v>29.07</v>
      </c>
      <c r="Q3316" s="13">
        <f t="shared" si="153"/>
        <v>42105.267488425925</v>
      </c>
      <c r="S3316">
        <f t="shared" si="155"/>
        <v>2015</v>
      </c>
    </row>
    <row r="3317" spans="1:19" ht="48" x14ac:dyDescent="0.2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8285</v>
      </c>
      <c r="O3317" t="s">
        <v>8286</v>
      </c>
      <c r="P3317">
        <f t="shared" si="154"/>
        <v>49.44</v>
      </c>
      <c r="Q3317" s="13">
        <f t="shared" si="153"/>
        <v>42466.303715277783</v>
      </c>
      <c r="S3317">
        <f t="shared" si="155"/>
        <v>2016</v>
      </c>
    </row>
    <row r="3318" spans="1:19" ht="80" x14ac:dyDescent="0.2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8285</v>
      </c>
      <c r="O3318" t="s">
        <v>8286</v>
      </c>
      <c r="P3318">
        <f t="shared" si="154"/>
        <v>93.98</v>
      </c>
      <c r="Q3318" s="13">
        <f t="shared" si="153"/>
        <v>41826.871238425927</v>
      </c>
      <c r="S3318">
        <f t="shared" si="155"/>
        <v>2014</v>
      </c>
    </row>
    <row r="3319" spans="1:19" ht="48" x14ac:dyDescent="0.2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8285</v>
      </c>
      <c r="O3319" t="s">
        <v>8286</v>
      </c>
      <c r="P3319">
        <f t="shared" si="154"/>
        <v>61.94</v>
      </c>
      <c r="Q3319" s="13">
        <f t="shared" si="153"/>
        <v>42499.039629629624</v>
      </c>
      <c r="S3319">
        <f t="shared" si="155"/>
        <v>2016</v>
      </c>
    </row>
    <row r="3320" spans="1:19" ht="32" x14ac:dyDescent="0.2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8285</v>
      </c>
      <c r="O3320" t="s">
        <v>8286</v>
      </c>
      <c r="P3320">
        <f t="shared" si="154"/>
        <v>78.5</v>
      </c>
      <c r="Q3320" s="13">
        <f t="shared" si="153"/>
        <v>42431.302002314813</v>
      </c>
      <c r="S3320">
        <f t="shared" si="155"/>
        <v>2016</v>
      </c>
    </row>
    <row r="3321" spans="1:19" ht="48" x14ac:dyDescent="0.2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8285</v>
      </c>
      <c r="O3321" t="s">
        <v>8286</v>
      </c>
      <c r="P3321">
        <f t="shared" si="154"/>
        <v>33.75</v>
      </c>
      <c r="Q3321" s="13">
        <f t="shared" si="153"/>
        <v>41990.585486111115</v>
      </c>
      <c r="S3321">
        <f t="shared" si="155"/>
        <v>2014</v>
      </c>
    </row>
    <row r="3322" spans="1:19" ht="48" x14ac:dyDescent="0.2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8285</v>
      </c>
      <c r="O3322" t="s">
        <v>8286</v>
      </c>
      <c r="P3322">
        <f t="shared" si="154"/>
        <v>66.45</v>
      </c>
      <c r="Q3322" s="13">
        <f t="shared" si="153"/>
        <v>42513.045798611114</v>
      </c>
      <c r="S3322">
        <f t="shared" si="155"/>
        <v>2016</v>
      </c>
    </row>
    <row r="3323" spans="1:19" ht="48" x14ac:dyDescent="0.2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8285</v>
      </c>
      <c r="O3323" t="s">
        <v>8286</v>
      </c>
      <c r="P3323">
        <f t="shared" si="154"/>
        <v>35.799999999999997</v>
      </c>
      <c r="Q3323" s="13">
        <f t="shared" si="153"/>
        <v>41914.100289351853</v>
      </c>
      <c r="S3323">
        <f t="shared" si="155"/>
        <v>2014</v>
      </c>
    </row>
    <row r="3324" spans="1:19" ht="48" x14ac:dyDescent="0.2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8285</v>
      </c>
      <c r="O3324" t="s">
        <v>8286</v>
      </c>
      <c r="P3324">
        <f t="shared" si="154"/>
        <v>145.65</v>
      </c>
      <c r="Q3324" s="13">
        <f t="shared" si="153"/>
        <v>42521.010370370372</v>
      </c>
      <c r="S3324">
        <f t="shared" si="155"/>
        <v>2016</v>
      </c>
    </row>
    <row r="3325" spans="1:19" ht="48" x14ac:dyDescent="0.2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8285</v>
      </c>
      <c r="O3325" t="s">
        <v>8286</v>
      </c>
      <c r="P3325">
        <f t="shared" si="154"/>
        <v>25.69</v>
      </c>
      <c r="Q3325" s="13">
        <f t="shared" si="153"/>
        <v>42608.36583333333</v>
      </c>
      <c r="S3325">
        <f t="shared" si="155"/>
        <v>2016</v>
      </c>
    </row>
    <row r="3326" spans="1:19" ht="32" x14ac:dyDescent="0.2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8285</v>
      </c>
      <c r="O3326" t="s">
        <v>8286</v>
      </c>
      <c r="P3326">
        <f t="shared" si="154"/>
        <v>152.5</v>
      </c>
      <c r="Q3326" s="13">
        <f t="shared" si="153"/>
        <v>42512.58321759259</v>
      </c>
      <c r="S3326">
        <f t="shared" si="155"/>
        <v>2016</v>
      </c>
    </row>
    <row r="3327" spans="1:19" ht="48" x14ac:dyDescent="0.2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8285</v>
      </c>
      <c r="O3327" t="s">
        <v>8286</v>
      </c>
      <c r="P3327">
        <f t="shared" si="154"/>
        <v>30</v>
      </c>
      <c r="Q3327" s="13">
        <f t="shared" si="153"/>
        <v>42064.785613425927</v>
      </c>
      <c r="S3327">
        <f t="shared" si="155"/>
        <v>2015</v>
      </c>
    </row>
    <row r="3328" spans="1:19" ht="48" x14ac:dyDescent="0.2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8285</v>
      </c>
      <c r="O3328" t="s">
        <v>8286</v>
      </c>
      <c r="P3328">
        <f t="shared" si="154"/>
        <v>142.28</v>
      </c>
      <c r="Q3328" s="13">
        <f t="shared" si="153"/>
        <v>42041.714178240742</v>
      </c>
      <c r="S3328">
        <f t="shared" si="155"/>
        <v>2015</v>
      </c>
    </row>
    <row r="3329" spans="1:19" ht="48" x14ac:dyDescent="0.2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8285</v>
      </c>
      <c r="O3329" t="s">
        <v>8286</v>
      </c>
      <c r="P3329">
        <f t="shared" si="154"/>
        <v>24.55</v>
      </c>
      <c r="Q3329" s="13">
        <f t="shared" si="153"/>
        <v>42468.374606481477</v>
      </c>
      <c r="S3329">
        <f t="shared" si="155"/>
        <v>2016</v>
      </c>
    </row>
    <row r="3330" spans="1:19" ht="48" x14ac:dyDescent="0.2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8285</v>
      </c>
      <c r="O3330" t="s">
        <v>8286</v>
      </c>
      <c r="P3330">
        <f t="shared" si="154"/>
        <v>292.77999999999997</v>
      </c>
      <c r="Q3330" s="13">
        <f t="shared" si="153"/>
        <v>41822.57503472222</v>
      </c>
      <c r="S3330">
        <f t="shared" si="155"/>
        <v>2014</v>
      </c>
    </row>
    <row r="3331" spans="1:19" ht="48" x14ac:dyDescent="0.2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8285</v>
      </c>
      <c r="O3331" t="s">
        <v>8286</v>
      </c>
      <c r="P3331">
        <f t="shared" si="154"/>
        <v>44.92</v>
      </c>
      <c r="Q3331" s="13">
        <f t="shared" ref="Q3331:Q3394" si="156">(((J3331/60)/60)/24)+DATE(1970,1,1)</f>
        <v>41837.323009259257</v>
      </c>
      <c r="S3331">
        <f t="shared" si="155"/>
        <v>2014</v>
      </c>
    </row>
    <row r="3332" spans="1:19" ht="48" x14ac:dyDescent="0.2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8285</v>
      </c>
      <c r="O3332" t="s">
        <v>8286</v>
      </c>
      <c r="P3332">
        <f t="shared" ref="P3332:P3395" si="157">ROUND(E3332/L3332,2)</f>
        <v>23.1</v>
      </c>
      <c r="Q3332" s="13">
        <f t="shared" si="156"/>
        <v>42065.887361111112</v>
      </c>
      <c r="S3332">
        <f t="shared" ref="R3332:S3395" si="158">YEAR(Q3332)</f>
        <v>2015</v>
      </c>
    </row>
    <row r="3333" spans="1:19" ht="48" x14ac:dyDescent="0.2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8285</v>
      </c>
      <c r="O3333" t="s">
        <v>8286</v>
      </c>
      <c r="P3333">
        <f t="shared" si="157"/>
        <v>80.400000000000006</v>
      </c>
      <c r="Q3333" s="13">
        <f t="shared" si="156"/>
        <v>42248.697754629626</v>
      </c>
      <c r="S3333">
        <f t="shared" si="158"/>
        <v>2015</v>
      </c>
    </row>
    <row r="3334" spans="1:19" ht="48" x14ac:dyDescent="0.2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8285</v>
      </c>
      <c r="O3334" t="s">
        <v>8286</v>
      </c>
      <c r="P3334">
        <f t="shared" si="157"/>
        <v>72.290000000000006</v>
      </c>
      <c r="Q3334" s="13">
        <f t="shared" si="156"/>
        <v>41809.860300925924</v>
      </c>
      <c r="S3334">
        <f t="shared" si="158"/>
        <v>2014</v>
      </c>
    </row>
    <row r="3335" spans="1:19" ht="48" x14ac:dyDescent="0.2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8285</v>
      </c>
      <c r="O3335" t="s">
        <v>8286</v>
      </c>
      <c r="P3335">
        <f t="shared" si="157"/>
        <v>32.97</v>
      </c>
      <c r="Q3335" s="13">
        <f t="shared" si="156"/>
        <v>42148.676851851851</v>
      </c>
      <c r="S3335">
        <f t="shared" si="158"/>
        <v>2015</v>
      </c>
    </row>
    <row r="3336" spans="1:19" ht="32" x14ac:dyDescent="0.2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8285</v>
      </c>
      <c r="O3336" t="s">
        <v>8286</v>
      </c>
      <c r="P3336">
        <f t="shared" si="157"/>
        <v>116.65</v>
      </c>
      <c r="Q3336" s="13">
        <f t="shared" si="156"/>
        <v>42185.521087962959</v>
      </c>
      <c r="S3336">
        <f t="shared" si="158"/>
        <v>2015</v>
      </c>
    </row>
    <row r="3337" spans="1:19" ht="48" x14ac:dyDescent="0.2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8285</v>
      </c>
      <c r="O3337" t="s">
        <v>8286</v>
      </c>
      <c r="P3337">
        <f t="shared" si="157"/>
        <v>79.62</v>
      </c>
      <c r="Q3337" s="13">
        <f t="shared" si="156"/>
        <v>41827.674143518518</v>
      </c>
      <c r="S3337">
        <f t="shared" si="158"/>
        <v>2014</v>
      </c>
    </row>
    <row r="3338" spans="1:19" ht="48" x14ac:dyDescent="0.2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8285</v>
      </c>
      <c r="O3338" t="s">
        <v>8286</v>
      </c>
      <c r="P3338">
        <f t="shared" si="157"/>
        <v>27.78</v>
      </c>
      <c r="Q3338" s="13">
        <f t="shared" si="156"/>
        <v>42437.398680555561</v>
      </c>
      <c r="S3338">
        <f t="shared" si="158"/>
        <v>2016</v>
      </c>
    </row>
    <row r="3339" spans="1:19" ht="48" x14ac:dyDescent="0.2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8285</v>
      </c>
      <c r="O3339" t="s">
        <v>8286</v>
      </c>
      <c r="P3339">
        <f t="shared" si="157"/>
        <v>81.03</v>
      </c>
      <c r="Q3339" s="13">
        <f t="shared" si="156"/>
        <v>41901.282025462962</v>
      </c>
      <c r="S3339">
        <f t="shared" si="158"/>
        <v>2014</v>
      </c>
    </row>
    <row r="3340" spans="1:19" ht="32" x14ac:dyDescent="0.2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8285</v>
      </c>
      <c r="O3340" t="s">
        <v>8286</v>
      </c>
      <c r="P3340">
        <f t="shared" si="157"/>
        <v>136.85</v>
      </c>
      <c r="Q3340" s="13">
        <f t="shared" si="156"/>
        <v>42769.574999999997</v>
      </c>
      <c r="S3340">
        <f t="shared" si="158"/>
        <v>2017</v>
      </c>
    </row>
    <row r="3341" spans="1:19" ht="32" x14ac:dyDescent="0.2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8285</v>
      </c>
      <c r="O3341" t="s">
        <v>8286</v>
      </c>
      <c r="P3341">
        <f t="shared" si="157"/>
        <v>177.62</v>
      </c>
      <c r="Q3341" s="13">
        <f t="shared" si="156"/>
        <v>42549.665717592594</v>
      </c>
      <c r="S3341">
        <f t="shared" si="158"/>
        <v>2016</v>
      </c>
    </row>
    <row r="3342" spans="1:19" ht="48" x14ac:dyDescent="0.2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8285</v>
      </c>
      <c r="O3342" t="s">
        <v>8286</v>
      </c>
      <c r="P3342">
        <f t="shared" si="157"/>
        <v>109.08</v>
      </c>
      <c r="Q3342" s="13">
        <f t="shared" si="156"/>
        <v>42685.974004629628</v>
      </c>
      <c r="S3342">
        <f t="shared" si="158"/>
        <v>2016</v>
      </c>
    </row>
    <row r="3343" spans="1:19" ht="48" x14ac:dyDescent="0.2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8285</v>
      </c>
      <c r="O3343" t="s">
        <v>8286</v>
      </c>
      <c r="P3343">
        <f t="shared" si="157"/>
        <v>119.64</v>
      </c>
      <c r="Q3343" s="13">
        <f t="shared" si="156"/>
        <v>42510.798854166671</v>
      </c>
      <c r="S3343">
        <f t="shared" si="158"/>
        <v>2016</v>
      </c>
    </row>
    <row r="3344" spans="1:19" ht="32" x14ac:dyDescent="0.2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8285</v>
      </c>
      <c r="O3344" t="s">
        <v>8286</v>
      </c>
      <c r="P3344">
        <f t="shared" si="157"/>
        <v>78.209999999999994</v>
      </c>
      <c r="Q3344" s="13">
        <f t="shared" si="156"/>
        <v>42062.296412037031</v>
      </c>
      <c r="S3344">
        <f t="shared" si="158"/>
        <v>2015</v>
      </c>
    </row>
    <row r="3345" spans="1:19" ht="48" x14ac:dyDescent="0.2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8285</v>
      </c>
      <c r="O3345" t="s">
        <v>8286</v>
      </c>
      <c r="P3345">
        <f t="shared" si="157"/>
        <v>52.17</v>
      </c>
      <c r="Q3345" s="13">
        <f t="shared" si="156"/>
        <v>42452.916481481487</v>
      </c>
      <c r="S3345">
        <f t="shared" si="158"/>
        <v>2016</v>
      </c>
    </row>
    <row r="3346" spans="1:19" ht="48" x14ac:dyDescent="0.2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8285</v>
      </c>
      <c r="O3346" t="s">
        <v>8286</v>
      </c>
      <c r="P3346">
        <f t="shared" si="157"/>
        <v>114.13</v>
      </c>
      <c r="Q3346" s="13">
        <f t="shared" si="156"/>
        <v>41851.200150462959</v>
      </c>
      <c r="S3346">
        <f t="shared" si="158"/>
        <v>2014</v>
      </c>
    </row>
    <row r="3347" spans="1:19" ht="48" x14ac:dyDescent="0.2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8285</v>
      </c>
      <c r="O3347" t="s">
        <v>8286</v>
      </c>
      <c r="P3347">
        <f t="shared" si="157"/>
        <v>50</v>
      </c>
      <c r="Q3347" s="13">
        <f t="shared" si="156"/>
        <v>42053.106111111112</v>
      </c>
      <c r="S3347">
        <f t="shared" si="158"/>
        <v>2015</v>
      </c>
    </row>
    <row r="3348" spans="1:19" ht="48" x14ac:dyDescent="0.2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8285</v>
      </c>
      <c r="O3348" t="s">
        <v>8286</v>
      </c>
      <c r="P3348">
        <f t="shared" si="157"/>
        <v>91.67</v>
      </c>
      <c r="Q3348" s="13">
        <f t="shared" si="156"/>
        <v>42054.024421296301</v>
      </c>
      <c r="S3348">
        <f t="shared" si="158"/>
        <v>2015</v>
      </c>
    </row>
    <row r="3349" spans="1:19" ht="48" x14ac:dyDescent="0.2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8285</v>
      </c>
      <c r="O3349" t="s">
        <v>8286</v>
      </c>
      <c r="P3349">
        <f t="shared" si="157"/>
        <v>108.59</v>
      </c>
      <c r="Q3349" s="13">
        <f t="shared" si="156"/>
        <v>42484.551550925928</v>
      </c>
      <c r="S3349">
        <f t="shared" si="158"/>
        <v>2016</v>
      </c>
    </row>
    <row r="3350" spans="1:19" ht="48" x14ac:dyDescent="0.2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8285</v>
      </c>
      <c r="O3350" t="s">
        <v>8286</v>
      </c>
      <c r="P3350">
        <f t="shared" si="157"/>
        <v>69.819999999999993</v>
      </c>
      <c r="Q3350" s="13">
        <f t="shared" si="156"/>
        <v>42466.558796296296</v>
      </c>
      <c r="S3350">
        <f t="shared" si="158"/>
        <v>2016</v>
      </c>
    </row>
    <row r="3351" spans="1:19" ht="48" x14ac:dyDescent="0.2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8285</v>
      </c>
      <c r="O3351" t="s">
        <v>8286</v>
      </c>
      <c r="P3351">
        <f t="shared" si="157"/>
        <v>109.57</v>
      </c>
      <c r="Q3351" s="13">
        <f t="shared" si="156"/>
        <v>42513.110787037032</v>
      </c>
      <c r="S3351">
        <f t="shared" si="158"/>
        <v>2016</v>
      </c>
    </row>
    <row r="3352" spans="1:19" ht="48" x14ac:dyDescent="0.2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8285</v>
      </c>
      <c r="O3352" t="s">
        <v>8286</v>
      </c>
      <c r="P3352">
        <f t="shared" si="157"/>
        <v>71.67</v>
      </c>
      <c r="Q3352" s="13">
        <f t="shared" si="156"/>
        <v>42302.701516203699</v>
      </c>
      <c r="S3352">
        <f t="shared" si="158"/>
        <v>2015</v>
      </c>
    </row>
    <row r="3353" spans="1:19" ht="48" x14ac:dyDescent="0.2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8285</v>
      </c>
      <c r="O3353" t="s">
        <v>8286</v>
      </c>
      <c r="P3353">
        <f t="shared" si="157"/>
        <v>93.61</v>
      </c>
      <c r="Q3353" s="13">
        <f t="shared" si="156"/>
        <v>41806.395428240743</v>
      </c>
      <c r="S3353">
        <f t="shared" si="158"/>
        <v>2014</v>
      </c>
    </row>
    <row r="3354" spans="1:19" ht="48" x14ac:dyDescent="0.2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8285</v>
      </c>
      <c r="O3354" t="s">
        <v>8286</v>
      </c>
      <c r="P3354">
        <f t="shared" si="157"/>
        <v>76.8</v>
      </c>
      <c r="Q3354" s="13">
        <f t="shared" si="156"/>
        <v>42495.992800925931</v>
      </c>
      <c r="S3354">
        <f t="shared" si="158"/>
        <v>2016</v>
      </c>
    </row>
    <row r="3355" spans="1:19" ht="48" x14ac:dyDescent="0.2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8285</v>
      </c>
      <c r="O3355" t="s">
        <v>8286</v>
      </c>
      <c r="P3355">
        <f t="shared" si="157"/>
        <v>35.799999999999997</v>
      </c>
      <c r="Q3355" s="13">
        <f t="shared" si="156"/>
        <v>42479.432291666672</v>
      </c>
      <c r="S3355">
        <f t="shared" si="158"/>
        <v>2016</v>
      </c>
    </row>
    <row r="3356" spans="1:19" ht="32" x14ac:dyDescent="0.2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8285</v>
      </c>
      <c r="O3356" t="s">
        <v>8286</v>
      </c>
      <c r="P3356">
        <f t="shared" si="157"/>
        <v>55.6</v>
      </c>
      <c r="Q3356" s="13">
        <f t="shared" si="156"/>
        <v>42270.7269212963</v>
      </c>
      <c r="S3356">
        <f t="shared" si="158"/>
        <v>2015</v>
      </c>
    </row>
    <row r="3357" spans="1:19" ht="48" x14ac:dyDescent="0.2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8285</v>
      </c>
      <c r="O3357" t="s">
        <v>8286</v>
      </c>
      <c r="P3357">
        <f t="shared" si="157"/>
        <v>147.33000000000001</v>
      </c>
      <c r="Q3357" s="13">
        <f t="shared" si="156"/>
        <v>42489.619525462964</v>
      </c>
      <c r="S3357">
        <f t="shared" si="158"/>
        <v>2016</v>
      </c>
    </row>
    <row r="3358" spans="1:19" ht="48" x14ac:dyDescent="0.2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8285</v>
      </c>
      <c r="O3358" t="s">
        <v>8286</v>
      </c>
      <c r="P3358">
        <f t="shared" si="157"/>
        <v>56.33</v>
      </c>
      <c r="Q3358" s="13">
        <f t="shared" si="156"/>
        <v>42536.815648148149</v>
      </c>
      <c r="S3358">
        <f t="shared" si="158"/>
        <v>2016</v>
      </c>
    </row>
    <row r="3359" spans="1:19" ht="48" x14ac:dyDescent="0.2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8285</v>
      </c>
      <c r="O3359" t="s">
        <v>8286</v>
      </c>
      <c r="P3359">
        <f t="shared" si="157"/>
        <v>96.19</v>
      </c>
      <c r="Q3359" s="13">
        <f t="shared" si="156"/>
        <v>41822.417939814812</v>
      </c>
      <c r="S3359">
        <f t="shared" si="158"/>
        <v>2014</v>
      </c>
    </row>
    <row r="3360" spans="1:19" ht="48" x14ac:dyDescent="0.2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8285</v>
      </c>
      <c r="O3360" t="s">
        <v>8286</v>
      </c>
      <c r="P3360">
        <f t="shared" si="157"/>
        <v>63.57</v>
      </c>
      <c r="Q3360" s="13">
        <f t="shared" si="156"/>
        <v>41932.311099537037</v>
      </c>
      <c r="S3360">
        <f t="shared" si="158"/>
        <v>2014</v>
      </c>
    </row>
    <row r="3361" spans="1:19" ht="32" x14ac:dyDescent="0.2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8285</v>
      </c>
      <c r="O3361" t="s">
        <v>8286</v>
      </c>
      <c r="P3361">
        <f t="shared" si="157"/>
        <v>184.78</v>
      </c>
      <c r="Q3361" s="13">
        <f t="shared" si="156"/>
        <v>42746.057106481487</v>
      </c>
      <c r="S3361">
        <f t="shared" si="158"/>
        <v>2017</v>
      </c>
    </row>
    <row r="3362" spans="1:19" ht="32" x14ac:dyDescent="0.2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8285</v>
      </c>
      <c r="O3362" t="s">
        <v>8286</v>
      </c>
      <c r="P3362">
        <f t="shared" si="157"/>
        <v>126.72</v>
      </c>
      <c r="Q3362" s="13">
        <f t="shared" si="156"/>
        <v>42697.082673611112</v>
      </c>
      <c r="S3362">
        <f t="shared" si="158"/>
        <v>2016</v>
      </c>
    </row>
    <row r="3363" spans="1:19" ht="48" x14ac:dyDescent="0.2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8285</v>
      </c>
      <c r="O3363" t="s">
        <v>8286</v>
      </c>
      <c r="P3363">
        <f t="shared" si="157"/>
        <v>83.43</v>
      </c>
      <c r="Q3363" s="13">
        <f t="shared" si="156"/>
        <v>41866.025347222225</v>
      </c>
      <c r="S3363">
        <f t="shared" si="158"/>
        <v>2014</v>
      </c>
    </row>
    <row r="3364" spans="1:19" ht="48" x14ac:dyDescent="0.2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8285</v>
      </c>
      <c r="O3364" t="s">
        <v>8286</v>
      </c>
      <c r="P3364">
        <f t="shared" si="157"/>
        <v>54.5</v>
      </c>
      <c r="Q3364" s="13">
        <f t="shared" si="156"/>
        <v>42056.091631944444</v>
      </c>
      <c r="S3364">
        <f t="shared" si="158"/>
        <v>2015</v>
      </c>
    </row>
    <row r="3365" spans="1:19" ht="48" x14ac:dyDescent="0.2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8285</v>
      </c>
      <c r="O3365" t="s">
        <v>8286</v>
      </c>
      <c r="P3365">
        <f t="shared" si="157"/>
        <v>302.31</v>
      </c>
      <c r="Q3365" s="13">
        <f t="shared" si="156"/>
        <v>41851.771354166667</v>
      </c>
      <c r="S3365">
        <f t="shared" si="158"/>
        <v>2014</v>
      </c>
    </row>
    <row r="3366" spans="1:19" ht="48" x14ac:dyDescent="0.2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8285</v>
      </c>
      <c r="O3366" t="s">
        <v>8286</v>
      </c>
      <c r="P3366">
        <f t="shared" si="157"/>
        <v>44.14</v>
      </c>
      <c r="Q3366" s="13">
        <f t="shared" si="156"/>
        <v>42422.977418981478</v>
      </c>
      <c r="S3366">
        <f t="shared" si="158"/>
        <v>2016</v>
      </c>
    </row>
    <row r="3367" spans="1:19" ht="48" x14ac:dyDescent="0.2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8285</v>
      </c>
      <c r="O3367" t="s">
        <v>8286</v>
      </c>
      <c r="P3367">
        <f t="shared" si="157"/>
        <v>866.67</v>
      </c>
      <c r="Q3367" s="13">
        <f t="shared" si="156"/>
        <v>42321.101759259262</v>
      </c>
      <c r="S3367">
        <f t="shared" si="158"/>
        <v>2015</v>
      </c>
    </row>
    <row r="3368" spans="1:19" ht="48" x14ac:dyDescent="0.2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8285</v>
      </c>
      <c r="O3368" t="s">
        <v>8286</v>
      </c>
      <c r="P3368">
        <f t="shared" si="157"/>
        <v>61.39</v>
      </c>
      <c r="Q3368" s="13">
        <f t="shared" si="156"/>
        <v>42107.067557870367</v>
      </c>
      <c r="S3368">
        <f t="shared" si="158"/>
        <v>2015</v>
      </c>
    </row>
    <row r="3369" spans="1:19" ht="48" x14ac:dyDescent="0.2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8285</v>
      </c>
      <c r="O3369" t="s">
        <v>8286</v>
      </c>
      <c r="P3369">
        <f t="shared" si="157"/>
        <v>29.67</v>
      </c>
      <c r="Q3369" s="13">
        <f t="shared" si="156"/>
        <v>42192.933958333335</v>
      </c>
      <c r="S3369">
        <f t="shared" si="158"/>
        <v>2015</v>
      </c>
    </row>
    <row r="3370" spans="1:19" ht="48" x14ac:dyDescent="0.2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8285</v>
      </c>
      <c r="O3370" t="s">
        <v>8286</v>
      </c>
      <c r="P3370">
        <f t="shared" si="157"/>
        <v>45.48</v>
      </c>
      <c r="Q3370" s="13">
        <f t="shared" si="156"/>
        <v>41969.199756944443</v>
      </c>
      <c r="S3370">
        <f t="shared" si="158"/>
        <v>2014</v>
      </c>
    </row>
    <row r="3371" spans="1:19" ht="48" x14ac:dyDescent="0.2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8285</v>
      </c>
      <c r="O3371" t="s">
        <v>8286</v>
      </c>
      <c r="P3371">
        <f t="shared" si="157"/>
        <v>96.2</v>
      </c>
      <c r="Q3371" s="13">
        <f t="shared" si="156"/>
        <v>42690.041435185187</v>
      </c>
      <c r="S3371">
        <f t="shared" si="158"/>
        <v>2016</v>
      </c>
    </row>
    <row r="3372" spans="1:19" ht="32" x14ac:dyDescent="0.2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8285</v>
      </c>
      <c r="O3372" t="s">
        <v>8286</v>
      </c>
      <c r="P3372">
        <f t="shared" si="157"/>
        <v>67.92</v>
      </c>
      <c r="Q3372" s="13">
        <f t="shared" si="156"/>
        <v>42690.334317129629</v>
      </c>
      <c r="S3372">
        <f t="shared" si="158"/>
        <v>2016</v>
      </c>
    </row>
    <row r="3373" spans="1:19" ht="32" x14ac:dyDescent="0.2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8285</v>
      </c>
      <c r="O3373" t="s">
        <v>8286</v>
      </c>
      <c r="P3373">
        <f t="shared" si="157"/>
        <v>30.78</v>
      </c>
      <c r="Q3373" s="13">
        <f t="shared" si="156"/>
        <v>42312.874594907407</v>
      </c>
      <c r="S3373">
        <f t="shared" si="158"/>
        <v>2015</v>
      </c>
    </row>
    <row r="3374" spans="1:19" ht="48" x14ac:dyDescent="0.2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8285</v>
      </c>
      <c r="O3374" t="s">
        <v>8286</v>
      </c>
      <c r="P3374">
        <f t="shared" si="157"/>
        <v>38.33</v>
      </c>
      <c r="Q3374" s="13">
        <f t="shared" si="156"/>
        <v>41855.548101851848</v>
      </c>
      <c r="S3374">
        <f t="shared" si="158"/>
        <v>2014</v>
      </c>
    </row>
    <row r="3375" spans="1:19" ht="48" x14ac:dyDescent="0.2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8285</v>
      </c>
      <c r="O3375" t="s">
        <v>8286</v>
      </c>
      <c r="P3375">
        <f t="shared" si="157"/>
        <v>66.83</v>
      </c>
      <c r="Q3375" s="13">
        <f t="shared" si="156"/>
        <v>42179.854629629626</v>
      </c>
      <c r="S3375">
        <f t="shared" si="158"/>
        <v>2015</v>
      </c>
    </row>
    <row r="3376" spans="1:19" ht="48" x14ac:dyDescent="0.2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8285</v>
      </c>
      <c r="O3376" t="s">
        <v>8286</v>
      </c>
      <c r="P3376">
        <f t="shared" si="157"/>
        <v>71.73</v>
      </c>
      <c r="Q3376" s="13">
        <f t="shared" si="156"/>
        <v>42275.731666666667</v>
      </c>
      <c r="S3376">
        <f t="shared" si="158"/>
        <v>2015</v>
      </c>
    </row>
    <row r="3377" spans="1:19" ht="48" x14ac:dyDescent="0.2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8285</v>
      </c>
      <c r="O3377" t="s">
        <v>8286</v>
      </c>
      <c r="P3377">
        <f t="shared" si="157"/>
        <v>176.47</v>
      </c>
      <c r="Q3377" s="13">
        <f t="shared" si="156"/>
        <v>41765.610798611109</v>
      </c>
      <c r="S3377">
        <f t="shared" si="158"/>
        <v>2014</v>
      </c>
    </row>
    <row r="3378" spans="1:19" ht="48" x14ac:dyDescent="0.2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8285</v>
      </c>
      <c r="O3378" t="s">
        <v>8286</v>
      </c>
      <c r="P3378">
        <f t="shared" si="157"/>
        <v>421.11</v>
      </c>
      <c r="Q3378" s="13">
        <f t="shared" si="156"/>
        <v>42059.701319444444</v>
      </c>
      <c r="S3378">
        <f t="shared" si="158"/>
        <v>2015</v>
      </c>
    </row>
    <row r="3379" spans="1:19" ht="48" x14ac:dyDescent="0.2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8285</v>
      </c>
      <c r="O3379" t="s">
        <v>8286</v>
      </c>
      <c r="P3379">
        <f t="shared" si="157"/>
        <v>104.99</v>
      </c>
      <c r="Q3379" s="13">
        <f t="shared" si="156"/>
        <v>42053.732627314821</v>
      </c>
      <c r="S3379">
        <f t="shared" si="158"/>
        <v>2015</v>
      </c>
    </row>
    <row r="3380" spans="1:19" ht="48" x14ac:dyDescent="0.2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8285</v>
      </c>
      <c r="O3380" t="s">
        <v>8286</v>
      </c>
      <c r="P3380">
        <f t="shared" si="157"/>
        <v>28.19</v>
      </c>
      <c r="Q3380" s="13">
        <f t="shared" si="156"/>
        <v>41858.355393518519</v>
      </c>
      <c r="S3380">
        <f t="shared" si="158"/>
        <v>2014</v>
      </c>
    </row>
    <row r="3381" spans="1:19" ht="48" x14ac:dyDescent="0.2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8285</v>
      </c>
      <c r="O3381" t="s">
        <v>8286</v>
      </c>
      <c r="P3381">
        <f t="shared" si="157"/>
        <v>54.55</v>
      </c>
      <c r="Q3381" s="13">
        <f t="shared" si="156"/>
        <v>42225.513888888891</v>
      </c>
      <c r="S3381">
        <f t="shared" si="158"/>
        <v>2015</v>
      </c>
    </row>
    <row r="3382" spans="1:19" ht="48" x14ac:dyDescent="0.2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8285</v>
      </c>
      <c r="O3382" t="s">
        <v>8286</v>
      </c>
      <c r="P3382">
        <f t="shared" si="157"/>
        <v>111.89</v>
      </c>
      <c r="Q3382" s="13">
        <f t="shared" si="156"/>
        <v>41937.95344907407</v>
      </c>
      <c r="S3382">
        <f t="shared" si="158"/>
        <v>2014</v>
      </c>
    </row>
    <row r="3383" spans="1:19" ht="48" x14ac:dyDescent="0.2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8285</v>
      </c>
      <c r="O3383" t="s">
        <v>8286</v>
      </c>
      <c r="P3383">
        <f t="shared" si="157"/>
        <v>85.21</v>
      </c>
      <c r="Q3383" s="13">
        <f t="shared" si="156"/>
        <v>42044.184988425928</v>
      </c>
      <c r="S3383">
        <f t="shared" si="158"/>
        <v>2015</v>
      </c>
    </row>
    <row r="3384" spans="1:19" ht="48" x14ac:dyDescent="0.2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8285</v>
      </c>
      <c r="O3384" t="s">
        <v>8286</v>
      </c>
      <c r="P3384">
        <f t="shared" si="157"/>
        <v>76.650000000000006</v>
      </c>
      <c r="Q3384" s="13">
        <f t="shared" si="156"/>
        <v>42559.431203703702</v>
      </c>
      <c r="S3384">
        <f t="shared" si="158"/>
        <v>2016</v>
      </c>
    </row>
    <row r="3385" spans="1:19" ht="48" x14ac:dyDescent="0.2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8285</v>
      </c>
      <c r="O3385" t="s">
        <v>8286</v>
      </c>
      <c r="P3385">
        <f t="shared" si="157"/>
        <v>65.17</v>
      </c>
      <c r="Q3385" s="13">
        <f t="shared" si="156"/>
        <v>42524.782638888893</v>
      </c>
      <c r="S3385">
        <f t="shared" si="158"/>
        <v>2016</v>
      </c>
    </row>
    <row r="3386" spans="1:19" ht="48" x14ac:dyDescent="0.2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8285</v>
      </c>
      <c r="O3386" t="s">
        <v>8286</v>
      </c>
      <c r="P3386">
        <f t="shared" si="157"/>
        <v>93.76</v>
      </c>
      <c r="Q3386" s="13">
        <f t="shared" si="156"/>
        <v>42292.087592592594</v>
      </c>
      <c r="S3386">
        <f t="shared" si="158"/>
        <v>2015</v>
      </c>
    </row>
    <row r="3387" spans="1:19" ht="48" x14ac:dyDescent="0.2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8285</v>
      </c>
      <c r="O3387" t="s">
        <v>8286</v>
      </c>
      <c r="P3387">
        <f t="shared" si="157"/>
        <v>133.33000000000001</v>
      </c>
      <c r="Q3387" s="13">
        <f t="shared" si="156"/>
        <v>41953.8675</v>
      </c>
      <c r="S3387">
        <f t="shared" si="158"/>
        <v>2014</v>
      </c>
    </row>
    <row r="3388" spans="1:19" ht="48" x14ac:dyDescent="0.2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8285</v>
      </c>
      <c r="O3388" t="s">
        <v>8286</v>
      </c>
      <c r="P3388">
        <f t="shared" si="157"/>
        <v>51.22</v>
      </c>
      <c r="Q3388" s="13">
        <f t="shared" si="156"/>
        <v>41946.644745370373</v>
      </c>
      <c r="S3388">
        <f t="shared" si="158"/>
        <v>2014</v>
      </c>
    </row>
    <row r="3389" spans="1:19" ht="48" x14ac:dyDescent="0.2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8285</v>
      </c>
      <c r="O3389" t="s">
        <v>8286</v>
      </c>
      <c r="P3389">
        <f t="shared" si="157"/>
        <v>100.17</v>
      </c>
      <c r="Q3389" s="13">
        <f t="shared" si="156"/>
        <v>41947.762592592589</v>
      </c>
      <c r="S3389">
        <f t="shared" si="158"/>
        <v>2014</v>
      </c>
    </row>
    <row r="3390" spans="1:19" ht="48" x14ac:dyDescent="0.2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8285</v>
      </c>
      <c r="O3390" t="s">
        <v>8286</v>
      </c>
      <c r="P3390">
        <f t="shared" si="157"/>
        <v>34.6</v>
      </c>
      <c r="Q3390" s="13">
        <f t="shared" si="156"/>
        <v>42143.461122685185</v>
      </c>
      <c r="S3390">
        <f t="shared" si="158"/>
        <v>2015</v>
      </c>
    </row>
    <row r="3391" spans="1:19" ht="48" x14ac:dyDescent="0.2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8285</v>
      </c>
      <c r="O3391" t="s">
        <v>8286</v>
      </c>
      <c r="P3391">
        <f t="shared" si="157"/>
        <v>184.68</v>
      </c>
      <c r="Q3391" s="13">
        <f t="shared" si="156"/>
        <v>42494.563449074078</v>
      </c>
      <c r="S3391">
        <f t="shared" si="158"/>
        <v>2016</v>
      </c>
    </row>
    <row r="3392" spans="1:19" ht="48" x14ac:dyDescent="0.2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8285</v>
      </c>
      <c r="O3392" t="s">
        <v>8286</v>
      </c>
      <c r="P3392">
        <f t="shared" si="157"/>
        <v>69.819999999999993</v>
      </c>
      <c r="Q3392" s="13">
        <f t="shared" si="156"/>
        <v>41815.774826388886</v>
      </c>
      <c r="S3392">
        <f t="shared" si="158"/>
        <v>2014</v>
      </c>
    </row>
    <row r="3393" spans="1:19" ht="48" x14ac:dyDescent="0.2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8285</v>
      </c>
      <c r="O3393" t="s">
        <v>8286</v>
      </c>
      <c r="P3393">
        <f t="shared" si="157"/>
        <v>61.94</v>
      </c>
      <c r="Q3393" s="13">
        <f t="shared" si="156"/>
        <v>41830.545694444445</v>
      </c>
      <c r="S3393">
        <f t="shared" si="158"/>
        <v>2014</v>
      </c>
    </row>
    <row r="3394" spans="1:19" ht="48" x14ac:dyDescent="0.2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8285</v>
      </c>
      <c r="O3394" t="s">
        <v>8286</v>
      </c>
      <c r="P3394">
        <f t="shared" si="157"/>
        <v>41.67</v>
      </c>
      <c r="Q3394" s="13">
        <f t="shared" si="156"/>
        <v>42446.845543981486</v>
      </c>
      <c r="S3394">
        <f t="shared" si="158"/>
        <v>2016</v>
      </c>
    </row>
    <row r="3395" spans="1:19" ht="48" x14ac:dyDescent="0.2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8285</v>
      </c>
      <c r="O3395" t="s">
        <v>8286</v>
      </c>
      <c r="P3395">
        <f t="shared" si="157"/>
        <v>36.07</v>
      </c>
      <c r="Q3395" s="13">
        <f t="shared" ref="Q3395:Q3458" si="159">(((J3395/60)/60)/24)+DATE(1970,1,1)</f>
        <v>41923.921643518523</v>
      </c>
      <c r="S3395">
        <f t="shared" si="158"/>
        <v>2014</v>
      </c>
    </row>
    <row r="3396" spans="1:19" ht="48" x14ac:dyDescent="0.2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8285</v>
      </c>
      <c r="O3396" t="s">
        <v>8286</v>
      </c>
      <c r="P3396">
        <f t="shared" ref="P3396:P3459" si="160">ROUND(E3396/L3396,2)</f>
        <v>29</v>
      </c>
      <c r="Q3396" s="13">
        <f t="shared" si="159"/>
        <v>41817.59542824074</v>
      </c>
      <c r="S3396">
        <f t="shared" ref="R3396:S3459" si="161">YEAR(Q3396)</f>
        <v>2014</v>
      </c>
    </row>
    <row r="3397" spans="1:19" ht="32" x14ac:dyDescent="0.2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8285</v>
      </c>
      <c r="O3397" t="s">
        <v>8286</v>
      </c>
      <c r="P3397">
        <f t="shared" si="160"/>
        <v>24.21</v>
      </c>
      <c r="Q3397" s="13">
        <f t="shared" si="159"/>
        <v>42140.712314814817</v>
      </c>
      <c r="S3397">
        <f t="shared" si="161"/>
        <v>2015</v>
      </c>
    </row>
    <row r="3398" spans="1:19" ht="48" x14ac:dyDescent="0.2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8285</v>
      </c>
      <c r="O3398" t="s">
        <v>8286</v>
      </c>
      <c r="P3398">
        <f t="shared" si="160"/>
        <v>55.89</v>
      </c>
      <c r="Q3398" s="13">
        <f t="shared" si="159"/>
        <v>41764.44663194444</v>
      </c>
      <c r="S3398">
        <f t="shared" si="161"/>
        <v>2014</v>
      </c>
    </row>
    <row r="3399" spans="1:19" ht="32" x14ac:dyDescent="0.2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8285</v>
      </c>
      <c r="O3399" t="s">
        <v>8286</v>
      </c>
      <c r="P3399">
        <f t="shared" si="160"/>
        <v>11.67</v>
      </c>
      <c r="Q3399" s="13">
        <f t="shared" si="159"/>
        <v>42378.478344907402</v>
      </c>
      <c r="S3399">
        <f t="shared" si="161"/>
        <v>2016</v>
      </c>
    </row>
    <row r="3400" spans="1:19" ht="48" x14ac:dyDescent="0.2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8285</v>
      </c>
      <c r="O3400" t="s">
        <v>8286</v>
      </c>
      <c r="P3400">
        <f t="shared" si="160"/>
        <v>68.349999999999994</v>
      </c>
      <c r="Q3400" s="13">
        <f t="shared" si="159"/>
        <v>41941.75203703704</v>
      </c>
      <c r="S3400">
        <f t="shared" si="161"/>
        <v>2014</v>
      </c>
    </row>
    <row r="3401" spans="1:19" ht="48" x14ac:dyDescent="0.2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8285</v>
      </c>
      <c r="O3401" t="s">
        <v>8286</v>
      </c>
      <c r="P3401">
        <f t="shared" si="160"/>
        <v>27.07</v>
      </c>
      <c r="Q3401" s="13">
        <f t="shared" si="159"/>
        <v>42026.920428240745</v>
      </c>
      <c r="S3401">
        <f t="shared" si="161"/>
        <v>2015</v>
      </c>
    </row>
    <row r="3402" spans="1:19" ht="48" x14ac:dyDescent="0.2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8285</v>
      </c>
      <c r="O3402" t="s">
        <v>8286</v>
      </c>
      <c r="P3402">
        <f t="shared" si="160"/>
        <v>118.13</v>
      </c>
      <c r="Q3402" s="13">
        <f t="shared" si="159"/>
        <v>41834.953865740739</v>
      </c>
      <c r="S3402">
        <f t="shared" si="161"/>
        <v>2014</v>
      </c>
    </row>
    <row r="3403" spans="1:19" ht="48" x14ac:dyDescent="0.2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8285</v>
      </c>
      <c r="O3403" t="s">
        <v>8286</v>
      </c>
      <c r="P3403">
        <f t="shared" si="160"/>
        <v>44.76</v>
      </c>
      <c r="Q3403" s="13">
        <f t="shared" si="159"/>
        <v>42193.723912037036</v>
      </c>
      <c r="S3403">
        <f t="shared" si="161"/>
        <v>2015</v>
      </c>
    </row>
    <row r="3404" spans="1:19" ht="48" x14ac:dyDescent="0.2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8285</v>
      </c>
      <c r="O3404" t="s">
        <v>8286</v>
      </c>
      <c r="P3404">
        <f t="shared" si="160"/>
        <v>99.79</v>
      </c>
      <c r="Q3404" s="13">
        <f t="shared" si="159"/>
        <v>42290.61855324074</v>
      </c>
      <c r="S3404">
        <f t="shared" si="161"/>
        <v>2015</v>
      </c>
    </row>
    <row r="3405" spans="1:19" ht="48" x14ac:dyDescent="0.2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8285</v>
      </c>
      <c r="O3405" t="s">
        <v>8286</v>
      </c>
      <c r="P3405">
        <f t="shared" si="160"/>
        <v>117.65</v>
      </c>
      <c r="Q3405" s="13">
        <f t="shared" si="159"/>
        <v>42150.462083333332</v>
      </c>
      <c r="S3405">
        <f t="shared" si="161"/>
        <v>2015</v>
      </c>
    </row>
    <row r="3406" spans="1:19" ht="48" x14ac:dyDescent="0.2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8285</v>
      </c>
      <c r="O3406" t="s">
        <v>8286</v>
      </c>
      <c r="P3406">
        <f t="shared" si="160"/>
        <v>203.33</v>
      </c>
      <c r="Q3406" s="13">
        <f t="shared" si="159"/>
        <v>42152.503495370373</v>
      </c>
      <c r="S3406">
        <f t="shared" si="161"/>
        <v>2015</v>
      </c>
    </row>
    <row r="3407" spans="1:19" ht="48" x14ac:dyDescent="0.2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8285</v>
      </c>
      <c r="O3407" t="s">
        <v>8286</v>
      </c>
      <c r="P3407">
        <f t="shared" si="160"/>
        <v>28.32</v>
      </c>
      <c r="Q3407" s="13">
        <f t="shared" si="159"/>
        <v>42410.017199074078</v>
      </c>
      <c r="S3407">
        <f t="shared" si="161"/>
        <v>2016</v>
      </c>
    </row>
    <row r="3408" spans="1:19" ht="32" x14ac:dyDescent="0.2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8285</v>
      </c>
      <c r="O3408" t="s">
        <v>8286</v>
      </c>
      <c r="P3408">
        <f t="shared" si="160"/>
        <v>110.23</v>
      </c>
      <c r="Q3408" s="13">
        <f t="shared" si="159"/>
        <v>41791.492777777778</v>
      </c>
      <c r="S3408">
        <f t="shared" si="161"/>
        <v>2014</v>
      </c>
    </row>
    <row r="3409" spans="1:19" ht="64" x14ac:dyDescent="0.2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8285</v>
      </c>
      <c r="O3409" t="s">
        <v>8286</v>
      </c>
      <c r="P3409">
        <f t="shared" si="160"/>
        <v>31.97</v>
      </c>
      <c r="Q3409" s="13">
        <f t="shared" si="159"/>
        <v>41796.422326388885</v>
      </c>
      <c r="S3409">
        <f t="shared" si="161"/>
        <v>2014</v>
      </c>
    </row>
    <row r="3410" spans="1:19" ht="48" x14ac:dyDescent="0.2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8285</v>
      </c>
      <c r="O3410" t="s">
        <v>8286</v>
      </c>
      <c r="P3410">
        <f t="shared" si="160"/>
        <v>58.61</v>
      </c>
      <c r="Q3410" s="13">
        <f t="shared" si="159"/>
        <v>41808.991944444446</v>
      </c>
      <c r="S3410">
        <f t="shared" si="161"/>
        <v>2014</v>
      </c>
    </row>
    <row r="3411" spans="1:19" ht="48" x14ac:dyDescent="0.2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8285</v>
      </c>
      <c r="O3411" t="s">
        <v>8286</v>
      </c>
      <c r="P3411">
        <f t="shared" si="160"/>
        <v>29.43</v>
      </c>
      <c r="Q3411" s="13">
        <f t="shared" si="159"/>
        <v>42544.814328703709</v>
      </c>
      <c r="S3411">
        <f t="shared" si="161"/>
        <v>2016</v>
      </c>
    </row>
    <row r="3412" spans="1:19" ht="48" x14ac:dyDescent="0.2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8285</v>
      </c>
      <c r="O3412" t="s">
        <v>8286</v>
      </c>
      <c r="P3412">
        <f t="shared" si="160"/>
        <v>81.38</v>
      </c>
      <c r="Q3412" s="13">
        <f t="shared" si="159"/>
        <v>42500.041550925926</v>
      </c>
      <c r="S3412">
        <f t="shared" si="161"/>
        <v>2016</v>
      </c>
    </row>
    <row r="3413" spans="1:19" ht="48" x14ac:dyDescent="0.2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8285</v>
      </c>
      <c r="O3413" t="s">
        <v>8286</v>
      </c>
      <c r="P3413">
        <f t="shared" si="160"/>
        <v>199.17</v>
      </c>
      <c r="Q3413" s="13">
        <f t="shared" si="159"/>
        <v>42265.022824074069</v>
      </c>
      <c r="S3413">
        <f t="shared" si="161"/>
        <v>2015</v>
      </c>
    </row>
    <row r="3414" spans="1:19" ht="48" x14ac:dyDescent="0.2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8285</v>
      </c>
      <c r="O3414" t="s">
        <v>8286</v>
      </c>
      <c r="P3414">
        <f t="shared" si="160"/>
        <v>115.38</v>
      </c>
      <c r="Q3414" s="13">
        <f t="shared" si="159"/>
        <v>41879.959050925929</v>
      </c>
      <c r="S3414">
        <f t="shared" si="161"/>
        <v>2014</v>
      </c>
    </row>
    <row r="3415" spans="1:19" ht="48" x14ac:dyDescent="0.2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8285</v>
      </c>
      <c r="O3415" t="s">
        <v>8286</v>
      </c>
      <c r="P3415">
        <f t="shared" si="160"/>
        <v>46.43</v>
      </c>
      <c r="Q3415" s="13">
        <f t="shared" si="159"/>
        <v>42053.733078703706</v>
      </c>
      <c r="S3415">
        <f t="shared" si="161"/>
        <v>2015</v>
      </c>
    </row>
    <row r="3416" spans="1:19" ht="48" x14ac:dyDescent="0.2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8285</v>
      </c>
      <c r="O3416" t="s">
        <v>8286</v>
      </c>
      <c r="P3416">
        <f t="shared" si="160"/>
        <v>70.569999999999993</v>
      </c>
      <c r="Q3416" s="13">
        <f t="shared" si="159"/>
        <v>42675.832465277781</v>
      </c>
      <c r="S3416">
        <f t="shared" si="161"/>
        <v>2016</v>
      </c>
    </row>
    <row r="3417" spans="1:19" ht="32" x14ac:dyDescent="0.2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8285</v>
      </c>
      <c r="O3417" t="s">
        <v>8286</v>
      </c>
      <c r="P3417">
        <f t="shared" si="160"/>
        <v>22.22</v>
      </c>
      <c r="Q3417" s="13">
        <f t="shared" si="159"/>
        <v>42467.144166666665</v>
      </c>
      <c r="S3417">
        <f t="shared" si="161"/>
        <v>2016</v>
      </c>
    </row>
    <row r="3418" spans="1:19" ht="48" x14ac:dyDescent="0.2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8285</v>
      </c>
      <c r="O3418" t="s">
        <v>8286</v>
      </c>
      <c r="P3418">
        <f t="shared" si="160"/>
        <v>159.47</v>
      </c>
      <c r="Q3418" s="13">
        <f t="shared" si="159"/>
        <v>42089.412557870368</v>
      </c>
      <c r="S3418">
        <f t="shared" si="161"/>
        <v>2015</v>
      </c>
    </row>
    <row r="3419" spans="1:19" ht="48" x14ac:dyDescent="0.2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8285</v>
      </c>
      <c r="O3419" t="s">
        <v>8286</v>
      </c>
      <c r="P3419">
        <f t="shared" si="160"/>
        <v>37.78</v>
      </c>
      <c r="Q3419" s="13">
        <f t="shared" si="159"/>
        <v>41894.91375</v>
      </c>
      <c r="S3419">
        <f t="shared" si="161"/>
        <v>2014</v>
      </c>
    </row>
    <row r="3420" spans="1:19" ht="48" x14ac:dyDescent="0.2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8285</v>
      </c>
      <c r="O3420" t="s">
        <v>8286</v>
      </c>
      <c r="P3420">
        <f t="shared" si="160"/>
        <v>72.05</v>
      </c>
      <c r="Q3420" s="13">
        <f t="shared" si="159"/>
        <v>41752.83457175926</v>
      </c>
      <c r="S3420">
        <f t="shared" si="161"/>
        <v>2014</v>
      </c>
    </row>
    <row r="3421" spans="1:19" ht="64" x14ac:dyDescent="0.2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8285</v>
      </c>
      <c r="O3421" t="s">
        <v>8286</v>
      </c>
      <c r="P3421">
        <f t="shared" si="160"/>
        <v>63.7</v>
      </c>
      <c r="Q3421" s="13">
        <f t="shared" si="159"/>
        <v>42448.821585648147</v>
      </c>
      <c r="S3421">
        <f t="shared" si="161"/>
        <v>2016</v>
      </c>
    </row>
    <row r="3422" spans="1:19" ht="48" x14ac:dyDescent="0.2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8285</v>
      </c>
      <c r="O3422" t="s">
        <v>8286</v>
      </c>
      <c r="P3422">
        <f t="shared" si="160"/>
        <v>28.41</v>
      </c>
      <c r="Q3422" s="13">
        <f t="shared" si="159"/>
        <v>42405.090300925927</v>
      </c>
      <c r="S3422">
        <f t="shared" si="161"/>
        <v>2016</v>
      </c>
    </row>
    <row r="3423" spans="1:19" ht="48" x14ac:dyDescent="0.2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8285</v>
      </c>
      <c r="O3423" t="s">
        <v>8286</v>
      </c>
      <c r="P3423">
        <f t="shared" si="160"/>
        <v>103.21</v>
      </c>
      <c r="Q3423" s="13">
        <f t="shared" si="159"/>
        <v>42037.791238425925</v>
      </c>
      <c r="S3423">
        <f t="shared" si="161"/>
        <v>2015</v>
      </c>
    </row>
    <row r="3424" spans="1:19" ht="48" x14ac:dyDescent="0.2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8285</v>
      </c>
      <c r="O3424" t="s">
        <v>8286</v>
      </c>
      <c r="P3424">
        <f t="shared" si="160"/>
        <v>71.150000000000006</v>
      </c>
      <c r="Q3424" s="13">
        <f t="shared" si="159"/>
        <v>42323.562222222223</v>
      </c>
      <c r="S3424">
        <f t="shared" si="161"/>
        <v>2015</v>
      </c>
    </row>
    <row r="3425" spans="1:19" ht="48" x14ac:dyDescent="0.2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8285</v>
      </c>
      <c r="O3425" t="s">
        <v>8286</v>
      </c>
      <c r="P3425">
        <f t="shared" si="160"/>
        <v>35</v>
      </c>
      <c r="Q3425" s="13">
        <f t="shared" si="159"/>
        <v>42088.911354166667</v>
      </c>
      <c r="S3425">
        <f t="shared" si="161"/>
        <v>2015</v>
      </c>
    </row>
    <row r="3426" spans="1:19" ht="48" x14ac:dyDescent="0.2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8285</v>
      </c>
      <c r="O3426" t="s">
        <v>8286</v>
      </c>
      <c r="P3426">
        <f t="shared" si="160"/>
        <v>81.78</v>
      </c>
      <c r="Q3426" s="13">
        <f t="shared" si="159"/>
        <v>42018.676898148144</v>
      </c>
      <c r="S3426">
        <f t="shared" si="161"/>
        <v>2015</v>
      </c>
    </row>
    <row r="3427" spans="1:19" ht="48" x14ac:dyDescent="0.2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8285</v>
      </c>
      <c r="O3427" t="s">
        <v>8286</v>
      </c>
      <c r="P3427">
        <f t="shared" si="160"/>
        <v>297.02999999999997</v>
      </c>
      <c r="Q3427" s="13">
        <f t="shared" si="159"/>
        <v>41884.617314814815</v>
      </c>
      <c r="S3427">
        <f t="shared" si="161"/>
        <v>2014</v>
      </c>
    </row>
    <row r="3428" spans="1:19" ht="48" x14ac:dyDescent="0.2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8285</v>
      </c>
      <c r="O3428" t="s">
        <v>8286</v>
      </c>
      <c r="P3428">
        <f t="shared" si="160"/>
        <v>46.61</v>
      </c>
      <c r="Q3428" s="13">
        <f t="shared" si="159"/>
        <v>41884.056747685187</v>
      </c>
      <c r="S3428">
        <f t="shared" si="161"/>
        <v>2014</v>
      </c>
    </row>
    <row r="3429" spans="1:19" ht="48" x14ac:dyDescent="0.2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8285</v>
      </c>
      <c r="O3429" t="s">
        <v>8286</v>
      </c>
      <c r="P3429">
        <f t="shared" si="160"/>
        <v>51.72</v>
      </c>
      <c r="Q3429" s="13">
        <f t="shared" si="159"/>
        <v>41792.645277777774</v>
      </c>
      <c r="S3429">
        <f t="shared" si="161"/>
        <v>2014</v>
      </c>
    </row>
    <row r="3430" spans="1:19" ht="48" x14ac:dyDescent="0.2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8285</v>
      </c>
      <c r="O3430" t="s">
        <v>8286</v>
      </c>
      <c r="P3430">
        <f t="shared" si="160"/>
        <v>40.29</v>
      </c>
      <c r="Q3430" s="13">
        <f t="shared" si="159"/>
        <v>42038.720451388886</v>
      </c>
      <c r="S3430">
        <f t="shared" si="161"/>
        <v>2015</v>
      </c>
    </row>
    <row r="3431" spans="1:19" ht="48" x14ac:dyDescent="0.2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8285</v>
      </c>
      <c r="O3431" t="s">
        <v>8286</v>
      </c>
      <c r="P3431">
        <f t="shared" si="160"/>
        <v>16.25</v>
      </c>
      <c r="Q3431" s="13">
        <f t="shared" si="159"/>
        <v>42662.021539351852</v>
      </c>
      <c r="S3431">
        <f t="shared" si="161"/>
        <v>2016</v>
      </c>
    </row>
    <row r="3432" spans="1:19" ht="48" x14ac:dyDescent="0.2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8285</v>
      </c>
      <c r="O3432" t="s">
        <v>8286</v>
      </c>
      <c r="P3432">
        <f t="shared" si="160"/>
        <v>30.15</v>
      </c>
      <c r="Q3432" s="13">
        <f t="shared" si="159"/>
        <v>41820.945613425924</v>
      </c>
      <c r="S3432">
        <f t="shared" si="161"/>
        <v>2014</v>
      </c>
    </row>
    <row r="3433" spans="1:19" ht="48" x14ac:dyDescent="0.2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8285</v>
      </c>
      <c r="O3433" t="s">
        <v>8286</v>
      </c>
      <c r="P3433">
        <f t="shared" si="160"/>
        <v>95.24</v>
      </c>
      <c r="Q3433" s="13">
        <f t="shared" si="159"/>
        <v>41839.730937500004</v>
      </c>
      <c r="S3433">
        <f t="shared" si="161"/>
        <v>2014</v>
      </c>
    </row>
    <row r="3434" spans="1:19" ht="48" x14ac:dyDescent="0.2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8285</v>
      </c>
      <c r="O3434" t="s">
        <v>8286</v>
      </c>
      <c r="P3434">
        <f t="shared" si="160"/>
        <v>52.21</v>
      </c>
      <c r="Q3434" s="13">
        <f t="shared" si="159"/>
        <v>42380.581180555557</v>
      </c>
      <c r="S3434">
        <f t="shared" si="161"/>
        <v>2016</v>
      </c>
    </row>
    <row r="3435" spans="1:19" ht="48" x14ac:dyDescent="0.2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8285</v>
      </c>
      <c r="O3435" t="s">
        <v>8286</v>
      </c>
      <c r="P3435">
        <f t="shared" si="160"/>
        <v>134.15</v>
      </c>
      <c r="Q3435" s="13">
        <f t="shared" si="159"/>
        <v>41776.063136574077</v>
      </c>
      <c r="S3435">
        <f t="shared" si="161"/>
        <v>2014</v>
      </c>
    </row>
    <row r="3436" spans="1:19" ht="48" x14ac:dyDescent="0.2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8285</v>
      </c>
      <c r="O3436" t="s">
        <v>8286</v>
      </c>
      <c r="P3436">
        <f t="shared" si="160"/>
        <v>62.83</v>
      </c>
      <c r="Q3436" s="13">
        <f t="shared" si="159"/>
        <v>41800.380428240744</v>
      </c>
      <c r="S3436">
        <f t="shared" si="161"/>
        <v>2014</v>
      </c>
    </row>
    <row r="3437" spans="1:19" ht="48" x14ac:dyDescent="0.2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8285</v>
      </c>
      <c r="O3437" t="s">
        <v>8286</v>
      </c>
      <c r="P3437">
        <f t="shared" si="160"/>
        <v>58.95</v>
      </c>
      <c r="Q3437" s="13">
        <f t="shared" si="159"/>
        <v>42572.61681712963</v>
      </c>
      <c r="S3437">
        <f t="shared" si="161"/>
        <v>2016</v>
      </c>
    </row>
    <row r="3438" spans="1:19" ht="48" x14ac:dyDescent="0.2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8285</v>
      </c>
      <c r="O3438" t="s">
        <v>8286</v>
      </c>
      <c r="P3438">
        <f t="shared" si="160"/>
        <v>143.11000000000001</v>
      </c>
      <c r="Q3438" s="13">
        <f t="shared" si="159"/>
        <v>41851.541585648149</v>
      </c>
      <c r="S3438">
        <f t="shared" si="161"/>
        <v>2014</v>
      </c>
    </row>
    <row r="3439" spans="1:19" ht="48" x14ac:dyDescent="0.2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8285</v>
      </c>
      <c r="O3439" t="s">
        <v>8286</v>
      </c>
      <c r="P3439">
        <f t="shared" si="160"/>
        <v>84.17</v>
      </c>
      <c r="Q3439" s="13">
        <f t="shared" si="159"/>
        <v>42205.710879629631</v>
      </c>
      <c r="S3439">
        <f t="shared" si="161"/>
        <v>2015</v>
      </c>
    </row>
    <row r="3440" spans="1:19" ht="48" x14ac:dyDescent="0.2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8285</v>
      </c>
      <c r="O3440" t="s">
        <v>8286</v>
      </c>
      <c r="P3440">
        <f t="shared" si="160"/>
        <v>186.07</v>
      </c>
      <c r="Q3440" s="13">
        <f t="shared" si="159"/>
        <v>42100.927858796291</v>
      </c>
      <c r="S3440">
        <f t="shared" si="161"/>
        <v>2015</v>
      </c>
    </row>
    <row r="3441" spans="1:19" ht="32" x14ac:dyDescent="0.2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8285</v>
      </c>
      <c r="O3441" t="s">
        <v>8286</v>
      </c>
      <c r="P3441">
        <f t="shared" si="160"/>
        <v>89.79</v>
      </c>
      <c r="Q3441" s="13">
        <f t="shared" si="159"/>
        <v>42374.911226851851</v>
      </c>
      <c r="S3441">
        <f t="shared" si="161"/>
        <v>2016</v>
      </c>
    </row>
    <row r="3442" spans="1:19" ht="48" x14ac:dyDescent="0.2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8285</v>
      </c>
      <c r="O3442" t="s">
        <v>8286</v>
      </c>
      <c r="P3442">
        <f t="shared" si="160"/>
        <v>64.16</v>
      </c>
      <c r="Q3442" s="13">
        <f t="shared" si="159"/>
        <v>41809.12300925926</v>
      </c>
      <c r="S3442">
        <f t="shared" si="161"/>
        <v>2014</v>
      </c>
    </row>
    <row r="3443" spans="1:19" ht="48" x14ac:dyDescent="0.2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8285</v>
      </c>
      <c r="O3443" t="s">
        <v>8286</v>
      </c>
      <c r="P3443">
        <f t="shared" si="160"/>
        <v>59.65</v>
      </c>
      <c r="Q3443" s="13">
        <f t="shared" si="159"/>
        <v>42294.429641203707</v>
      </c>
      <c r="S3443">
        <f t="shared" si="161"/>
        <v>2015</v>
      </c>
    </row>
    <row r="3444" spans="1:19" ht="48" x14ac:dyDescent="0.2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8285</v>
      </c>
      <c r="O3444" t="s">
        <v>8286</v>
      </c>
      <c r="P3444">
        <f t="shared" si="160"/>
        <v>31.25</v>
      </c>
      <c r="Q3444" s="13">
        <f t="shared" si="159"/>
        <v>42124.841111111105</v>
      </c>
      <c r="S3444">
        <f t="shared" si="161"/>
        <v>2015</v>
      </c>
    </row>
    <row r="3445" spans="1:19" ht="48" x14ac:dyDescent="0.2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8285</v>
      </c>
      <c r="O3445" t="s">
        <v>8286</v>
      </c>
      <c r="P3445">
        <f t="shared" si="160"/>
        <v>41.22</v>
      </c>
      <c r="Q3445" s="13">
        <f t="shared" si="159"/>
        <v>41861.524837962963</v>
      </c>
      <c r="S3445">
        <f t="shared" si="161"/>
        <v>2014</v>
      </c>
    </row>
    <row r="3446" spans="1:19" ht="48" x14ac:dyDescent="0.2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8285</v>
      </c>
      <c r="O3446" t="s">
        <v>8286</v>
      </c>
      <c r="P3446">
        <f t="shared" si="160"/>
        <v>43.35</v>
      </c>
      <c r="Q3446" s="13">
        <f t="shared" si="159"/>
        <v>42521.291504629626</v>
      </c>
      <c r="S3446">
        <f t="shared" si="161"/>
        <v>2016</v>
      </c>
    </row>
    <row r="3447" spans="1:19" ht="48" x14ac:dyDescent="0.2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8285</v>
      </c>
      <c r="O3447" t="s">
        <v>8286</v>
      </c>
      <c r="P3447">
        <f t="shared" si="160"/>
        <v>64.52</v>
      </c>
      <c r="Q3447" s="13">
        <f t="shared" si="159"/>
        <v>42272.530509259261</v>
      </c>
      <c r="S3447">
        <f t="shared" si="161"/>
        <v>2015</v>
      </c>
    </row>
    <row r="3448" spans="1:19" ht="48" x14ac:dyDescent="0.2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8285</v>
      </c>
      <c r="O3448" t="s">
        <v>8286</v>
      </c>
      <c r="P3448">
        <f t="shared" si="160"/>
        <v>43.28</v>
      </c>
      <c r="Q3448" s="13">
        <f t="shared" si="159"/>
        <v>42016.832465277781</v>
      </c>
      <c r="S3448">
        <f t="shared" si="161"/>
        <v>2015</v>
      </c>
    </row>
    <row r="3449" spans="1:19" ht="32" x14ac:dyDescent="0.2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8285</v>
      </c>
      <c r="O3449" t="s">
        <v>8286</v>
      </c>
      <c r="P3449">
        <f t="shared" si="160"/>
        <v>77</v>
      </c>
      <c r="Q3449" s="13">
        <f t="shared" si="159"/>
        <v>42402.889027777783</v>
      </c>
      <c r="S3449">
        <f t="shared" si="161"/>
        <v>2016</v>
      </c>
    </row>
    <row r="3450" spans="1:19" ht="48" x14ac:dyDescent="0.2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8285</v>
      </c>
      <c r="O3450" t="s">
        <v>8286</v>
      </c>
      <c r="P3450">
        <f t="shared" si="160"/>
        <v>51.22</v>
      </c>
      <c r="Q3450" s="13">
        <f t="shared" si="159"/>
        <v>41960.119085648148</v>
      </c>
      <c r="S3450">
        <f t="shared" si="161"/>
        <v>2014</v>
      </c>
    </row>
    <row r="3451" spans="1:19" ht="48" x14ac:dyDescent="0.2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8285</v>
      </c>
      <c r="O3451" t="s">
        <v>8286</v>
      </c>
      <c r="P3451">
        <f t="shared" si="160"/>
        <v>68.25</v>
      </c>
      <c r="Q3451" s="13">
        <f t="shared" si="159"/>
        <v>42532.052523148144</v>
      </c>
      <c r="S3451">
        <f t="shared" si="161"/>
        <v>2016</v>
      </c>
    </row>
    <row r="3452" spans="1:19" ht="48" x14ac:dyDescent="0.2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8285</v>
      </c>
      <c r="O3452" t="s">
        <v>8286</v>
      </c>
      <c r="P3452">
        <f t="shared" si="160"/>
        <v>19.489999999999998</v>
      </c>
      <c r="Q3452" s="13">
        <f t="shared" si="159"/>
        <v>42036.704525462963</v>
      </c>
      <c r="S3452">
        <f t="shared" si="161"/>
        <v>2015</v>
      </c>
    </row>
    <row r="3453" spans="1:19" ht="48" x14ac:dyDescent="0.2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8285</v>
      </c>
      <c r="O3453" t="s">
        <v>8286</v>
      </c>
      <c r="P3453">
        <f t="shared" si="160"/>
        <v>41.13</v>
      </c>
      <c r="Q3453" s="13">
        <f t="shared" si="159"/>
        <v>42088.723692129628</v>
      </c>
      <c r="S3453">
        <f t="shared" si="161"/>
        <v>2015</v>
      </c>
    </row>
    <row r="3454" spans="1:19" ht="48" x14ac:dyDescent="0.2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8285</v>
      </c>
      <c r="O3454" t="s">
        <v>8286</v>
      </c>
      <c r="P3454">
        <f t="shared" si="160"/>
        <v>41.41</v>
      </c>
      <c r="Q3454" s="13">
        <f t="shared" si="159"/>
        <v>41820.639189814814</v>
      </c>
      <c r="S3454">
        <f t="shared" si="161"/>
        <v>2014</v>
      </c>
    </row>
    <row r="3455" spans="1:19" ht="48" x14ac:dyDescent="0.2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8285</v>
      </c>
      <c r="O3455" t="s">
        <v>8286</v>
      </c>
      <c r="P3455">
        <f t="shared" si="160"/>
        <v>27.5</v>
      </c>
      <c r="Q3455" s="13">
        <f t="shared" si="159"/>
        <v>42535.97865740741</v>
      </c>
      <c r="S3455">
        <f t="shared" si="161"/>
        <v>2016</v>
      </c>
    </row>
    <row r="3456" spans="1:19" ht="48" x14ac:dyDescent="0.2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8285</v>
      </c>
      <c r="O3456" t="s">
        <v>8286</v>
      </c>
      <c r="P3456">
        <f t="shared" si="160"/>
        <v>33.57</v>
      </c>
      <c r="Q3456" s="13">
        <f t="shared" si="159"/>
        <v>41821.698599537034</v>
      </c>
      <c r="S3456">
        <f t="shared" si="161"/>
        <v>2014</v>
      </c>
    </row>
    <row r="3457" spans="1:19" ht="48" x14ac:dyDescent="0.2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8285</v>
      </c>
      <c r="O3457" t="s">
        <v>8286</v>
      </c>
      <c r="P3457">
        <f t="shared" si="160"/>
        <v>145.87</v>
      </c>
      <c r="Q3457" s="13">
        <f t="shared" si="159"/>
        <v>42626.7503125</v>
      </c>
      <c r="S3457">
        <f t="shared" si="161"/>
        <v>2016</v>
      </c>
    </row>
    <row r="3458" spans="1:19" ht="48" x14ac:dyDescent="0.2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8285</v>
      </c>
      <c r="O3458" t="s">
        <v>8286</v>
      </c>
      <c r="P3458">
        <f t="shared" si="160"/>
        <v>358.69</v>
      </c>
      <c r="Q3458" s="13">
        <f t="shared" si="159"/>
        <v>41821.205636574072</v>
      </c>
      <c r="S3458">
        <f t="shared" si="161"/>
        <v>2014</v>
      </c>
    </row>
    <row r="3459" spans="1:19" ht="32" x14ac:dyDescent="0.2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8285</v>
      </c>
      <c r="O3459" t="s">
        <v>8286</v>
      </c>
      <c r="P3459">
        <f t="shared" si="160"/>
        <v>50.98</v>
      </c>
      <c r="Q3459" s="13">
        <f t="shared" ref="Q3459:Q3522" si="162">(((J3459/60)/60)/24)+DATE(1970,1,1)</f>
        <v>42016.706678240742</v>
      </c>
      <c r="S3459">
        <f t="shared" si="161"/>
        <v>2015</v>
      </c>
    </row>
    <row r="3460" spans="1:19" ht="48" x14ac:dyDescent="0.2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8285</v>
      </c>
      <c r="O3460" t="s">
        <v>8286</v>
      </c>
      <c r="P3460">
        <f t="shared" ref="P3460:P3523" si="163">ROUND(E3460/L3460,2)</f>
        <v>45.04</v>
      </c>
      <c r="Q3460" s="13">
        <f t="shared" si="162"/>
        <v>42011.202581018515</v>
      </c>
      <c r="S3460">
        <f t="shared" ref="R3460:S3523" si="164">YEAR(Q3460)</f>
        <v>2015</v>
      </c>
    </row>
    <row r="3461" spans="1:19" ht="48" x14ac:dyDescent="0.2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8285</v>
      </c>
      <c r="O3461" t="s">
        <v>8286</v>
      </c>
      <c r="P3461">
        <f t="shared" si="163"/>
        <v>17.53</v>
      </c>
      <c r="Q3461" s="13">
        <f t="shared" si="162"/>
        <v>42480.479861111111</v>
      </c>
      <c r="S3461">
        <f t="shared" si="164"/>
        <v>2016</v>
      </c>
    </row>
    <row r="3462" spans="1:19" ht="48" x14ac:dyDescent="0.2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8285</v>
      </c>
      <c r="O3462" t="s">
        <v>8286</v>
      </c>
      <c r="P3462">
        <f t="shared" si="163"/>
        <v>50</v>
      </c>
      <c r="Q3462" s="13">
        <f t="shared" si="162"/>
        <v>41852.527222222219</v>
      </c>
      <c r="S3462">
        <f t="shared" si="164"/>
        <v>2014</v>
      </c>
    </row>
    <row r="3463" spans="1:19" ht="48" x14ac:dyDescent="0.2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8285</v>
      </c>
      <c r="O3463" t="s">
        <v>8286</v>
      </c>
      <c r="P3463">
        <f t="shared" si="163"/>
        <v>57.92</v>
      </c>
      <c r="Q3463" s="13">
        <f t="shared" si="162"/>
        <v>42643.632858796293</v>
      </c>
      <c r="S3463">
        <f t="shared" si="164"/>
        <v>2016</v>
      </c>
    </row>
    <row r="3464" spans="1:19" ht="48" x14ac:dyDescent="0.2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8285</v>
      </c>
      <c r="O3464" t="s">
        <v>8286</v>
      </c>
      <c r="P3464">
        <f t="shared" si="163"/>
        <v>29.71</v>
      </c>
      <c r="Q3464" s="13">
        <f t="shared" si="162"/>
        <v>42179.898472222223</v>
      </c>
      <c r="S3464">
        <f t="shared" si="164"/>
        <v>2015</v>
      </c>
    </row>
    <row r="3465" spans="1:19" ht="48" x14ac:dyDescent="0.2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8285</v>
      </c>
      <c r="O3465" t="s">
        <v>8286</v>
      </c>
      <c r="P3465">
        <f t="shared" si="163"/>
        <v>90.68</v>
      </c>
      <c r="Q3465" s="13">
        <f t="shared" si="162"/>
        <v>42612.918807870374</v>
      </c>
      <c r="S3465">
        <f t="shared" si="164"/>
        <v>2016</v>
      </c>
    </row>
    <row r="3466" spans="1:19" ht="48" x14ac:dyDescent="0.2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8285</v>
      </c>
      <c r="O3466" t="s">
        <v>8286</v>
      </c>
      <c r="P3466">
        <f t="shared" si="163"/>
        <v>55.01</v>
      </c>
      <c r="Q3466" s="13">
        <f t="shared" si="162"/>
        <v>42575.130057870367</v>
      </c>
      <c r="S3466">
        <f t="shared" si="164"/>
        <v>2016</v>
      </c>
    </row>
    <row r="3467" spans="1:19" ht="48" x14ac:dyDescent="0.2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8285</v>
      </c>
      <c r="O3467" t="s">
        <v>8286</v>
      </c>
      <c r="P3467">
        <f t="shared" si="163"/>
        <v>57.22</v>
      </c>
      <c r="Q3467" s="13">
        <f t="shared" si="162"/>
        <v>42200.625833333332</v>
      </c>
      <c r="S3467">
        <f t="shared" si="164"/>
        <v>2015</v>
      </c>
    </row>
    <row r="3468" spans="1:19" ht="32" x14ac:dyDescent="0.2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8285</v>
      </c>
      <c r="O3468" t="s">
        <v>8286</v>
      </c>
      <c r="P3468">
        <f t="shared" si="163"/>
        <v>72.95</v>
      </c>
      <c r="Q3468" s="13">
        <f t="shared" si="162"/>
        <v>42420.019097222219</v>
      </c>
      <c r="S3468">
        <f t="shared" si="164"/>
        <v>2016</v>
      </c>
    </row>
    <row r="3469" spans="1:19" ht="16" x14ac:dyDescent="0.2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8285</v>
      </c>
      <c r="O3469" t="s">
        <v>8286</v>
      </c>
      <c r="P3469">
        <f t="shared" si="163"/>
        <v>64.47</v>
      </c>
      <c r="Q3469" s="13">
        <f t="shared" si="162"/>
        <v>42053.671666666662</v>
      </c>
      <c r="S3469">
        <f t="shared" si="164"/>
        <v>2015</v>
      </c>
    </row>
    <row r="3470" spans="1:19" ht="48" x14ac:dyDescent="0.2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8285</v>
      </c>
      <c r="O3470" t="s">
        <v>8286</v>
      </c>
      <c r="P3470">
        <f t="shared" si="163"/>
        <v>716.35</v>
      </c>
      <c r="Q3470" s="13">
        <f t="shared" si="162"/>
        <v>42605.765381944439</v>
      </c>
      <c r="S3470">
        <f t="shared" si="164"/>
        <v>2016</v>
      </c>
    </row>
    <row r="3471" spans="1:19" ht="48" x14ac:dyDescent="0.2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8285</v>
      </c>
      <c r="O3471" t="s">
        <v>8286</v>
      </c>
      <c r="P3471">
        <f t="shared" si="163"/>
        <v>50.4</v>
      </c>
      <c r="Q3471" s="13">
        <f t="shared" si="162"/>
        <v>42458.641724537039</v>
      </c>
      <c r="S3471">
        <f t="shared" si="164"/>
        <v>2016</v>
      </c>
    </row>
    <row r="3472" spans="1:19" ht="32" x14ac:dyDescent="0.2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8285</v>
      </c>
      <c r="O3472" t="s">
        <v>8286</v>
      </c>
      <c r="P3472">
        <f t="shared" si="163"/>
        <v>41.67</v>
      </c>
      <c r="Q3472" s="13">
        <f t="shared" si="162"/>
        <v>42529.022013888884</v>
      </c>
      <c r="S3472">
        <f t="shared" si="164"/>
        <v>2016</v>
      </c>
    </row>
    <row r="3473" spans="1:19" ht="48" x14ac:dyDescent="0.2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8285</v>
      </c>
      <c r="O3473" t="s">
        <v>8286</v>
      </c>
      <c r="P3473">
        <f t="shared" si="163"/>
        <v>35.770000000000003</v>
      </c>
      <c r="Q3473" s="13">
        <f t="shared" si="162"/>
        <v>41841.820486111108</v>
      </c>
      <c r="S3473">
        <f t="shared" si="164"/>
        <v>2014</v>
      </c>
    </row>
    <row r="3474" spans="1:19" ht="48" x14ac:dyDescent="0.2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8285</v>
      </c>
      <c r="O3474" t="s">
        <v>8286</v>
      </c>
      <c r="P3474">
        <f t="shared" si="163"/>
        <v>88.74</v>
      </c>
      <c r="Q3474" s="13">
        <f t="shared" si="162"/>
        <v>41928.170497685183</v>
      </c>
      <c r="S3474">
        <f t="shared" si="164"/>
        <v>2014</v>
      </c>
    </row>
    <row r="3475" spans="1:19" ht="48" x14ac:dyDescent="0.2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8285</v>
      </c>
      <c r="O3475" t="s">
        <v>8286</v>
      </c>
      <c r="P3475">
        <f t="shared" si="163"/>
        <v>148.47999999999999</v>
      </c>
      <c r="Q3475" s="13">
        <f t="shared" si="162"/>
        <v>42062.834444444445</v>
      </c>
      <c r="S3475">
        <f t="shared" si="164"/>
        <v>2015</v>
      </c>
    </row>
    <row r="3476" spans="1:19" ht="48" x14ac:dyDescent="0.2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8285</v>
      </c>
      <c r="O3476" t="s">
        <v>8286</v>
      </c>
      <c r="P3476">
        <f t="shared" si="163"/>
        <v>51.79</v>
      </c>
      <c r="Q3476" s="13">
        <f t="shared" si="162"/>
        <v>42541.501516203702</v>
      </c>
      <c r="S3476">
        <f t="shared" si="164"/>
        <v>2016</v>
      </c>
    </row>
    <row r="3477" spans="1:19" ht="48" x14ac:dyDescent="0.2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8285</v>
      </c>
      <c r="O3477" t="s">
        <v>8286</v>
      </c>
      <c r="P3477">
        <f t="shared" si="163"/>
        <v>20</v>
      </c>
      <c r="Q3477" s="13">
        <f t="shared" si="162"/>
        <v>41918.880833333329</v>
      </c>
      <c r="S3477">
        <f t="shared" si="164"/>
        <v>2014</v>
      </c>
    </row>
    <row r="3478" spans="1:19" ht="48" x14ac:dyDescent="0.2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8285</v>
      </c>
      <c r="O3478" t="s">
        <v>8286</v>
      </c>
      <c r="P3478">
        <f t="shared" si="163"/>
        <v>52</v>
      </c>
      <c r="Q3478" s="13">
        <f t="shared" si="162"/>
        <v>41921.279976851853</v>
      </c>
      <c r="S3478">
        <f t="shared" si="164"/>
        <v>2014</v>
      </c>
    </row>
    <row r="3479" spans="1:19" ht="48" x14ac:dyDescent="0.2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8285</v>
      </c>
      <c r="O3479" t="s">
        <v>8286</v>
      </c>
      <c r="P3479">
        <f t="shared" si="163"/>
        <v>53.23</v>
      </c>
      <c r="Q3479" s="13">
        <f t="shared" si="162"/>
        <v>42128.736608796295</v>
      </c>
      <c r="S3479">
        <f t="shared" si="164"/>
        <v>2015</v>
      </c>
    </row>
    <row r="3480" spans="1:19" ht="48" x14ac:dyDescent="0.2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8285</v>
      </c>
      <c r="O3480" t="s">
        <v>8286</v>
      </c>
      <c r="P3480">
        <f t="shared" si="163"/>
        <v>39.6</v>
      </c>
      <c r="Q3480" s="13">
        <f t="shared" si="162"/>
        <v>42053.916921296302</v>
      </c>
      <c r="S3480">
        <f t="shared" si="164"/>
        <v>2015</v>
      </c>
    </row>
    <row r="3481" spans="1:19" ht="48" x14ac:dyDescent="0.2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8285</v>
      </c>
      <c r="O3481" t="s">
        <v>8286</v>
      </c>
      <c r="P3481">
        <f t="shared" si="163"/>
        <v>34.25</v>
      </c>
      <c r="Q3481" s="13">
        <f t="shared" si="162"/>
        <v>41781.855092592588</v>
      </c>
      <c r="S3481">
        <f t="shared" si="164"/>
        <v>2014</v>
      </c>
    </row>
    <row r="3482" spans="1:19" ht="48" x14ac:dyDescent="0.2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8285</v>
      </c>
      <c r="O3482" t="s">
        <v>8286</v>
      </c>
      <c r="P3482">
        <f t="shared" si="163"/>
        <v>164.62</v>
      </c>
      <c r="Q3482" s="13">
        <f t="shared" si="162"/>
        <v>42171.317442129628</v>
      </c>
      <c r="S3482">
        <f t="shared" si="164"/>
        <v>2015</v>
      </c>
    </row>
    <row r="3483" spans="1:19" ht="48" x14ac:dyDescent="0.2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8285</v>
      </c>
      <c r="O3483" t="s">
        <v>8286</v>
      </c>
      <c r="P3483">
        <f t="shared" si="163"/>
        <v>125.05</v>
      </c>
      <c r="Q3483" s="13">
        <f t="shared" si="162"/>
        <v>41989.24754629629</v>
      </c>
      <c r="S3483">
        <f t="shared" si="164"/>
        <v>2014</v>
      </c>
    </row>
    <row r="3484" spans="1:19" ht="48" x14ac:dyDescent="0.2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8285</v>
      </c>
      <c r="O3484" t="s">
        <v>8286</v>
      </c>
      <c r="P3484">
        <f t="shared" si="163"/>
        <v>51.88</v>
      </c>
      <c r="Q3484" s="13">
        <f t="shared" si="162"/>
        <v>41796.771597222221</v>
      </c>
      <c r="S3484">
        <f t="shared" si="164"/>
        <v>2014</v>
      </c>
    </row>
    <row r="3485" spans="1:19" ht="48" x14ac:dyDescent="0.2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8285</v>
      </c>
      <c r="O3485" t="s">
        <v>8286</v>
      </c>
      <c r="P3485">
        <f t="shared" si="163"/>
        <v>40.29</v>
      </c>
      <c r="Q3485" s="13">
        <f t="shared" si="162"/>
        <v>41793.668761574074</v>
      </c>
      <c r="S3485">
        <f t="shared" si="164"/>
        <v>2014</v>
      </c>
    </row>
    <row r="3486" spans="1:19" ht="48" x14ac:dyDescent="0.2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8285</v>
      </c>
      <c r="O3486" t="s">
        <v>8286</v>
      </c>
      <c r="P3486">
        <f t="shared" si="163"/>
        <v>64.91</v>
      </c>
      <c r="Q3486" s="13">
        <f t="shared" si="162"/>
        <v>42506.760405092587</v>
      </c>
      <c r="S3486">
        <f t="shared" si="164"/>
        <v>2016</v>
      </c>
    </row>
    <row r="3487" spans="1:19" ht="48" x14ac:dyDescent="0.2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8285</v>
      </c>
      <c r="O3487" t="s">
        <v>8286</v>
      </c>
      <c r="P3487">
        <f t="shared" si="163"/>
        <v>55.33</v>
      </c>
      <c r="Q3487" s="13">
        <f t="shared" si="162"/>
        <v>42372.693055555559</v>
      </c>
      <c r="S3487">
        <f t="shared" si="164"/>
        <v>2016</v>
      </c>
    </row>
    <row r="3488" spans="1:19" ht="48" x14ac:dyDescent="0.2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8285</v>
      </c>
      <c r="O3488" t="s">
        <v>8286</v>
      </c>
      <c r="P3488">
        <f t="shared" si="163"/>
        <v>83.14</v>
      </c>
      <c r="Q3488" s="13">
        <f t="shared" si="162"/>
        <v>42126.87501157407</v>
      </c>
      <c r="S3488">
        <f t="shared" si="164"/>
        <v>2015</v>
      </c>
    </row>
    <row r="3489" spans="1:19" ht="48" x14ac:dyDescent="0.2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8285</v>
      </c>
      <c r="O3489" t="s">
        <v>8286</v>
      </c>
      <c r="P3489">
        <f t="shared" si="163"/>
        <v>38.71</v>
      </c>
      <c r="Q3489" s="13">
        <f t="shared" si="162"/>
        <v>42149.940416666665</v>
      </c>
      <c r="S3489">
        <f t="shared" si="164"/>
        <v>2015</v>
      </c>
    </row>
    <row r="3490" spans="1:19" ht="48" x14ac:dyDescent="0.2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8285</v>
      </c>
      <c r="O3490" t="s">
        <v>8286</v>
      </c>
      <c r="P3490">
        <f t="shared" si="163"/>
        <v>125.38</v>
      </c>
      <c r="Q3490" s="13">
        <f t="shared" si="162"/>
        <v>42087.768055555556</v>
      </c>
      <c r="S3490">
        <f t="shared" si="164"/>
        <v>2015</v>
      </c>
    </row>
    <row r="3491" spans="1:19" ht="48" x14ac:dyDescent="0.2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8285</v>
      </c>
      <c r="O3491" t="s">
        <v>8286</v>
      </c>
      <c r="P3491">
        <f t="shared" si="163"/>
        <v>78.260000000000005</v>
      </c>
      <c r="Q3491" s="13">
        <f t="shared" si="162"/>
        <v>41753.635775462964</v>
      </c>
      <c r="S3491">
        <f t="shared" si="164"/>
        <v>2014</v>
      </c>
    </row>
    <row r="3492" spans="1:19" ht="48" x14ac:dyDescent="0.2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8285</v>
      </c>
      <c r="O3492" t="s">
        <v>8286</v>
      </c>
      <c r="P3492">
        <f t="shared" si="163"/>
        <v>47.22</v>
      </c>
      <c r="Q3492" s="13">
        <f t="shared" si="162"/>
        <v>42443.802361111113</v>
      </c>
      <c r="S3492">
        <f t="shared" si="164"/>
        <v>2016</v>
      </c>
    </row>
    <row r="3493" spans="1:19" ht="48" x14ac:dyDescent="0.2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8285</v>
      </c>
      <c r="O3493" t="s">
        <v>8286</v>
      </c>
      <c r="P3493">
        <f t="shared" si="163"/>
        <v>79.099999999999994</v>
      </c>
      <c r="Q3493" s="13">
        <f t="shared" si="162"/>
        <v>42121.249814814815</v>
      </c>
      <c r="S3493">
        <f t="shared" si="164"/>
        <v>2015</v>
      </c>
    </row>
    <row r="3494" spans="1:19" ht="48" x14ac:dyDescent="0.2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8285</v>
      </c>
      <c r="O3494" t="s">
        <v>8286</v>
      </c>
      <c r="P3494">
        <f t="shared" si="163"/>
        <v>114.29</v>
      </c>
      <c r="Q3494" s="13">
        <f t="shared" si="162"/>
        <v>42268.009224537032</v>
      </c>
      <c r="S3494">
        <f t="shared" si="164"/>
        <v>2015</v>
      </c>
    </row>
    <row r="3495" spans="1:19" ht="48" x14ac:dyDescent="0.2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8285</v>
      </c>
      <c r="O3495" t="s">
        <v>8286</v>
      </c>
      <c r="P3495">
        <f t="shared" si="163"/>
        <v>51.72</v>
      </c>
      <c r="Q3495" s="13">
        <f t="shared" si="162"/>
        <v>41848.866157407407</v>
      </c>
      <c r="S3495">
        <f t="shared" si="164"/>
        <v>2014</v>
      </c>
    </row>
    <row r="3496" spans="1:19" ht="48" x14ac:dyDescent="0.2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8285</v>
      </c>
      <c r="O3496" t="s">
        <v>8286</v>
      </c>
      <c r="P3496">
        <f t="shared" si="163"/>
        <v>30.77</v>
      </c>
      <c r="Q3496" s="13">
        <f t="shared" si="162"/>
        <v>42689.214988425927</v>
      </c>
      <c r="S3496">
        <f t="shared" si="164"/>
        <v>2016</v>
      </c>
    </row>
    <row r="3497" spans="1:19" ht="48" x14ac:dyDescent="0.2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8285</v>
      </c>
      <c r="O3497" t="s">
        <v>8286</v>
      </c>
      <c r="P3497">
        <f t="shared" si="163"/>
        <v>74.209999999999994</v>
      </c>
      <c r="Q3497" s="13">
        <f t="shared" si="162"/>
        <v>41915.762835648151</v>
      </c>
      <c r="S3497">
        <f t="shared" si="164"/>
        <v>2014</v>
      </c>
    </row>
    <row r="3498" spans="1:19" ht="48" x14ac:dyDescent="0.2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8285</v>
      </c>
      <c r="O3498" t="s">
        <v>8286</v>
      </c>
      <c r="P3498">
        <f t="shared" si="163"/>
        <v>47.85</v>
      </c>
      <c r="Q3498" s="13">
        <f t="shared" si="162"/>
        <v>42584.846828703703</v>
      </c>
      <c r="S3498">
        <f t="shared" si="164"/>
        <v>2016</v>
      </c>
    </row>
    <row r="3499" spans="1:19" ht="48" x14ac:dyDescent="0.2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8285</v>
      </c>
      <c r="O3499" t="s">
        <v>8286</v>
      </c>
      <c r="P3499">
        <f t="shared" si="163"/>
        <v>34.409999999999997</v>
      </c>
      <c r="Q3499" s="13">
        <f t="shared" si="162"/>
        <v>42511.741944444439</v>
      </c>
      <c r="S3499">
        <f t="shared" si="164"/>
        <v>2016</v>
      </c>
    </row>
    <row r="3500" spans="1:19" ht="48" x14ac:dyDescent="0.2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8285</v>
      </c>
      <c r="O3500" t="s">
        <v>8286</v>
      </c>
      <c r="P3500">
        <f t="shared" si="163"/>
        <v>40.24</v>
      </c>
      <c r="Q3500" s="13">
        <f t="shared" si="162"/>
        <v>42459.15861111111</v>
      </c>
      <c r="S3500">
        <f t="shared" si="164"/>
        <v>2016</v>
      </c>
    </row>
    <row r="3501" spans="1:19" ht="48" x14ac:dyDescent="0.2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8285</v>
      </c>
      <c r="O3501" t="s">
        <v>8286</v>
      </c>
      <c r="P3501">
        <f t="shared" si="163"/>
        <v>60.29</v>
      </c>
      <c r="Q3501" s="13">
        <f t="shared" si="162"/>
        <v>42132.036168981482</v>
      </c>
      <c r="S3501">
        <f t="shared" si="164"/>
        <v>2015</v>
      </c>
    </row>
    <row r="3502" spans="1:19" ht="48" x14ac:dyDescent="0.2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8285</v>
      </c>
      <c r="O3502" t="s">
        <v>8286</v>
      </c>
      <c r="P3502">
        <f t="shared" si="163"/>
        <v>25.31</v>
      </c>
      <c r="Q3502" s="13">
        <f t="shared" si="162"/>
        <v>42419.91942129629</v>
      </c>
      <c r="S3502">
        <f t="shared" si="164"/>
        <v>2016</v>
      </c>
    </row>
    <row r="3503" spans="1:19" ht="48" x14ac:dyDescent="0.2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8285</v>
      </c>
      <c r="O3503" t="s">
        <v>8286</v>
      </c>
      <c r="P3503">
        <f t="shared" si="163"/>
        <v>35.950000000000003</v>
      </c>
      <c r="Q3503" s="13">
        <f t="shared" si="162"/>
        <v>42233.763831018514</v>
      </c>
      <c r="S3503">
        <f t="shared" si="164"/>
        <v>2015</v>
      </c>
    </row>
    <row r="3504" spans="1:19" ht="48" x14ac:dyDescent="0.2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8285</v>
      </c>
      <c r="O3504" t="s">
        <v>8286</v>
      </c>
      <c r="P3504">
        <f t="shared" si="163"/>
        <v>136</v>
      </c>
      <c r="Q3504" s="13">
        <f t="shared" si="162"/>
        <v>42430.839398148149</v>
      </c>
      <c r="S3504">
        <f t="shared" si="164"/>
        <v>2016</v>
      </c>
    </row>
    <row r="3505" spans="1:19" ht="48" x14ac:dyDescent="0.2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8285</v>
      </c>
      <c r="O3505" t="s">
        <v>8286</v>
      </c>
      <c r="P3505">
        <f t="shared" si="163"/>
        <v>70.760000000000005</v>
      </c>
      <c r="Q3505" s="13">
        <f t="shared" si="162"/>
        <v>42545.478333333333</v>
      </c>
      <c r="S3505">
        <f t="shared" si="164"/>
        <v>2016</v>
      </c>
    </row>
    <row r="3506" spans="1:19" ht="48" x14ac:dyDescent="0.2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8285</v>
      </c>
      <c r="O3506" t="s">
        <v>8286</v>
      </c>
      <c r="P3506">
        <f t="shared" si="163"/>
        <v>125</v>
      </c>
      <c r="Q3506" s="13">
        <f t="shared" si="162"/>
        <v>42297.748738425929</v>
      </c>
      <c r="S3506">
        <f t="shared" si="164"/>
        <v>2015</v>
      </c>
    </row>
    <row r="3507" spans="1:19" ht="96" x14ac:dyDescent="0.2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8285</v>
      </c>
      <c r="O3507" t="s">
        <v>8286</v>
      </c>
      <c r="P3507">
        <f t="shared" si="163"/>
        <v>66.510000000000005</v>
      </c>
      <c r="Q3507" s="13">
        <f t="shared" si="162"/>
        <v>41760.935706018521</v>
      </c>
      <c r="S3507">
        <f t="shared" si="164"/>
        <v>2014</v>
      </c>
    </row>
    <row r="3508" spans="1:19" ht="48" x14ac:dyDescent="0.2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8285</v>
      </c>
      <c r="O3508" t="s">
        <v>8286</v>
      </c>
      <c r="P3508">
        <f t="shared" si="163"/>
        <v>105</v>
      </c>
      <c r="Q3508" s="13">
        <f t="shared" si="162"/>
        <v>41829.734259259261</v>
      </c>
      <c r="S3508">
        <f t="shared" si="164"/>
        <v>2014</v>
      </c>
    </row>
    <row r="3509" spans="1:19" ht="32" x14ac:dyDescent="0.2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8285</v>
      </c>
      <c r="O3509" t="s">
        <v>8286</v>
      </c>
      <c r="P3509">
        <f t="shared" si="163"/>
        <v>145</v>
      </c>
      <c r="Q3509" s="13">
        <f t="shared" si="162"/>
        <v>42491.92288194444</v>
      </c>
      <c r="S3509">
        <f t="shared" si="164"/>
        <v>2016</v>
      </c>
    </row>
    <row r="3510" spans="1:19" ht="48" x14ac:dyDescent="0.2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8285</v>
      </c>
      <c r="O3510" t="s">
        <v>8286</v>
      </c>
      <c r="P3510">
        <f t="shared" si="163"/>
        <v>12</v>
      </c>
      <c r="Q3510" s="13">
        <f t="shared" si="162"/>
        <v>42477.729780092588</v>
      </c>
      <c r="S3510">
        <f t="shared" si="164"/>
        <v>2016</v>
      </c>
    </row>
    <row r="3511" spans="1:19" ht="48" x14ac:dyDescent="0.2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8285</v>
      </c>
      <c r="O3511" t="s">
        <v>8286</v>
      </c>
      <c r="P3511">
        <f t="shared" si="163"/>
        <v>96.67</v>
      </c>
      <c r="Q3511" s="13">
        <f t="shared" si="162"/>
        <v>41950.859560185185</v>
      </c>
      <c r="S3511">
        <f t="shared" si="164"/>
        <v>2014</v>
      </c>
    </row>
    <row r="3512" spans="1:19" ht="48" x14ac:dyDescent="0.2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8285</v>
      </c>
      <c r="O3512" t="s">
        <v>8286</v>
      </c>
      <c r="P3512">
        <f t="shared" si="163"/>
        <v>60.33</v>
      </c>
      <c r="Q3512" s="13">
        <f t="shared" si="162"/>
        <v>41802.62090277778</v>
      </c>
      <c r="S3512">
        <f t="shared" si="164"/>
        <v>2014</v>
      </c>
    </row>
    <row r="3513" spans="1:19" ht="48" x14ac:dyDescent="0.2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8285</v>
      </c>
      <c r="O3513" t="s">
        <v>8286</v>
      </c>
      <c r="P3513">
        <f t="shared" si="163"/>
        <v>79.89</v>
      </c>
      <c r="Q3513" s="13">
        <f t="shared" si="162"/>
        <v>41927.873784722222</v>
      </c>
      <c r="S3513">
        <f t="shared" si="164"/>
        <v>2014</v>
      </c>
    </row>
    <row r="3514" spans="1:19" ht="48" x14ac:dyDescent="0.2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8285</v>
      </c>
      <c r="O3514" t="s">
        <v>8286</v>
      </c>
      <c r="P3514">
        <f t="shared" si="163"/>
        <v>58.82</v>
      </c>
      <c r="Q3514" s="13">
        <f t="shared" si="162"/>
        <v>42057.536944444444</v>
      </c>
      <c r="S3514">
        <f t="shared" si="164"/>
        <v>2015</v>
      </c>
    </row>
    <row r="3515" spans="1:19" ht="48" x14ac:dyDescent="0.2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8285</v>
      </c>
      <c r="O3515" t="s">
        <v>8286</v>
      </c>
      <c r="P3515">
        <f t="shared" si="163"/>
        <v>75.34</v>
      </c>
      <c r="Q3515" s="13">
        <f t="shared" si="162"/>
        <v>41781.096203703702</v>
      </c>
      <c r="S3515">
        <f t="shared" si="164"/>
        <v>2014</v>
      </c>
    </row>
    <row r="3516" spans="1:19" ht="48" x14ac:dyDescent="0.2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8285</v>
      </c>
      <c r="O3516" t="s">
        <v>8286</v>
      </c>
      <c r="P3516">
        <f t="shared" si="163"/>
        <v>55</v>
      </c>
      <c r="Q3516" s="13">
        <f t="shared" si="162"/>
        <v>42020.846666666665</v>
      </c>
      <c r="S3516">
        <f t="shared" si="164"/>
        <v>2015</v>
      </c>
    </row>
    <row r="3517" spans="1:19" ht="48" x14ac:dyDescent="0.2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8285</v>
      </c>
      <c r="O3517" t="s">
        <v>8286</v>
      </c>
      <c r="P3517">
        <f t="shared" si="163"/>
        <v>66.959999999999994</v>
      </c>
      <c r="Q3517" s="13">
        <f t="shared" si="162"/>
        <v>42125.772812499999</v>
      </c>
      <c r="S3517">
        <f t="shared" si="164"/>
        <v>2015</v>
      </c>
    </row>
    <row r="3518" spans="1:19" ht="48" x14ac:dyDescent="0.2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8285</v>
      </c>
      <c r="O3518" t="s">
        <v>8286</v>
      </c>
      <c r="P3518">
        <f t="shared" si="163"/>
        <v>227.27</v>
      </c>
      <c r="Q3518" s="13">
        <f t="shared" si="162"/>
        <v>41856.010069444441</v>
      </c>
      <c r="S3518">
        <f t="shared" si="164"/>
        <v>2014</v>
      </c>
    </row>
    <row r="3519" spans="1:19" ht="48" x14ac:dyDescent="0.2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8285</v>
      </c>
      <c r="O3519" t="s">
        <v>8286</v>
      </c>
      <c r="P3519">
        <f t="shared" si="163"/>
        <v>307.69</v>
      </c>
      <c r="Q3519" s="13">
        <f t="shared" si="162"/>
        <v>41794.817523148151</v>
      </c>
      <c r="S3519">
        <f t="shared" si="164"/>
        <v>2014</v>
      </c>
    </row>
    <row r="3520" spans="1:19" ht="48" x14ac:dyDescent="0.2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8285</v>
      </c>
      <c r="O3520" t="s">
        <v>8286</v>
      </c>
      <c r="P3520">
        <f t="shared" si="163"/>
        <v>50.02</v>
      </c>
      <c r="Q3520" s="13">
        <f t="shared" si="162"/>
        <v>41893.783553240741</v>
      </c>
      <c r="S3520">
        <f t="shared" si="164"/>
        <v>2014</v>
      </c>
    </row>
    <row r="3521" spans="1:19" ht="48" x14ac:dyDescent="0.2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8285</v>
      </c>
      <c r="O3521" t="s">
        <v>8286</v>
      </c>
      <c r="P3521">
        <f t="shared" si="163"/>
        <v>72.39</v>
      </c>
      <c r="Q3521" s="13">
        <f t="shared" si="162"/>
        <v>42037.598958333328</v>
      </c>
      <c r="S3521">
        <f t="shared" si="164"/>
        <v>2015</v>
      </c>
    </row>
    <row r="3522" spans="1:19" ht="32" x14ac:dyDescent="0.2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8285</v>
      </c>
      <c r="O3522" t="s">
        <v>8286</v>
      </c>
      <c r="P3522">
        <f t="shared" si="163"/>
        <v>95.95</v>
      </c>
      <c r="Q3522" s="13">
        <f t="shared" si="162"/>
        <v>42227.824212962965</v>
      </c>
      <c r="S3522">
        <f t="shared" si="164"/>
        <v>2015</v>
      </c>
    </row>
    <row r="3523" spans="1:19" ht="48" x14ac:dyDescent="0.2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8285</v>
      </c>
      <c r="O3523" t="s">
        <v>8286</v>
      </c>
      <c r="P3523">
        <f t="shared" si="163"/>
        <v>45.62</v>
      </c>
      <c r="Q3523" s="13">
        <f t="shared" ref="Q3523:Q3586" si="165">(((J3523/60)/60)/24)+DATE(1970,1,1)</f>
        <v>41881.361342592594</v>
      </c>
      <c r="S3523">
        <f t="shared" si="164"/>
        <v>2014</v>
      </c>
    </row>
    <row r="3524" spans="1:19" ht="48" x14ac:dyDescent="0.2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8285</v>
      </c>
      <c r="O3524" t="s">
        <v>8286</v>
      </c>
      <c r="P3524">
        <f t="shared" ref="P3524:P3587" si="166">ROUND(E3524/L3524,2)</f>
        <v>41.03</v>
      </c>
      <c r="Q3524" s="13">
        <f t="shared" si="165"/>
        <v>42234.789884259255</v>
      </c>
      <c r="S3524">
        <f t="shared" ref="R3524:S3587" si="167">YEAR(Q3524)</f>
        <v>2015</v>
      </c>
    </row>
    <row r="3525" spans="1:19" ht="48" x14ac:dyDescent="0.2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8285</v>
      </c>
      <c r="O3525" t="s">
        <v>8286</v>
      </c>
      <c r="P3525">
        <f t="shared" si="166"/>
        <v>56.83</v>
      </c>
      <c r="Q3525" s="13">
        <f t="shared" si="165"/>
        <v>42581.397546296299</v>
      </c>
      <c r="S3525">
        <f t="shared" si="167"/>
        <v>2016</v>
      </c>
    </row>
    <row r="3526" spans="1:19" ht="48" x14ac:dyDescent="0.2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8285</v>
      </c>
      <c r="O3526" t="s">
        <v>8286</v>
      </c>
      <c r="P3526">
        <f t="shared" si="166"/>
        <v>137.24</v>
      </c>
      <c r="Q3526" s="13">
        <f t="shared" si="165"/>
        <v>41880.76357638889</v>
      </c>
      <c r="S3526">
        <f t="shared" si="167"/>
        <v>2014</v>
      </c>
    </row>
    <row r="3527" spans="1:19" ht="48" x14ac:dyDescent="0.2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8285</v>
      </c>
      <c r="O3527" t="s">
        <v>8286</v>
      </c>
      <c r="P3527">
        <f t="shared" si="166"/>
        <v>75.709999999999994</v>
      </c>
      <c r="Q3527" s="13">
        <f t="shared" si="165"/>
        <v>42214.6956712963</v>
      </c>
      <c r="S3527">
        <f t="shared" si="167"/>
        <v>2015</v>
      </c>
    </row>
    <row r="3528" spans="1:19" ht="48" x14ac:dyDescent="0.2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8285</v>
      </c>
      <c r="O3528" t="s">
        <v>8286</v>
      </c>
      <c r="P3528">
        <f t="shared" si="166"/>
        <v>99</v>
      </c>
      <c r="Q3528" s="13">
        <f t="shared" si="165"/>
        <v>42460.335312499999</v>
      </c>
      <c r="S3528">
        <f t="shared" si="167"/>
        <v>2016</v>
      </c>
    </row>
    <row r="3529" spans="1:19" ht="48" x14ac:dyDescent="0.2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8285</v>
      </c>
      <c r="O3529" t="s">
        <v>8286</v>
      </c>
      <c r="P3529">
        <f t="shared" si="166"/>
        <v>81.569999999999993</v>
      </c>
      <c r="Q3529" s="13">
        <f t="shared" si="165"/>
        <v>42167.023206018523</v>
      </c>
      <c r="S3529">
        <f t="shared" si="167"/>
        <v>2015</v>
      </c>
    </row>
    <row r="3530" spans="1:19" ht="48" x14ac:dyDescent="0.2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8285</v>
      </c>
      <c r="O3530" t="s">
        <v>8286</v>
      </c>
      <c r="P3530">
        <f t="shared" si="166"/>
        <v>45.11</v>
      </c>
      <c r="Q3530" s="13">
        <f t="shared" si="165"/>
        <v>42733.50136574074</v>
      </c>
      <c r="S3530">
        <f t="shared" si="167"/>
        <v>2016</v>
      </c>
    </row>
    <row r="3531" spans="1:19" ht="48" x14ac:dyDescent="0.2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8285</v>
      </c>
      <c r="O3531" t="s">
        <v>8286</v>
      </c>
      <c r="P3531">
        <f t="shared" si="166"/>
        <v>36.67</v>
      </c>
      <c r="Q3531" s="13">
        <f t="shared" si="165"/>
        <v>42177.761782407411</v>
      </c>
      <c r="S3531">
        <f t="shared" si="167"/>
        <v>2015</v>
      </c>
    </row>
    <row r="3532" spans="1:19" ht="48" x14ac:dyDescent="0.2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8285</v>
      </c>
      <c r="O3532" t="s">
        <v>8286</v>
      </c>
      <c r="P3532">
        <f t="shared" si="166"/>
        <v>125</v>
      </c>
      <c r="Q3532" s="13">
        <f t="shared" si="165"/>
        <v>42442.623344907406</v>
      </c>
      <c r="S3532">
        <f t="shared" si="167"/>
        <v>2016</v>
      </c>
    </row>
    <row r="3533" spans="1:19" ht="16" x14ac:dyDescent="0.2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8285</v>
      </c>
      <c r="O3533" t="s">
        <v>8286</v>
      </c>
      <c r="P3533">
        <f t="shared" si="166"/>
        <v>49.23</v>
      </c>
      <c r="Q3533" s="13">
        <f t="shared" si="165"/>
        <v>42521.654328703706</v>
      </c>
      <c r="S3533">
        <f t="shared" si="167"/>
        <v>2016</v>
      </c>
    </row>
    <row r="3534" spans="1:19" ht="48" x14ac:dyDescent="0.2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8285</v>
      </c>
      <c r="O3534" t="s">
        <v>8286</v>
      </c>
      <c r="P3534">
        <f t="shared" si="166"/>
        <v>42.3</v>
      </c>
      <c r="Q3534" s="13">
        <f t="shared" si="165"/>
        <v>41884.599849537037</v>
      </c>
      <c r="S3534">
        <f t="shared" si="167"/>
        <v>2014</v>
      </c>
    </row>
    <row r="3535" spans="1:19" ht="48" x14ac:dyDescent="0.2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8285</v>
      </c>
      <c r="O3535" t="s">
        <v>8286</v>
      </c>
      <c r="P3535">
        <f t="shared" si="166"/>
        <v>78.88</v>
      </c>
      <c r="Q3535" s="13">
        <f t="shared" si="165"/>
        <v>42289.761192129634</v>
      </c>
      <c r="S3535">
        <f t="shared" si="167"/>
        <v>2015</v>
      </c>
    </row>
    <row r="3536" spans="1:19" ht="32" x14ac:dyDescent="0.2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8285</v>
      </c>
      <c r="O3536" t="s">
        <v>8286</v>
      </c>
      <c r="P3536">
        <f t="shared" si="166"/>
        <v>38.28</v>
      </c>
      <c r="Q3536" s="13">
        <f t="shared" si="165"/>
        <v>42243.6252662037</v>
      </c>
      <c r="S3536">
        <f t="shared" si="167"/>
        <v>2015</v>
      </c>
    </row>
    <row r="3537" spans="1:19" ht="48" x14ac:dyDescent="0.2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8285</v>
      </c>
      <c r="O3537" t="s">
        <v>8286</v>
      </c>
      <c r="P3537">
        <f t="shared" si="166"/>
        <v>44.85</v>
      </c>
      <c r="Q3537" s="13">
        <f t="shared" si="165"/>
        <v>42248.640162037031</v>
      </c>
      <c r="S3537">
        <f t="shared" si="167"/>
        <v>2015</v>
      </c>
    </row>
    <row r="3538" spans="1:19" ht="48" x14ac:dyDescent="0.2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8285</v>
      </c>
      <c r="O3538" t="s">
        <v>8286</v>
      </c>
      <c r="P3538">
        <f t="shared" si="166"/>
        <v>13.53</v>
      </c>
      <c r="Q3538" s="13">
        <f t="shared" si="165"/>
        <v>42328.727141203708</v>
      </c>
      <c r="S3538">
        <f t="shared" si="167"/>
        <v>2015</v>
      </c>
    </row>
    <row r="3539" spans="1:19" ht="48" x14ac:dyDescent="0.2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8285</v>
      </c>
      <c r="O3539" t="s">
        <v>8286</v>
      </c>
      <c r="P3539">
        <f t="shared" si="166"/>
        <v>43.5</v>
      </c>
      <c r="Q3539" s="13">
        <f t="shared" si="165"/>
        <v>41923.354351851849</v>
      </c>
      <c r="S3539">
        <f t="shared" si="167"/>
        <v>2014</v>
      </c>
    </row>
    <row r="3540" spans="1:19" ht="48" x14ac:dyDescent="0.2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8285</v>
      </c>
      <c r="O3540" t="s">
        <v>8286</v>
      </c>
      <c r="P3540">
        <f t="shared" si="166"/>
        <v>30.95</v>
      </c>
      <c r="Q3540" s="13">
        <f t="shared" si="165"/>
        <v>42571.420601851853</v>
      </c>
      <c r="S3540">
        <f t="shared" si="167"/>
        <v>2016</v>
      </c>
    </row>
    <row r="3541" spans="1:19" ht="48" x14ac:dyDescent="0.2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8285</v>
      </c>
      <c r="O3541" t="s">
        <v>8286</v>
      </c>
      <c r="P3541">
        <f t="shared" si="166"/>
        <v>55.23</v>
      </c>
      <c r="Q3541" s="13">
        <f t="shared" si="165"/>
        <v>42600.756041666667</v>
      </c>
      <c r="S3541">
        <f t="shared" si="167"/>
        <v>2016</v>
      </c>
    </row>
    <row r="3542" spans="1:19" ht="48" x14ac:dyDescent="0.2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8285</v>
      </c>
      <c r="O3542" t="s">
        <v>8286</v>
      </c>
      <c r="P3542">
        <f t="shared" si="166"/>
        <v>46.13</v>
      </c>
      <c r="Q3542" s="13">
        <f t="shared" si="165"/>
        <v>42517.003368055557</v>
      </c>
      <c r="S3542">
        <f t="shared" si="167"/>
        <v>2016</v>
      </c>
    </row>
    <row r="3543" spans="1:19" ht="48" x14ac:dyDescent="0.2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8285</v>
      </c>
      <c r="O3543" t="s">
        <v>8286</v>
      </c>
      <c r="P3543">
        <f t="shared" si="166"/>
        <v>39.380000000000003</v>
      </c>
      <c r="Q3543" s="13">
        <f t="shared" si="165"/>
        <v>42222.730034722219</v>
      </c>
      <c r="S3543">
        <f t="shared" si="167"/>
        <v>2015</v>
      </c>
    </row>
    <row r="3544" spans="1:19" ht="48" x14ac:dyDescent="0.2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8285</v>
      </c>
      <c r="O3544" t="s">
        <v>8286</v>
      </c>
      <c r="P3544">
        <f t="shared" si="166"/>
        <v>66.150000000000006</v>
      </c>
      <c r="Q3544" s="13">
        <f t="shared" si="165"/>
        <v>41829.599791666667</v>
      </c>
      <c r="S3544">
        <f t="shared" si="167"/>
        <v>2014</v>
      </c>
    </row>
    <row r="3545" spans="1:19" ht="48" x14ac:dyDescent="0.2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8285</v>
      </c>
      <c r="O3545" t="s">
        <v>8286</v>
      </c>
      <c r="P3545">
        <f t="shared" si="166"/>
        <v>54.14</v>
      </c>
      <c r="Q3545" s="13">
        <f t="shared" si="165"/>
        <v>42150.755312499998</v>
      </c>
      <c r="S3545">
        <f t="shared" si="167"/>
        <v>2015</v>
      </c>
    </row>
    <row r="3546" spans="1:19" ht="32" x14ac:dyDescent="0.2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8285</v>
      </c>
      <c r="O3546" t="s">
        <v>8286</v>
      </c>
      <c r="P3546">
        <f t="shared" si="166"/>
        <v>104.17</v>
      </c>
      <c r="Q3546" s="13">
        <f t="shared" si="165"/>
        <v>42040.831678240742</v>
      </c>
      <c r="S3546">
        <f t="shared" si="167"/>
        <v>2015</v>
      </c>
    </row>
    <row r="3547" spans="1:19" ht="48" x14ac:dyDescent="0.2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8285</v>
      </c>
      <c r="O3547" t="s">
        <v>8286</v>
      </c>
      <c r="P3547">
        <f t="shared" si="166"/>
        <v>31.38</v>
      </c>
      <c r="Q3547" s="13">
        <f t="shared" si="165"/>
        <v>42075.807395833333</v>
      </c>
      <c r="S3547">
        <f t="shared" si="167"/>
        <v>2015</v>
      </c>
    </row>
    <row r="3548" spans="1:19" ht="48" x14ac:dyDescent="0.2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8285</v>
      </c>
      <c r="O3548" t="s">
        <v>8286</v>
      </c>
      <c r="P3548">
        <f t="shared" si="166"/>
        <v>59.21</v>
      </c>
      <c r="Q3548" s="13">
        <f t="shared" si="165"/>
        <v>42073.660694444443</v>
      </c>
      <c r="S3548">
        <f t="shared" si="167"/>
        <v>2015</v>
      </c>
    </row>
    <row r="3549" spans="1:19" ht="48" x14ac:dyDescent="0.2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8285</v>
      </c>
      <c r="O3549" t="s">
        <v>8286</v>
      </c>
      <c r="P3549">
        <f t="shared" si="166"/>
        <v>119.18</v>
      </c>
      <c r="Q3549" s="13">
        <f t="shared" si="165"/>
        <v>42480.078715277778</v>
      </c>
      <c r="S3549">
        <f t="shared" si="167"/>
        <v>2016</v>
      </c>
    </row>
    <row r="3550" spans="1:19" ht="48" x14ac:dyDescent="0.2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8285</v>
      </c>
      <c r="O3550" t="s">
        <v>8286</v>
      </c>
      <c r="P3550">
        <f t="shared" si="166"/>
        <v>164.62</v>
      </c>
      <c r="Q3550" s="13">
        <f t="shared" si="165"/>
        <v>42411.942291666666</v>
      </c>
      <c r="S3550">
        <f t="shared" si="167"/>
        <v>2016</v>
      </c>
    </row>
    <row r="3551" spans="1:19" ht="48" x14ac:dyDescent="0.2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8285</v>
      </c>
      <c r="O3551" t="s">
        <v>8286</v>
      </c>
      <c r="P3551">
        <f t="shared" si="166"/>
        <v>24.29</v>
      </c>
      <c r="Q3551" s="13">
        <f t="shared" si="165"/>
        <v>42223.394363425927</v>
      </c>
      <c r="S3551">
        <f t="shared" si="167"/>
        <v>2015</v>
      </c>
    </row>
    <row r="3552" spans="1:19" ht="48" x14ac:dyDescent="0.2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8285</v>
      </c>
      <c r="O3552" t="s">
        <v>8286</v>
      </c>
      <c r="P3552">
        <f t="shared" si="166"/>
        <v>40.94</v>
      </c>
      <c r="Q3552" s="13">
        <f t="shared" si="165"/>
        <v>42462.893495370372</v>
      </c>
      <c r="S3552">
        <f t="shared" si="167"/>
        <v>2016</v>
      </c>
    </row>
    <row r="3553" spans="1:19" ht="48" x14ac:dyDescent="0.2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8285</v>
      </c>
      <c r="O3553" t="s">
        <v>8286</v>
      </c>
      <c r="P3553">
        <f t="shared" si="166"/>
        <v>61.1</v>
      </c>
      <c r="Q3553" s="13">
        <f t="shared" si="165"/>
        <v>41753.515856481477</v>
      </c>
      <c r="S3553">
        <f t="shared" si="167"/>
        <v>2014</v>
      </c>
    </row>
    <row r="3554" spans="1:19" ht="48" x14ac:dyDescent="0.2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8285</v>
      </c>
      <c r="O3554" t="s">
        <v>8286</v>
      </c>
      <c r="P3554">
        <f t="shared" si="166"/>
        <v>38.65</v>
      </c>
      <c r="Q3554" s="13">
        <f t="shared" si="165"/>
        <v>41788.587083333332</v>
      </c>
      <c r="S3554">
        <f t="shared" si="167"/>
        <v>2014</v>
      </c>
    </row>
    <row r="3555" spans="1:19" ht="48" x14ac:dyDescent="0.2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8285</v>
      </c>
      <c r="O3555" t="s">
        <v>8286</v>
      </c>
      <c r="P3555">
        <f t="shared" si="166"/>
        <v>56.2</v>
      </c>
      <c r="Q3555" s="13">
        <f t="shared" si="165"/>
        <v>42196.028703703705</v>
      </c>
      <c r="S3555">
        <f t="shared" si="167"/>
        <v>2015</v>
      </c>
    </row>
    <row r="3556" spans="1:19" ht="48" x14ac:dyDescent="0.2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8285</v>
      </c>
      <c r="O3556" t="s">
        <v>8286</v>
      </c>
      <c r="P3556">
        <f t="shared" si="166"/>
        <v>107</v>
      </c>
      <c r="Q3556" s="13">
        <f t="shared" si="165"/>
        <v>42016.050451388888</v>
      </c>
      <c r="S3556">
        <f t="shared" si="167"/>
        <v>2015</v>
      </c>
    </row>
    <row r="3557" spans="1:19" ht="48" x14ac:dyDescent="0.2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8285</v>
      </c>
      <c r="O3557" t="s">
        <v>8286</v>
      </c>
      <c r="P3557">
        <f t="shared" si="166"/>
        <v>171.43</v>
      </c>
      <c r="Q3557" s="13">
        <f t="shared" si="165"/>
        <v>42661.442060185189</v>
      </c>
      <c r="S3557">
        <f t="shared" si="167"/>
        <v>2016</v>
      </c>
    </row>
    <row r="3558" spans="1:19" ht="48" x14ac:dyDescent="0.2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8285</v>
      </c>
      <c r="O3558" t="s">
        <v>8286</v>
      </c>
      <c r="P3558">
        <f t="shared" si="166"/>
        <v>110.5</v>
      </c>
      <c r="Q3558" s="13">
        <f t="shared" si="165"/>
        <v>41808.649583333332</v>
      </c>
      <c r="S3558">
        <f t="shared" si="167"/>
        <v>2014</v>
      </c>
    </row>
    <row r="3559" spans="1:19" ht="48" x14ac:dyDescent="0.2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8285</v>
      </c>
      <c r="O3559" t="s">
        <v>8286</v>
      </c>
      <c r="P3559">
        <f t="shared" si="166"/>
        <v>179.28</v>
      </c>
      <c r="Q3559" s="13">
        <f t="shared" si="165"/>
        <v>41730.276747685188</v>
      </c>
      <c r="S3559">
        <f t="shared" si="167"/>
        <v>2014</v>
      </c>
    </row>
    <row r="3560" spans="1:19" ht="48" x14ac:dyDescent="0.2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8285</v>
      </c>
      <c r="O3560" t="s">
        <v>8286</v>
      </c>
      <c r="P3560">
        <f t="shared" si="166"/>
        <v>22.91</v>
      </c>
      <c r="Q3560" s="13">
        <f t="shared" si="165"/>
        <v>42139.816840277781</v>
      </c>
      <c r="S3560">
        <f t="shared" si="167"/>
        <v>2015</v>
      </c>
    </row>
    <row r="3561" spans="1:19" ht="48" x14ac:dyDescent="0.2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8285</v>
      </c>
      <c r="O3561" t="s">
        <v>8286</v>
      </c>
      <c r="P3561">
        <f t="shared" si="166"/>
        <v>43.13</v>
      </c>
      <c r="Q3561" s="13">
        <f t="shared" si="165"/>
        <v>42194.096157407403</v>
      </c>
      <c r="S3561">
        <f t="shared" si="167"/>
        <v>2015</v>
      </c>
    </row>
    <row r="3562" spans="1:19" ht="48" x14ac:dyDescent="0.2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8285</v>
      </c>
      <c r="O3562" t="s">
        <v>8286</v>
      </c>
      <c r="P3562">
        <f t="shared" si="166"/>
        <v>46.89</v>
      </c>
      <c r="Q3562" s="13">
        <f t="shared" si="165"/>
        <v>42115.889652777783</v>
      </c>
      <c r="S3562">
        <f t="shared" si="167"/>
        <v>2015</v>
      </c>
    </row>
    <row r="3563" spans="1:19" ht="112" x14ac:dyDescent="0.2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8285</v>
      </c>
      <c r="O3563" t="s">
        <v>8286</v>
      </c>
      <c r="P3563">
        <f t="shared" si="166"/>
        <v>47.41</v>
      </c>
      <c r="Q3563" s="13">
        <f t="shared" si="165"/>
        <v>42203.680300925931</v>
      </c>
      <c r="S3563">
        <f t="shared" si="167"/>
        <v>2015</v>
      </c>
    </row>
    <row r="3564" spans="1:19" ht="48" x14ac:dyDescent="0.2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8285</v>
      </c>
      <c r="O3564" t="s">
        <v>8286</v>
      </c>
      <c r="P3564">
        <f t="shared" si="166"/>
        <v>15.13</v>
      </c>
      <c r="Q3564" s="13">
        <f t="shared" si="165"/>
        <v>42433.761886574073</v>
      </c>
      <c r="S3564">
        <f t="shared" si="167"/>
        <v>2016</v>
      </c>
    </row>
    <row r="3565" spans="1:19" ht="48" x14ac:dyDescent="0.2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8285</v>
      </c>
      <c r="O3565" t="s">
        <v>8286</v>
      </c>
      <c r="P3565">
        <f t="shared" si="166"/>
        <v>21.1</v>
      </c>
      <c r="Q3565" s="13">
        <f t="shared" si="165"/>
        <v>42555.671944444446</v>
      </c>
      <c r="S3565">
        <f t="shared" si="167"/>
        <v>2016</v>
      </c>
    </row>
    <row r="3566" spans="1:19" ht="32" x14ac:dyDescent="0.2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8285</v>
      </c>
      <c r="O3566" t="s">
        <v>8286</v>
      </c>
      <c r="P3566">
        <f t="shared" si="166"/>
        <v>59.12</v>
      </c>
      <c r="Q3566" s="13">
        <f t="shared" si="165"/>
        <v>42236.623252314821</v>
      </c>
      <c r="S3566">
        <f t="shared" si="167"/>
        <v>2015</v>
      </c>
    </row>
    <row r="3567" spans="1:19" ht="48" x14ac:dyDescent="0.2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8285</v>
      </c>
      <c r="O3567" t="s">
        <v>8286</v>
      </c>
      <c r="P3567">
        <f t="shared" si="166"/>
        <v>97.92</v>
      </c>
      <c r="Q3567" s="13">
        <f t="shared" si="165"/>
        <v>41974.743148148147</v>
      </c>
      <c r="S3567">
        <f t="shared" si="167"/>
        <v>2014</v>
      </c>
    </row>
    <row r="3568" spans="1:19" ht="48" x14ac:dyDescent="0.2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8285</v>
      </c>
      <c r="O3568" t="s">
        <v>8286</v>
      </c>
      <c r="P3568">
        <f t="shared" si="166"/>
        <v>55.13</v>
      </c>
      <c r="Q3568" s="13">
        <f t="shared" si="165"/>
        <v>41997.507905092592</v>
      </c>
      <c r="S3568">
        <f t="shared" si="167"/>
        <v>2014</v>
      </c>
    </row>
    <row r="3569" spans="1:19" ht="48" x14ac:dyDescent="0.2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8285</v>
      </c>
      <c r="O3569" t="s">
        <v>8286</v>
      </c>
      <c r="P3569">
        <f t="shared" si="166"/>
        <v>26.54</v>
      </c>
      <c r="Q3569" s="13">
        <f t="shared" si="165"/>
        <v>42135.810694444444</v>
      </c>
      <c r="S3569">
        <f t="shared" si="167"/>
        <v>2015</v>
      </c>
    </row>
    <row r="3570" spans="1:19" ht="48" x14ac:dyDescent="0.2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8285</v>
      </c>
      <c r="O3570" t="s">
        <v>8286</v>
      </c>
      <c r="P3570">
        <f t="shared" si="166"/>
        <v>58.42</v>
      </c>
      <c r="Q3570" s="13">
        <f t="shared" si="165"/>
        <v>41869.740671296298</v>
      </c>
      <c r="S3570">
        <f t="shared" si="167"/>
        <v>2014</v>
      </c>
    </row>
    <row r="3571" spans="1:19" ht="48" x14ac:dyDescent="0.2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8285</v>
      </c>
      <c r="O3571" t="s">
        <v>8286</v>
      </c>
      <c r="P3571">
        <f t="shared" si="166"/>
        <v>122.54</v>
      </c>
      <c r="Q3571" s="13">
        <f t="shared" si="165"/>
        <v>41982.688611111109</v>
      </c>
      <c r="S3571">
        <f t="shared" si="167"/>
        <v>2014</v>
      </c>
    </row>
    <row r="3572" spans="1:19" ht="48" x14ac:dyDescent="0.2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8285</v>
      </c>
      <c r="O3572" t="s">
        <v>8286</v>
      </c>
      <c r="P3572">
        <f t="shared" si="166"/>
        <v>87.96</v>
      </c>
      <c r="Q3572" s="13">
        <f t="shared" si="165"/>
        <v>41976.331979166673</v>
      </c>
      <c r="S3572">
        <f t="shared" si="167"/>
        <v>2014</v>
      </c>
    </row>
    <row r="3573" spans="1:19" ht="48" x14ac:dyDescent="0.2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8285</v>
      </c>
      <c r="O3573" t="s">
        <v>8286</v>
      </c>
      <c r="P3573">
        <f t="shared" si="166"/>
        <v>73.239999999999995</v>
      </c>
      <c r="Q3573" s="13">
        <f t="shared" si="165"/>
        <v>41912.858946759261</v>
      </c>
      <c r="S3573">
        <f t="shared" si="167"/>
        <v>2014</v>
      </c>
    </row>
    <row r="3574" spans="1:19" ht="32" x14ac:dyDescent="0.2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8285</v>
      </c>
      <c r="O3574" t="s">
        <v>8286</v>
      </c>
      <c r="P3574">
        <f t="shared" si="166"/>
        <v>55.56</v>
      </c>
      <c r="Q3574" s="13">
        <f t="shared" si="165"/>
        <v>42146.570393518516</v>
      </c>
      <c r="S3574">
        <f t="shared" si="167"/>
        <v>2015</v>
      </c>
    </row>
    <row r="3575" spans="1:19" ht="32" x14ac:dyDescent="0.2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8285</v>
      </c>
      <c r="O3575" t="s">
        <v>8286</v>
      </c>
      <c r="P3575">
        <f t="shared" si="166"/>
        <v>39.54</v>
      </c>
      <c r="Q3575" s="13">
        <f t="shared" si="165"/>
        <v>41921.375532407408</v>
      </c>
      <c r="S3575">
        <f t="shared" si="167"/>
        <v>2014</v>
      </c>
    </row>
    <row r="3576" spans="1:19" ht="48" x14ac:dyDescent="0.2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8285</v>
      </c>
      <c r="O3576" t="s">
        <v>8286</v>
      </c>
      <c r="P3576">
        <f t="shared" si="166"/>
        <v>136.78</v>
      </c>
      <c r="Q3576" s="13">
        <f t="shared" si="165"/>
        <v>41926.942685185182</v>
      </c>
      <c r="S3576">
        <f t="shared" si="167"/>
        <v>2014</v>
      </c>
    </row>
    <row r="3577" spans="1:19" ht="48" x14ac:dyDescent="0.2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8285</v>
      </c>
      <c r="O3577" t="s">
        <v>8286</v>
      </c>
      <c r="P3577">
        <f t="shared" si="166"/>
        <v>99.34</v>
      </c>
      <c r="Q3577" s="13">
        <f t="shared" si="165"/>
        <v>42561.783877314811</v>
      </c>
      <c r="S3577">
        <f t="shared" si="167"/>
        <v>2016</v>
      </c>
    </row>
    <row r="3578" spans="1:19" ht="48" x14ac:dyDescent="0.2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8285</v>
      </c>
      <c r="O3578" t="s">
        <v>8286</v>
      </c>
      <c r="P3578">
        <f t="shared" si="166"/>
        <v>20</v>
      </c>
      <c r="Q3578" s="13">
        <f t="shared" si="165"/>
        <v>42649.54923611111</v>
      </c>
      <c r="S3578">
        <f t="shared" si="167"/>
        <v>2016</v>
      </c>
    </row>
    <row r="3579" spans="1:19" ht="48" x14ac:dyDescent="0.2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8285</v>
      </c>
      <c r="O3579" t="s">
        <v>8286</v>
      </c>
      <c r="P3579">
        <f t="shared" si="166"/>
        <v>28.89</v>
      </c>
      <c r="Q3579" s="13">
        <f t="shared" si="165"/>
        <v>42093.786840277782</v>
      </c>
      <c r="S3579">
        <f t="shared" si="167"/>
        <v>2015</v>
      </c>
    </row>
    <row r="3580" spans="1:19" ht="48" x14ac:dyDescent="0.2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8285</v>
      </c>
      <c r="O3580" t="s">
        <v>8286</v>
      </c>
      <c r="P3580">
        <f t="shared" si="166"/>
        <v>40.549999999999997</v>
      </c>
      <c r="Q3580" s="13">
        <f t="shared" si="165"/>
        <v>42460.733530092592</v>
      </c>
      <c r="S3580">
        <f t="shared" si="167"/>
        <v>2016</v>
      </c>
    </row>
    <row r="3581" spans="1:19" ht="48" x14ac:dyDescent="0.2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8285</v>
      </c>
      <c r="O3581" t="s">
        <v>8286</v>
      </c>
      <c r="P3581">
        <f t="shared" si="166"/>
        <v>35.71</v>
      </c>
      <c r="Q3581" s="13">
        <f t="shared" si="165"/>
        <v>42430.762222222227</v>
      </c>
      <c r="S3581">
        <f t="shared" si="167"/>
        <v>2016</v>
      </c>
    </row>
    <row r="3582" spans="1:19" ht="48" x14ac:dyDescent="0.2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8285</v>
      </c>
      <c r="O3582" t="s">
        <v>8286</v>
      </c>
      <c r="P3582">
        <f t="shared" si="166"/>
        <v>37.96</v>
      </c>
      <c r="Q3582" s="13">
        <f t="shared" si="165"/>
        <v>42026.176180555558</v>
      </c>
      <c r="S3582">
        <f t="shared" si="167"/>
        <v>2015</v>
      </c>
    </row>
    <row r="3583" spans="1:19" ht="48" x14ac:dyDescent="0.2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8285</v>
      </c>
      <c r="O3583" t="s">
        <v>8286</v>
      </c>
      <c r="P3583">
        <f t="shared" si="166"/>
        <v>33.33</v>
      </c>
      <c r="Q3583" s="13">
        <f t="shared" si="165"/>
        <v>41836.471180555556</v>
      </c>
      <c r="S3583">
        <f t="shared" si="167"/>
        <v>2014</v>
      </c>
    </row>
    <row r="3584" spans="1:19" ht="48" x14ac:dyDescent="0.2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8285</v>
      </c>
      <c r="O3584" t="s">
        <v>8286</v>
      </c>
      <c r="P3584">
        <f t="shared" si="166"/>
        <v>58.57</v>
      </c>
      <c r="Q3584" s="13">
        <f t="shared" si="165"/>
        <v>42451.095856481479</v>
      </c>
      <c r="S3584">
        <f t="shared" si="167"/>
        <v>2016</v>
      </c>
    </row>
    <row r="3585" spans="1:19" ht="48" x14ac:dyDescent="0.2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8285</v>
      </c>
      <c r="O3585" t="s">
        <v>8286</v>
      </c>
      <c r="P3585">
        <f t="shared" si="166"/>
        <v>135.63</v>
      </c>
      <c r="Q3585" s="13">
        <f t="shared" si="165"/>
        <v>42418.425983796296</v>
      </c>
      <c r="S3585">
        <f t="shared" si="167"/>
        <v>2016</v>
      </c>
    </row>
    <row r="3586" spans="1:19" ht="96" x14ac:dyDescent="0.2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8285</v>
      </c>
      <c r="O3586" t="s">
        <v>8286</v>
      </c>
      <c r="P3586">
        <f t="shared" si="166"/>
        <v>30.94</v>
      </c>
      <c r="Q3586" s="13">
        <f t="shared" si="165"/>
        <v>42168.316481481481</v>
      </c>
      <c r="S3586">
        <f t="shared" si="167"/>
        <v>2015</v>
      </c>
    </row>
    <row r="3587" spans="1:19" ht="48" x14ac:dyDescent="0.2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8285</v>
      </c>
      <c r="O3587" t="s">
        <v>8286</v>
      </c>
      <c r="P3587">
        <f t="shared" si="166"/>
        <v>176.09</v>
      </c>
      <c r="Q3587" s="13">
        <f t="shared" ref="Q3587:Q3650" si="168">(((J3587/60)/60)/24)+DATE(1970,1,1)</f>
        <v>41964.716319444444</v>
      </c>
      <c r="S3587">
        <f t="shared" si="167"/>
        <v>2014</v>
      </c>
    </row>
    <row r="3588" spans="1:19" ht="16" x14ac:dyDescent="0.2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8285</v>
      </c>
      <c r="O3588" t="s">
        <v>8286</v>
      </c>
      <c r="P3588">
        <f t="shared" ref="P3588:P3651" si="169">ROUND(E3588/L3588,2)</f>
        <v>151.97999999999999</v>
      </c>
      <c r="Q3588" s="13">
        <f t="shared" si="168"/>
        <v>42576.697569444441</v>
      </c>
      <c r="S3588">
        <f t="shared" ref="R3588:S3651" si="170">YEAR(Q3588)</f>
        <v>2016</v>
      </c>
    </row>
    <row r="3589" spans="1:19" ht="48" x14ac:dyDescent="0.2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8285</v>
      </c>
      <c r="O3589" t="s">
        <v>8286</v>
      </c>
      <c r="P3589">
        <f t="shared" si="169"/>
        <v>22.61</v>
      </c>
      <c r="Q3589" s="13">
        <f t="shared" si="168"/>
        <v>42503.539976851855</v>
      </c>
      <c r="S3589">
        <f t="shared" si="170"/>
        <v>2016</v>
      </c>
    </row>
    <row r="3590" spans="1:19" ht="48" x14ac:dyDescent="0.2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8285</v>
      </c>
      <c r="O3590" t="s">
        <v>8286</v>
      </c>
      <c r="P3590">
        <f t="shared" si="169"/>
        <v>18.27</v>
      </c>
      <c r="Q3590" s="13">
        <f t="shared" si="168"/>
        <v>42101.828819444447</v>
      </c>
      <c r="S3590">
        <f t="shared" si="170"/>
        <v>2015</v>
      </c>
    </row>
    <row r="3591" spans="1:19" ht="48" x14ac:dyDescent="0.2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8285</v>
      </c>
      <c r="O3591" t="s">
        <v>8286</v>
      </c>
      <c r="P3591">
        <f t="shared" si="169"/>
        <v>82.26</v>
      </c>
      <c r="Q3591" s="13">
        <f t="shared" si="168"/>
        <v>42125.647534722222</v>
      </c>
      <c r="S3591">
        <f t="shared" si="170"/>
        <v>2015</v>
      </c>
    </row>
    <row r="3592" spans="1:19" ht="48" x14ac:dyDescent="0.2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8285</v>
      </c>
      <c r="O3592" t="s">
        <v>8286</v>
      </c>
      <c r="P3592">
        <f t="shared" si="169"/>
        <v>68.53</v>
      </c>
      <c r="Q3592" s="13">
        <f t="shared" si="168"/>
        <v>41902.333726851852</v>
      </c>
      <c r="S3592">
        <f t="shared" si="170"/>
        <v>2014</v>
      </c>
    </row>
    <row r="3593" spans="1:19" ht="48" x14ac:dyDescent="0.2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8285</v>
      </c>
      <c r="O3593" t="s">
        <v>8286</v>
      </c>
      <c r="P3593">
        <f t="shared" si="169"/>
        <v>68.06</v>
      </c>
      <c r="Q3593" s="13">
        <f t="shared" si="168"/>
        <v>42003.948425925926</v>
      </c>
      <c r="S3593">
        <f t="shared" si="170"/>
        <v>2014</v>
      </c>
    </row>
    <row r="3594" spans="1:19" ht="48" x14ac:dyDescent="0.2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8285</v>
      </c>
      <c r="O3594" t="s">
        <v>8286</v>
      </c>
      <c r="P3594">
        <f t="shared" si="169"/>
        <v>72.709999999999994</v>
      </c>
      <c r="Q3594" s="13">
        <f t="shared" si="168"/>
        <v>41988.829942129625</v>
      </c>
      <c r="S3594">
        <f t="shared" si="170"/>
        <v>2014</v>
      </c>
    </row>
    <row r="3595" spans="1:19" ht="48" x14ac:dyDescent="0.2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8285</v>
      </c>
      <c r="O3595" t="s">
        <v>8286</v>
      </c>
      <c r="P3595">
        <f t="shared" si="169"/>
        <v>77.19</v>
      </c>
      <c r="Q3595" s="13">
        <f t="shared" si="168"/>
        <v>41974.898599537039</v>
      </c>
      <c r="S3595">
        <f t="shared" si="170"/>
        <v>2014</v>
      </c>
    </row>
    <row r="3596" spans="1:19" ht="48" x14ac:dyDescent="0.2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8285</v>
      </c>
      <c r="O3596" t="s">
        <v>8286</v>
      </c>
      <c r="P3596">
        <f t="shared" si="169"/>
        <v>55.97</v>
      </c>
      <c r="Q3596" s="13">
        <f t="shared" si="168"/>
        <v>42592.066921296297</v>
      </c>
      <c r="S3596">
        <f t="shared" si="170"/>
        <v>2016</v>
      </c>
    </row>
    <row r="3597" spans="1:19" ht="32" x14ac:dyDescent="0.2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8285</v>
      </c>
      <c r="O3597" t="s">
        <v>8286</v>
      </c>
      <c r="P3597">
        <f t="shared" si="169"/>
        <v>49.69</v>
      </c>
      <c r="Q3597" s="13">
        <f t="shared" si="168"/>
        <v>42050.008368055554</v>
      </c>
      <c r="S3597">
        <f t="shared" si="170"/>
        <v>2015</v>
      </c>
    </row>
    <row r="3598" spans="1:19" ht="48" x14ac:dyDescent="0.2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8285</v>
      </c>
      <c r="O3598" t="s">
        <v>8286</v>
      </c>
      <c r="P3598">
        <f t="shared" si="169"/>
        <v>79</v>
      </c>
      <c r="Q3598" s="13">
        <f t="shared" si="168"/>
        <v>41856.715069444443</v>
      </c>
      <c r="S3598">
        <f t="shared" si="170"/>
        <v>2014</v>
      </c>
    </row>
    <row r="3599" spans="1:19" ht="32" x14ac:dyDescent="0.2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8285</v>
      </c>
      <c r="O3599" t="s">
        <v>8286</v>
      </c>
      <c r="P3599">
        <f t="shared" si="169"/>
        <v>77.73</v>
      </c>
      <c r="Q3599" s="13">
        <f t="shared" si="168"/>
        <v>42417.585532407407</v>
      </c>
      <c r="S3599">
        <f t="shared" si="170"/>
        <v>2016</v>
      </c>
    </row>
    <row r="3600" spans="1:19" ht="48" x14ac:dyDescent="0.2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8285</v>
      </c>
      <c r="O3600" t="s">
        <v>8286</v>
      </c>
      <c r="P3600">
        <f t="shared" si="169"/>
        <v>40.78</v>
      </c>
      <c r="Q3600" s="13">
        <f t="shared" si="168"/>
        <v>41866.79886574074</v>
      </c>
      <c r="S3600">
        <f t="shared" si="170"/>
        <v>2014</v>
      </c>
    </row>
    <row r="3601" spans="1:19" ht="48" x14ac:dyDescent="0.2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8285</v>
      </c>
      <c r="O3601" t="s">
        <v>8286</v>
      </c>
      <c r="P3601">
        <f t="shared" si="169"/>
        <v>59.41</v>
      </c>
      <c r="Q3601" s="13">
        <f t="shared" si="168"/>
        <v>42220.79487268519</v>
      </c>
      <c r="S3601">
        <f t="shared" si="170"/>
        <v>2015</v>
      </c>
    </row>
    <row r="3602" spans="1:19" ht="32" x14ac:dyDescent="0.2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8285</v>
      </c>
      <c r="O3602" t="s">
        <v>8286</v>
      </c>
      <c r="P3602">
        <f t="shared" si="169"/>
        <v>3.25</v>
      </c>
      <c r="Q3602" s="13">
        <f t="shared" si="168"/>
        <v>42628.849120370374</v>
      </c>
      <c r="S3602">
        <f t="shared" si="170"/>
        <v>2016</v>
      </c>
    </row>
    <row r="3603" spans="1:19" ht="48" x14ac:dyDescent="0.2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8285</v>
      </c>
      <c r="O3603" t="s">
        <v>8286</v>
      </c>
      <c r="P3603">
        <f t="shared" si="169"/>
        <v>39.380000000000003</v>
      </c>
      <c r="Q3603" s="13">
        <f t="shared" si="168"/>
        <v>41990.99863425926</v>
      </c>
      <c r="S3603">
        <f t="shared" si="170"/>
        <v>2014</v>
      </c>
    </row>
    <row r="3604" spans="1:19" ht="48" x14ac:dyDescent="0.2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8285</v>
      </c>
      <c r="O3604" t="s">
        <v>8286</v>
      </c>
      <c r="P3604">
        <f t="shared" si="169"/>
        <v>81.67</v>
      </c>
      <c r="Q3604" s="13">
        <f t="shared" si="168"/>
        <v>42447.894432870366</v>
      </c>
      <c r="S3604">
        <f t="shared" si="170"/>
        <v>2016</v>
      </c>
    </row>
    <row r="3605" spans="1:19" ht="48" x14ac:dyDescent="0.2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8285</v>
      </c>
      <c r="O3605" t="s">
        <v>8286</v>
      </c>
      <c r="P3605">
        <f t="shared" si="169"/>
        <v>44.91</v>
      </c>
      <c r="Q3605" s="13">
        <f t="shared" si="168"/>
        <v>42283.864351851851</v>
      </c>
      <c r="S3605">
        <f t="shared" si="170"/>
        <v>2015</v>
      </c>
    </row>
    <row r="3606" spans="1:19" ht="48" x14ac:dyDescent="0.2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8285</v>
      </c>
      <c r="O3606" t="s">
        <v>8286</v>
      </c>
      <c r="P3606">
        <f t="shared" si="169"/>
        <v>49.06</v>
      </c>
      <c r="Q3606" s="13">
        <f t="shared" si="168"/>
        <v>42483.015694444446</v>
      </c>
      <c r="S3606">
        <f t="shared" si="170"/>
        <v>2016</v>
      </c>
    </row>
    <row r="3607" spans="1:19" ht="48" x14ac:dyDescent="0.2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8285</v>
      </c>
      <c r="O3607" t="s">
        <v>8286</v>
      </c>
      <c r="P3607">
        <f t="shared" si="169"/>
        <v>30.67</v>
      </c>
      <c r="Q3607" s="13">
        <f t="shared" si="168"/>
        <v>42383.793124999997</v>
      </c>
      <c r="S3607">
        <f t="shared" si="170"/>
        <v>2016</v>
      </c>
    </row>
    <row r="3608" spans="1:19" ht="48" x14ac:dyDescent="0.2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8285</v>
      </c>
      <c r="O3608" t="s">
        <v>8286</v>
      </c>
      <c r="P3608">
        <f t="shared" si="169"/>
        <v>61.06</v>
      </c>
      <c r="Q3608" s="13">
        <f t="shared" si="168"/>
        <v>42566.604826388888</v>
      </c>
      <c r="S3608">
        <f t="shared" si="170"/>
        <v>2016</v>
      </c>
    </row>
    <row r="3609" spans="1:19" ht="32" x14ac:dyDescent="0.2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8285</v>
      </c>
      <c r="O3609" t="s">
        <v>8286</v>
      </c>
      <c r="P3609">
        <f t="shared" si="169"/>
        <v>29</v>
      </c>
      <c r="Q3609" s="13">
        <f t="shared" si="168"/>
        <v>42338.963912037041</v>
      </c>
      <c r="S3609">
        <f t="shared" si="170"/>
        <v>2015</v>
      </c>
    </row>
    <row r="3610" spans="1:19" ht="48" x14ac:dyDescent="0.2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8285</v>
      </c>
      <c r="O3610" t="s">
        <v>8286</v>
      </c>
      <c r="P3610">
        <f t="shared" si="169"/>
        <v>29.63</v>
      </c>
      <c r="Q3610" s="13">
        <f t="shared" si="168"/>
        <v>42506.709375000006</v>
      </c>
      <c r="S3610">
        <f t="shared" si="170"/>
        <v>2016</v>
      </c>
    </row>
    <row r="3611" spans="1:19" ht="48" x14ac:dyDescent="0.2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8285</v>
      </c>
      <c r="O3611" t="s">
        <v>8286</v>
      </c>
      <c r="P3611">
        <f t="shared" si="169"/>
        <v>143.1</v>
      </c>
      <c r="Q3611" s="13">
        <f t="shared" si="168"/>
        <v>42429.991724537031</v>
      </c>
      <c r="S3611">
        <f t="shared" si="170"/>
        <v>2016</v>
      </c>
    </row>
    <row r="3612" spans="1:19" ht="48" x14ac:dyDescent="0.2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8285</v>
      </c>
      <c r="O3612" t="s">
        <v>8286</v>
      </c>
      <c r="P3612">
        <f t="shared" si="169"/>
        <v>52.35</v>
      </c>
      <c r="Q3612" s="13">
        <f t="shared" si="168"/>
        <v>42203.432129629626</v>
      </c>
      <c r="S3612">
        <f t="shared" si="170"/>
        <v>2015</v>
      </c>
    </row>
    <row r="3613" spans="1:19" ht="48" x14ac:dyDescent="0.2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8285</v>
      </c>
      <c r="O3613" t="s">
        <v>8286</v>
      </c>
      <c r="P3613">
        <f t="shared" si="169"/>
        <v>66.67</v>
      </c>
      <c r="Q3613" s="13">
        <f t="shared" si="168"/>
        <v>42072.370381944449</v>
      </c>
      <c r="S3613">
        <f t="shared" si="170"/>
        <v>2015</v>
      </c>
    </row>
    <row r="3614" spans="1:19" ht="48" x14ac:dyDescent="0.2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8285</v>
      </c>
      <c r="O3614" t="s">
        <v>8286</v>
      </c>
      <c r="P3614">
        <f t="shared" si="169"/>
        <v>126.67</v>
      </c>
      <c r="Q3614" s="13">
        <f t="shared" si="168"/>
        <v>41789.726979166669</v>
      </c>
      <c r="S3614">
        <f t="shared" si="170"/>
        <v>2014</v>
      </c>
    </row>
    <row r="3615" spans="1:19" ht="32" x14ac:dyDescent="0.2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8285</v>
      </c>
      <c r="O3615" t="s">
        <v>8286</v>
      </c>
      <c r="P3615">
        <f t="shared" si="169"/>
        <v>62.5</v>
      </c>
      <c r="Q3615" s="13">
        <f t="shared" si="168"/>
        <v>41788.58997685185</v>
      </c>
      <c r="S3615">
        <f t="shared" si="170"/>
        <v>2014</v>
      </c>
    </row>
    <row r="3616" spans="1:19" ht="48" x14ac:dyDescent="0.2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8285</v>
      </c>
      <c r="O3616" t="s">
        <v>8286</v>
      </c>
      <c r="P3616">
        <f t="shared" si="169"/>
        <v>35.49</v>
      </c>
      <c r="Q3616" s="13">
        <f t="shared" si="168"/>
        <v>42144.041851851856</v>
      </c>
      <c r="S3616">
        <f t="shared" si="170"/>
        <v>2015</v>
      </c>
    </row>
    <row r="3617" spans="1:19" ht="48" x14ac:dyDescent="0.2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8285</v>
      </c>
      <c r="O3617" t="s">
        <v>8286</v>
      </c>
      <c r="P3617">
        <f t="shared" si="169"/>
        <v>37.08</v>
      </c>
      <c r="Q3617" s="13">
        <f t="shared" si="168"/>
        <v>42318.593703703707</v>
      </c>
      <c r="S3617">
        <f t="shared" si="170"/>
        <v>2015</v>
      </c>
    </row>
    <row r="3618" spans="1:19" ht="48" x14ac:dyDescent="0.2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8285</v>
      </c>
      <c r="O3618" t="s">
        <v>8286</v>
      </c>
      <c r="P3618">
        <f t="shared" si="169"/>
        <v>69.33</v>
      </c>
      <c r="Q3618" s="13">
        <f t="shared" si="168"/>
        <v>42052.949814814812</v>
      </c>
      <c r="S3618">
        <f t="shared" si="170"/>
        <v>2015</v>
      </c>
    </row>
    <row r="3619" spans="1:19" ht="48" x14ac:dyDescent="0.2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8285</v>
      </c>
      <c r="O3619" t="s">
        <v>8286</v>
      </c>
      <c r="P3619">
        <f t="shared" si="169"/>
        <v>17.25</v>
      </c>
      <c r="Q3619" s="13">
        <f t="shared" si="168"/>
        <v>42779.610289351855</v>
      </c>
      <c r="S3619">
        <f t="shared" si="170"/>
        <v>2017</v>
      </c>
    </row>
    <row r="3620" spans="1:19" ht="48" x14ac:dyDescent="0.2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8285</v>
      </c>
      <c r="O3620" t="s">
        <v>8286</v>
      </c>
      <c r="P3620">
        <f t="shared" si="169"/>
        <v>36.07</v>
      </c>
      <c r="Q3620" s="13">
        <f t="shared" si="168"/>
        <v>42128.627893518518</v>
      </c>
      <c r="S3620">
        <f t="shared" si="170"/>
        <v>2015</v>
      </c>
    </row>
    <row r="3621" spans="1:19" ht="48" x14ac:dyDescent="0.2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8285</v>
      </c>
      <c r="O3621" t="s">
        <v>8286</v>
      </c>
      <c r="P3621">
        <f t="shared" si="169"/>
        <v>66.47</v>
      </c>
      <c r="Q3621" s="13">
        <f t="shared" si="168"/>
        <v>42661.132245370376</v>
      </c>
      <c r="S3621">
        <f t="shared" si="170"/>
        <v>2016</v>
      </c>
    </row>
    <row r="3622" spans="1:19" ht="48" x14ac:dyDescent="0.2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8285</v>
      </c>
      <c r="O3622" t="s">
        <v>8286</v>
      </c>
      <c r="P3622">
        <f t="shared" si="169"/>
        <v>56.07</v>
      </c>
      <c r="Q3622" s="13">
        <f t="shared" si="168"/>
        <v>42037.938206018516</v>
      </c>
      <c r="S3622">
        <f t="shared" si="170"/>
        <v>2015</v>
      </c>
    </row>
    <row r="3623" spans="1:19" ht="48" x14ac:dyDescent="0.2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8285</v>
      </c>
      <c r="O3623" t="s">
        <v>8286</v>
      </c>
      <c r="P3623">
        <f t="shared" si="169"/>
        <v>47.03</v>
      </c>
      <c r="Q3623" s="13">
        <f t="shared" si="168"/>
        <v>42619.935694444444</v>
      </c>
      <c r="S3623">
        <f t="shared" si="170"/>
        <v>2016</v>
      </c>
    </row>
    <row r="3624" spans="1:19" ht="32" x14ac:dyDescent="0.2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8285</v>
      </c>
      <c r="O3624" t="s">
        <v>8286</v>
      </c>
      <c r="P3624">
        <f t="shared" si="169"/>
        <v>47.67</v>
      </c>
      <c r="Q3624" s="13">
        <f t="shared" si="168"/>
        <v>41877.221886574072</v>
      </c>
      <c r="S3624">
        <f t="shared" si="170"/>
        <v>2014</v>
      </c>
    </row>
    <row r="3625" spans="1:19" ht="32" x14ac:dyDescent="0.2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8285</v>
      </c>
      <c r="O3625" t="s">
        <v>8286</v>
      </c>
      <c r="P3625">
        <f t="shared" si="169"/>
        <v>88.24</v>
      </c>
      <c r="Q3625" s="13">
        <f t="shared" si="168"/>
        <v>41828.736921296295</v>
      </c>
      <c r="S3625">
        <f t="shared" si="170"/>
        <v>2014</v>
      </c>
    </row>
    <row r="3626" spans="1:19" ht="80" x14ac:dyDescent="0.2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8285</v>
      </c>
      <c r="O3626" t="s">
        <v>8286</v>
      </c>
      <c r="P3626">
        <f t="shared" si="169"/>
        <v>80.72</v>
      </c>
      <c r="Q3626" s="13">
        <f t="shared" si="168"/>
        <v>42545.774189814809</v>
      </c>
      <c r="S3626">
        <f t="shared" si="170"/>
        <v>2016</v>
      </c>
    </row>
    <row r="3627" spans="1:19" ht="48" x14ac:dyDescent="0.2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8285</v>
      </c>
      <c r="O3627" t="s">
        <v>8286</v>
      </c>
      <c r="P3627">
        <f t="shared" si="169"/>
        <v>39.49</v>
      </c>
      <c r="Q3627" s="13">
        <f t="shared" si="168"/>
        <v>42157.652511574073</v>
      </c>
      <c r="S3627">
        <f t="shared" si="170"/>
        <v>2015</v>
      </c>
    </row>
    <row r="3628" spans="1:19" ht="48" x14ac:dyDescent="0.2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8285</v>
      </c>
      <c r="O3628" t="s">
        <v>8286</v>
      </c>
      <c r="P3628">
        <f t="shared" si="169"/>
        <v>84.85</v>
      </c>
      <c r="Q3628" s="13">
        <f t="shared" si="168"/>
        <v>41846.667326388888</v>
      </c>
      <c r="S3628">
        <f t="shared" si="170"/>
        <v>2014</v>
      </c>
    </row>
    <row r="3629" spans="1:19" ht="48" x14ac:dyDescent="0.2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8285</v>
      </c>
      <c r="O3629" t="s">
        <v>8286</v>
      </c>
      <c r="P3629">
        <f t="shared" si="169"/>
        <v>68.97</v>
      </c>
      <c r="Q3629" s="13">
        <f t="shared" si="168"/>
        <v>42460.741747685184</v>
      </c>
      <c r="S3629">
        <f t="shared" si="170"/>
        <v>2016</v>
      </c>
    </row>
    <row r="3630" spans="1:19" ht="48" x14ac:dyDescent="0.2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8285</v>
      </c>
      <c r="O3630" t="s">
        <v>8315</v>
      </c>
      <c r="P3630" t="e">
        <f t="shared" si="169"/>
        <v>#DIV/0!</v>
      </c>
      <c r="Q3630" s="13">
        <f t="shared" si="168"/>
        <v>42291.833287037036</v>
      </c>
      <c r="S3630">
        <f t="shared" si="170"/>
        <v>2015</v>
      </c>
    </row>
    <row r="3631" spans="1:19" ht="48" x14ac:dyDescent="0.2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8285</v>
      </c>
      <c r="O3631" t="s">
        <v>8315</v>
      </c>
      <c r="P3631">
        <f t="shared" si="169"/>
        <v>1</v>
      </c>
      <c r="Q3631" s="13">
        <f t="shared" si="168"/>
        <v>42437.094490740739</v>
      </c>
      <c r="S3631">
        <f t="shared" si="170"/>
        <v>2016</v>
      </c>
    </row>
    <row r="3632" spans="1:19" ht="48" x14ac:dyDescent="0.2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8285</v>
      </c>
      <c r="O3632" t="s">
        <v>8315</v>
      </c>
      <c r="P3632">
        <f t="shared" si="169"/>
        <v>1</v>
      </c>
      <c r="Q3632" s="13">
        <f t="shared" si="168"/>
        <v>41942.84710648148</v>
      </c>
      <c r="S3632">
        <f t="shared" si="170"/>
        <v>2014</v>
      </c>
    </row>
    <row r="3633" spans="1:19" ht="48" x14ac:dyDescent="0.2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8285</v>
      </c>
      <c r="O3633" t="s">
        <v>8315</v>
      </c>
      <c r="P3633">
        <f t="shared" si="169"/>
        <v>147.88</v>
      </c>
      <c r="Q3633" s="13">
        <f t="shared" si="168"/>
        <v>41880.753437499996</v>
      </c>
      <c r="S3633">
        <f t="shared" si="170"/>
        <v>2014</v>
      </c>
    </row>
    <row r="3634" spans="1:19" ht="48" x14ac:dyDescent="0.2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8285</v>
      </c>
      <c r="O3634" t="s">
        <v>8315</v>
      </c>
      <c r="P3634">
        <f t="shared" si="169"/>
        <v>100</v>
      </c>
      <c r="Q3634" s="13">
        <f t="shared" si="168"/>
        <v>41946.936909722222</v>
      </c>
      <c r="S3634">
        <f t="shared" si="170"/>
        <v>2014</v>
      </c>
    </row>
    <row r="3635" spans="1:19" ht="48" x14ac:dyDescent="0.2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8285</v>
      </c>
      <c r="O3635" t="s">
        <v>8315</v>
      </c>
      <c r="P3635">
        <f t="shared" si="169"/>
        <v>56.84</v>
      </c>
      <c r="Q3635" s="13">
        <f t="shared" si="168"/>
        <v>42649.623460648145</v>
      </c>
      <c r="S3635">
        <f t="shared" si="170"/>
        <v>2016</v>
      </c>
    </row>
    <row r="3636" spans="1:19" ht="48" x14ac:dyDescent="0.2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8285</v>
      </c>
      <c r="O3636" t="s">
        <v>8315</v>
      </c>
      <c r="P3636">
        <f t="shared" si="169"/>
        <v>176.94</v>
      </c>
      <c r="Q3636" s="13">
        <f t="shared" si="168"/>
        <v>42701.166365740741</v>
      </c>
      <c r="S3636">
        <f t="shared" si="170"/>
        <v>2016</v>
      </c>
    </row>
    <row r="3637" spans="1:19" ht="32" x14ac:dyDescent="0.2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8285</v>
      </c>
      <c r="O3637" t="s">
        <v>8315</v>
      </c>
      <c r="P3637">
        <f t="shared" si="169"/>
        <v>127.6</v>
      </c>
      <c r="Q3637" s="13">
        <f t="shared" si="168"/>
        <v>42450.88282407407</v>
      </c>
      <c r="S3637">
        <f t="shared" si="170"/>
        <v>2016</v>
      </c>
    </row>
    <row r="3638" spans="1:19" ht="48" x14ac:dyDescent="0.2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8285</v>
      </c>
      <c r="O3638" t="s">
        <v>8315</v>
      </c>
      <c r="P3638" t="e">
        <f t="shared" si="169"/>
        <v>#DIV/0!</v>
      </c>
      <c r="Q3638" s="13">
        <f t="shared" si="168"/>
        <v>42226.694780092599</v>
      </c>
      <c r="S3638">
        <f t="shared" si="170"/>
        <v>2015</v>
      </c>
    </row>
    <row r="3639" spans="1:19" ht="64" x14ac:dyDescent="0.2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8285</v>
      </c>
      <c r="O3639" t="s">
        <v>8315</v>
      </c>
      <c r="P3639">
        <f t="shared" si="169"/>
        <v>66.14</v>
      </c>
      <c r="Q3639" s="13">
        <f t="shared" si="168"/>
        <v>41975.700636574074</v>
      </c>
      <c r="S3639">
        <f t="shared" si="170"/>
        <v>2014</v>
      </c>
    </row>
    <row r="3640" spans="1:19" ht="32" x14ac:dyDescent="0.2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8285</v>
      </c>
      <c r="O3640" t="s">
        <v>8315</v>
      </c>
      <c r="P3640">
        <f t="shared" si="169"/>
        <v>108</v>
      </c>
      <c r="Q3640" s="13">
        <f t="shared" si="168"/>
        <v>42053.672824074078</v>
      </c>
      <c r="S3640">
        <f t="shared" si="170"/>
        <v>2015</v>
      </c>
    </row>
    <row r="3641" spans="1:19" ht="48" x14ac:dyDescent="0.2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8285</v>
      </c>
      <c r="O3641" t="s">
        <v>8315</v>
      </c>
      <c r="P3641">
        <f t="shared" si="169"/>
        <v>1</v>
      </c>
      <c r="Q3641" s="13">
        <f t="shared" si="168"/>
        <v>42590.677152777775</v>
      </c>
      <c r="S3641">
        <f t="shared" si="170"/>
        <v>2016</v>
      </c>
    </row>
    <row r="3642" spans="1:19" ht="80" x14ac:dyDescent="0.2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8285</v>
      </c>
      <c r="O3642" t="s">
        <v>8315</v>
      </c>
      <c r="P3642">
        <f t="shared" si="169"/>
        <v>18.329999999999998</v>
      </c>
      <c r="Q3642" s="13">
        <f t="shared" si="168"/>
        <v>42104.781597222223</v>
      </c>
      <c r="S3642">
        <f t="shared" si="170"/>
        <v>2015</v>
      </c>
    </row>
    <row r="3643" spans="1:19" ht="48" x14ac:dyDescent="0.2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8285</v>
      </c>
      <c r="O3643" t="s">
        <v>8315</v>
      </c>
      <c r="P3643" t="e">
        <f t="shared" si="169"/>
        <v>#DIV/0!</v>
      </c>
      <c r="Q3643" s="13">
        <f t="shared" si="168"/>
        <v>41899.627071759263</v>
      </c>
      <c r="S3643">
        <f t="shared" si="170"/>
        <v>2014</v>
      </c>
    </row>
    <row r="3644" spans="1:19" ht="64" x14ac:dyDescent="0.2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8285</v>
      </c>
      <c r="O3644" t="s">
        <v>8315</v>
      </c>
      <c r="P3644">
        <f t="shared" si="169"/>
        <v>7.5</v>
      </c>
      <c r="Q3644" s="13">
        <f t="shared" si="168"/>
        <v>42297.816284722227</v>
      </c>
      <c r="S3644">
        <f t="shared" si="170"/>
        <v>2015</v>
      </c>
    </row>
    <row r="3645" spans="1:19" ht="48" x14ac:dyDescent="0.2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8285</v>
      </c>
      <c r="O3645" t="s">
        <v>8315</v>
      </c>
      <c r="P3645" t="e">
        <f t="shared" si="169"/>
        <v>#DIV/0!</v>
      </c>
      <c r="Q3645" s="13">
        <f t="shared" si="168"/>
        <v>42285.143969907411</v>
      </c>
      <c r="S3645">
        <f t="shared" si="170"/>
        <v>2015</v>
      </c>
    </row>
    <row r="3646" spans="1:19" ht="48" x14ac:dyDescent="0.2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8285</v>
      </c>
      <c r="O3646" t="s">
        <v>8315</v>
      </c>
      <c r="P3646">
        <f t="shared" si="169"/>
        <v>68.42</v>
      </c>
      <c r="Q3646" s="13">
        <f t="shared" si="168"/>
        <v>42409.241747685184</v>
      </c>
      <c r="S3646">
        <f t="shared" si="170"/>
        <v>2016</v>
      </c>
    </row>
    <row r="3647" spans="1:19" ht="48" x14ac:dyDescent="0.2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8285</v>
      </c>
      <c r="O3647" t="s">
        <v>8315</v>
      </c>
      <c r="P3647">
        <f t="shared" si="169"/>
        <v>1</v>
      </c>
      <c r="Q3647" s="13">
        <f t="shared" si="168"/>
        <v>42665.970347222217</v>
      </c>
      <c r="S3647">
        <f t="shared" si="170"/>
        <v>2016</v>
      </c>
    </row>
    <row r="3648" spans="1:19" ht="48" x14ac:dyDescent="0.2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8285</v>
      </c>
      <c r="O3648" t="s">
        <v>8315</v>
      </c>
      <c r="P3648">
        <f t="shared" si="169"/>
        <v>60.13</v>
      </c>
      <c r="Q3648" s="13">
        <f t="shared" si="168"/>
        <v>42140.421319444446</v>
      </c>
      <c r="S3648">
        <f t="shared" si="170"/>
        <v>2015</v>
      </c>
    </row>
    <row r="3649" spans="1:19" ht="48" x14ac:dyDescent="0.2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8285</v>
      </c>
      <c r="O3649" t="s">
        <v>8315</v>
      </c>
      <c r="P3649">
        <f t="shared" si="169"/>
        <v>15</v>
      </c>
      <c r="Q3649" s="13">
        <f t="shared" si="168"/>
        <v>42598.749155092592</v>
      </c>
      <c r="S3649">
        <f t="shared" si="170"/>
        <v>2016</v>
      </c>
    </row>
    <row r="3650" spans="1:19" ht="32" x14ac:dyDescent="0.2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8285</v>
      </c>
      <c r="O3650" t="s">
        <v>8286</v>
      </c>
      <c r="P3650">
        <f t="shared" si="169"/>
        <v>550.04</v>
      </c>
      <c r="Q3650" s="13">
        <f t="shared" si="168"/>
        <v>41887.292187500003</v>
      </c>
      <c r="S3650">
        <f t="shared" si="170"/>
        <v>2014</v>
      </c>
    </row>
    <row r="3651" spans="1:19" ht="48" x14ac:dyDescent="0.2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8285</v>
      </c>
      <c r="O3651" t="s">
        <v>8286</v>
      </c>
      <c r="P3651">
        <f t="shared" si="169"/>
        <v>97.5</v>
      </c>
      <c r="Q3651" s="13">
        <f t="shared" ref="Q3651:Q3714" si="171">(((J3651/60)/60)/24)+DATE(1970,1,1)</f>
        <v>41780.712893518517</v>
      </c>
      <c r="S3651">
        <f t="shared" si="170"/>
        <v>2014</v>
      </c>
    </row>
    <row r="3652" spans="1:19" ht="48" x14ac:dyDescent="0.2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8285</v>
      </c>
      <c r="O3652" t="s">
        <v>8286</v>
      </c>
      <c r="P3652">
        <f t="shared" ref="P3652:P3715" si="172">ROUND(E3652/L3652,2)</f>
        <v>29.41</v>
      </c>
      <c r="Q3652" s="13">
        <f t="shared" si="171"/>
        <v>42381.478981481487</v>
      </c>
      <c r="S3652">
        <f t="shared" ref="R3652:S3715" si="173">YEAR(Q3652)</f>
        <v>2016</v>
      </c>
    </row>
    <row r="3653" spans="1:19" ht="32" x14ac:dyDescent="0.2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8285</v>
      </c>
      <c r="O3653" t="s">
        <v>8286</v>
      </c>
      <c r="P3653">
        <f t="shared" si="172"/>
        <v>57.78</v>
      </c>
      <c r="Q3653" s="13">
        <f t="shared" si="171"/>
        <v>41828.646319444444</v>
      </c>
      <c r="S3653">
        <f t="shared" si="173"/>
        <v>2014</v>
      </c>
    </row>
    <row r="3654" spans="1:19" ht="48" x14ac:dyDescent="0.2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8285</v>
      </c>
      <c r="O3654" t="s">
        <v>8286</v>
      </c>
      <c r="P3654">
        <f t="shared" si="172"/>
        <v>44.24</v>
      </c>
      <c r="Q3654" s="13">
        <f t="shared" si="171"/>
        <v>42596.644699074073</v>
      </c>
      <c r="S3654">
        <f t="shared" si="173"/>
        <v>2016</v>
      </c>
    </row>
    <row r="3655" spans="1:19" ht="48" x14ac:dyDescent="0.2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8285</v>
      </c>
      <c r="O3655" t="s">
        <v>8286</v>
      </c>
      <c r="P3655">
        <f t="shared" si="172"/>
        <v>60.91</v>
      </c>
      <c r="Q3655" s="13">
        <f t="shared" si="171"/>
        <v>42191.363506944443</v>
      </c>
      <c r="S3655">
        <f t="shared" si="173"/>
        <v>2015</v>
      </c>
    </row>
    <row r="3656" spans="1:19" ht="48" x14ac:dyDescent="0.2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8285</v>
      </c>
      <c r="O3656" t="s">
        <v>8286</v>
      </c>
      <c r="P3656">
        <f t="shared" si="172"/>
        <v>68.84</v>
      </c>
      <c r="Q3656" s="13">
        <f t="shared" si="171"/>
        <v>42440.416504629626</v>
      </c>
      <c r="S3656">
        <f t="shared" si="173"/>
        <v>2016</v>
      </c>
    </row>
    <row r="3657" spans="1:19" ht="48" x14ac:dyDescent="0.2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8285</v>
      </c>
      <c r="O3657" t="s">
        <v>8286</v>
      </c>
      <c r="P3657">
        <f t="shared" si="172"/>
        <v>73.58</v>
      </c>
      <c r="Q3657" s="13">
        <f t="shared" si="171"/>
        <v>42173.803217592591</v>
      </c>
      <c r="S3657">
        <f t="shared" si="173"/>
        <v>2015</v>
      </c>
    </row>
    <row r="3658" spans="1:19" ht="48" x14ac:dyDescent="0.2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8285</v>
      </c>
      <c r="O3658" t="s">
        <v>8286</v>
      </c>
      <c r="P3658">
        <f t="shared" si="172"/>
        <v>115.02</v>
      </c>
      <c r="Q3658" s="13">
        <f t="shared" si="171"/>
        <v>42737.910138888896</v>
      </c>
      <c r="S3658">
        <f t="shared" si="173"/>
        <v>2017</v>
      </c>
    </row>
    <row r="3659" spans="1:19" ht="48" x14ac:dyDescent="0.2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8285</v>
      </c>
      <c r="O3659" t="s">
        <v>8286</v>
      </c>
      <c r="P3659">
        <f t="shared" si="172"/>
        <v>110.75</v>
      </c>
      <c r="Q3659" s="13">
        <f t="shared" si="171"/>
        <v>42499.629849537043</v>
      </c>
      <c r="S3659">
        <f t="shared" si="173"/>
        <v>2016</v>
      </c>
    </row>
    <row r="3660" spans="1:19" ht="32" x14ac:dyDescent="0.2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8285</v>
      </c>
      <c r="O3660" t="s">
        <v>8286</v>
      </c>
      <c r="P3660">
        <f t="shared" si="172"/>
        <v>75.5</v>
      </c>
      <c r="Q3660" s="13">
        <f t="shared" si="171"/>
        <v>41775.858564814815</v>
      </c>
      <c r="S3660">
        <f t="shared" si="173"/>
        <v>2014</v>
      </c>
    </row>
    <row r="3661" spans="1:19" ht="48" x14ac:dyDescent="0.2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8285</v>
      </c>
      <c r="O3661" t="s">
        <v>8286</v>
      </c>
      <c r="P3661">
        <f t="shared" si="172"/>
        <v>235.46</v>
      </c>
      <c r="Q3661" s="13">
        <f t="shared" si="171"/>
        <v>42055.277199074073</v>
      </c>
      <c r="S3661">
        <f t="shared" si="173"/>
        <v>2015</v>
      </c>
    </row>
    <row r="3662" spans="1:19" ht="48" x14ac:dyDescent="0.2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8285</v>
      </c>
      <c r="O3662" t="s">
        <v>8286</v>
      </c>
      <c r="P3662">
        <f t="shared" si="172"/>
        <v>11.36</v>
      </c>
      <c r="Q3662" s="13">
        <f t="shared" si="171"/>
        <v>41971.881076388891</v>
      </c>
      <c r="S3662">
        <f t="shared" si="173"/>
        <v>2014</v>
      </c>
    </row>
    <row r="3663" spans="1:19" ht="48" x14ac:dyDescent="0.2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8285</v>
      </c>
      <c r="O3663" t="s">
        <v>8286</v>
      </c>
      <c r="P3663">
        <f t="shared" si="172"/>
        <v>92.5</v>
      </c>
      <c r="Q3663" s="13">
        <f t="shared" si="171"/>
        <v>42447.896666666667</v>
      </c>
      <c r="S3663">
        <f t="shared" si="173"/>
        <v>2016</v>
      </c>
    </row>
    <row r="3664" spans="1:19" ht="48" x14ac:dyDescent="0.2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8285</v>
      </c>
      <c r="O3664" t="s">
        <v>8286</v>
      </c>
      <c r="P3664">
        <f t="shared" si="172"/>
        <v>202.85</v>
      </c>
      <c r="Q3664" s="13">
        <f t="shared" si="171"/>
        <v>42064.220069444447</v>
      </c>
      <c r="S3664">
        <f t="shared" si="173"/>
        <v>2015</v>
      </c>
    </row>
    <row r="3665" spans="1:19" ht="48" x14ac:dyDescent="0.2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8285</v>
      </c>
      <c r="O3665" t="s">
        <v>8286</v>
      </c>
      <c r="P3665">
        <f t="shared" si="172"/>
        <v>26</v>
      </c>
      <c r="Q3665" s="13">
        <f t="shared" si="171"/>
        <v>42665.451736111107</v>
      </c>
      <c r="S3665">
        <f t="shared" si="173"/>
        <v>2016</v>
      </c>
    </row>
    <row r="3666" spans="1:19" ht="48" x14ac:dyDescent="0.2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8285</v>
      </c>
      <c r="O3666" t="s">
        <v>8286</v>
      </c>
      <c r="P3666">
        <f t="shared" si="172"/>
        <v>46.05</v>
      </c>
      <c r="Q3666" s="13">
        <f t="shared" si="171"/>
        <v>42523.248715277776</v>
      </c>
      <c r="S3666">
        <f t="shared" si="173"/>
        <v>2016</v>
      </c>
    </row>
    <row r="3667" spans="1:19" ht="48" x14ac:dyDescent="0.2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8285</v>
      </c>
      <c r="O3667" t="s">
        <v>8286</v>
      </c>
      <c r="P3667">
        <f t="shared" si="172"/>
        <v>51</v>
      </c>
      <c r="Q3667" s="13">
        <f t="shared" si="171"/>
        <v>42294.808124999996</v>
      </c>
      <c r="S3667">
        <f t="shared" si="173"/>
        <v>2015</v>
      </c>
    </row>
    <row r="3668" spans="1:19" ht="16" x14ac:dyDescent="0.2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8285</v>
      </c>
      <c r="O3668" t="s">
        <v>8286</v>
      </c>
      <c r="P3668">
        <f t="shared" si="172"/>
        <v>31.58</v>
      </c>
      <c r="Q3668" s="13">
        <f t="shared" si="171"/>
        <v>41822.90488425926</v>
      </c>
      <c r="S3668">
        <f t="shared" si="173"/>
        <v>2014</v>
      </c>
    </row>
    <row r="3669" spans="1:19" ht="48" x14ac:dyDescent="0.2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8285</v>
      </c>
      <c r="O3669" t="s">
        <v>8286</v>
      </c>
      <c r="P3669">
        <f t="shared" si="172"/>
        <v>53.36</v>
      </c>
      <c r="Q3669" s="13">
        <f t="shared" si="171"/>
        <v>42173.970127314817</v>
      </c>
      <c r="S3669">
        <f t="shared" si="173"/>
        <v>2015</v>
      </c>
    </row>
    <row r="3670" spans="1:19" ht="48" x14ac:dyDescent="0.2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8285</v>
      </c>
      <c r="O3670" t="s">
        <v>8286</v>
      </c>
      <c r="P3670">
        <f t="shared" si="172"/>
        <v>36.96</v>
      </c>
      <c r="Q3670" s="13">
        <f t="shared" si="171"/>
        <v>42185.556157407409</v>
      </c>
      <c r="S3670">
        <f t="shared" si="173"/>
        <v>2015</v>
      </c>
    </row>
    <row r="3671" spans="1:19" ht="48" x14ac:dyDescent="0.2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8285</v>
      </c>
      <c r="O3671" t="s">
        <v>8286</v>
      </c>
      <c r="P3671">
        <f t="shared" si="172"/>
        <v>81.290000000000006</v>
      </c>
      <c r="Q3671" s="13">
        <f t="shared" si="171"/>
        <v>42136.675196759257</v>
      </c>
      <c r="S3671">
        <f t="shared" si="173"/>
        <v>2015</v>
      </c>
    </row>
    <row r="3672" spans="1:19" ht="48" x14ac:dyDescent="0.2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8285</v>
      </c>
      <c r="O3672" t="s">
        <v>8286</v>
      </c>
      <c r="P3672">
        <f t="shared" si="172"/>
        <v>20.079999999999998</v>
      </c>
      <c r="Q3672" s="13">
        <f t="shared" si="171"/>
        <v>42142.514016203699</v>
      </c>
      <c r="S3672">
        <f t="shared" si="173"/>
        <v>2015</v>
      </c>
    </row>
    <row r="3673" spans="1:19" ht="48" x14ac:dyDescent="0.2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8285</v>
      </c>
      <c r="O3673" t="s">
        <v>8286</v>
      </c>
      <c r="P3673">
        <f t="shared" si="172"/>
        <v>88.25</v>
      </c>
      <c r="Q3673" s="13">
        <f t="shared" si="171"/>
        <v>41820.62809027778</v>
      </c>
      <c r="S3673">
        <f t="shared" si="173"/>
        <v>2014</v>
      </c>
    </row>
    <row r="3674" spans="1:19" ht="48" x14ac:dyDescent="0.2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8285</v>
      </c>
      <c r="O3674" t="s">
        <v>8286</v>
      </c>
      <c r="P3674">
        <f t="shared" si="172"/>
        <v>53.44</v>
      </c>
      <c r="Q3674" s="13">
        <f t="shared" si="171"/>
        <v>41878.946574074071</v>
      </c>
      <c r="S3674">
        <f t="shared" si="173"/>
        <v>2014</v>
      </c>
    </row>
    <row r="3675" spans="1:19" ht="48" x14ac:dyDescent="0.2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8285</v>
      </c>
      <c r="O3675" t="s">
        <v>8286</v>
      </c>
      <c r="P3675">
        <f t="shared" si="172"/>
        <v>39.869999999999997</v>
      </c>
      <c r="Q3675" s="13">
        <f t="shared" si="171"/>
        <v>41914.295104166667</v>
      </c>
      <c r="S3675">
        <f t="shared" si="173"/>
        <v>2014</v>
      </c>
    </row>
    <row r="3676" spans="1:19" ht="48" x14ac:dyDescent="0.2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8285</v>
      </c>
      <c r="O3676" t="s">
        <v>8286</v>
      </c>
      <c r="P3676">
        <f t="shared" si="172"/>
        <v>145.16</v>
      </c>
      <c r="Q3676" s="13">
        <f t="shared" si="171"/>
        <v>42556.873020833329</v>
      </c>
      <c r="S3676">
        <f t="shared" si="173"/>
        <v>2016</v>
      </c>
    </row>
    <row r="3677" spans="1:19" ht="48" x14ac:dyDescent="0.2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8285</v>
      </c>
      <c r="O3677" t="s">
        <v>8286</v>
      </c>
      <c r="P3677">
        <f t="shared" si="172"/>
        <v>23.33</v>
      </c>
      <c r="Q3677" s="13">
        <f t="shared" si="171"/>
        <v>42493.597013888888</v>
      </c>
      <c r="S3677">
        <f t="shared" si="173"/>
        <v>2016</v>
      </c>
    </row>
    <row r="3678" spans="1:19" ht="48" x14ac:dyDescent="0.2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8285</v>
      </c>
      <c r="O3678" t="s">
        <v>8286</v>
      </c>
      <c r="P3678">
        <f t="shared" si="172"/>
        <v>64.38</v>
      </c>
      <c r="Q3678" s="13">
        <f t="shared" si="171"/>
        <v>41876.815787037034</v>
      </c>
      <c r="S3678">
        <f t="shared" si="173"/>
        <v>2014</v>
      </c>
    </row>
    <row r="3679" spans="1:19" ht="32" x14ac:dyDescent="0.2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8285</v>
      </c>
      <c r="O3679" t="s">
        <v>8286</v>
      </c>
      <c r="P3679">
        <f t="shared" si="172"/>
        <v>62.05</v>
      </c>
      <c r="Q3679" s="13">
        <f t="shared" si="171"/>
        <v>41802.574282407404</v>
      </c>
      <c r="S3679">
        <f t="shared" si="173"/>
        <v>2014</v>
      </c>
    </row>
    <row r="3680" spans="1:19" ht="32" x14ac:dyDescent="0.2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8285</v>
      </c>
      <c r="O3680" t="s">
        <v>8286</v>
      </c>
      <c r="P3680">
        <f t="shared" si="172"/>
        <v>66.13</v>
      </c>
      <c r="Q3680" s="13">
        <f t="shared" si="171"/>
        <v>42120.531226851846</v>
      </c>
      <c r="S3680">
        <f t="shared" si="173"/>
        <v>2015</v>
      </c>
    </row>
    <row r="3681" spans="1:19" ht="48" x14ac:dyDescent="0.2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8285</v>
      </c>
      <c r="O3681" t="s">
        <v>8286</v>
      </c>
      <c r="P3681">
        <f t="shared" si="172"/>
        <v>73.400000000000006</v>
      </c>
      <c r="Q3681" s="13">
        <f t="shared" si="171"/>
        <v>41786.761354166665</v>
      </c>
      <c r="S3681">
        <f t="shared" si="173"/>
        <v>2014</v>
      </c>
    </row>
    <row r="3682" spans="1:19" ht="32" x14ac:dyDescent="0.2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8285</v>
      </c>
      <c r="O3682" t="s">
        <v>8286</v>
      </c>
      <c r="P3682">
        <f t="shared" si="172"/>
        <v>99.5</v>
      </c>
      <c r="Q3682" s="13">
        <f t="shared" si="171"/>
        <v>42627.454097222217</v>
      </c>
      <c r="S3682">
        <f t="shared" si="173"/>
        <v>2016</v>
      </c>
    </row>
    <row r="3683" spans="1:19" ht="64" x14ac:dyDescent="0.2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8285</v>
      </c>
      <c r="O3683" t="s">
        <v>8286</v>
      </c>
      <c r="P3683">
        <f t="shared" si="172"/>
        <v>62.17</v>
      </c>
      <c r="Q3683" s="13">
        <f t="shared" si="171"/>
        <v>42374.651504629626</v>
      </c>
      <c r="S3683">
        <f t="shared" si="173"/>
        <v>2016</v>
      </c>
    </row>
    <row r="3684" spans="1:19" ht="48" x14ac:dyDescent="0.2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8285</v>
      </c>
      <c r="O3684" t="s">
        <v>8286</v>
      </c>
      <c r="P3684">
        <f t="shared" si="172"/>
        <v>62.33</v>
      </c>
      <c r="Q3684" s="13">
        <f t="shared" si="171"/>
        <v>41772.685393518521</v>
      </c>
      <c r="S3684">
        <f t="shared" si="173"/>
        <v>2014</v>
      </c>
    </row>
    <row r="3685" spans="1:19" ht="48" x14ac:dyDescent="0.2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8285</v>
      </c>
      <c r="O3685" t="s">
        <v>8286</v>
      </c>
      <c r="P3685">
        <f t="shared" si="172"/>
        <v>58.79</v>
      </c>
      <c r="Q3685" s="13">
        <f t="shared" si="171"/>
        <v>42633.116851851853</v>
      </c>
      <c r="S3685">
        <f t="shared" si="173"/>
        <v>2016</v>
      </c>
    </row>
    <row r="3686" spans="1:19" ht="48" x14ac:dyDescent="0.2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8285</v>
      </c>
      <c r="O3686" t="s">
        <v>8286</v>
      </c>
      <c r="P3686">
        <f t="shared" si="172"/>
        <v>45.35</v>
      </c>
      <c r="Q3686" s="13">
        <f t="shared" si="171"/>
        <v>42219.180393518516</v>
      </c>
      <c r="S3686">
        <f t="shared" si="173"/>
        <v>2015</v>
      </c>
    </row>
    <row r="3687" spans="1:19" ht="48" x14ac:dyDescent="0.2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8285</v>
      </c>
      <c r="O3687" t="s">
        <v>8286</v>
      </c>
      <c r="P3687">
        <f t="shared" si="172"/>
        <v>41.94</v>
      </c>
      <c r="Q3687" s="13">
        <f t="shared" si="171"/>
        <v>41753.593275462961</v>
      </c>
      <c r="S3687">
        <f t="shared" si="173"/>
        <v>2014</v>
      </c>
    </row>
    <row r="3688" spans="1:19" ht="48" x14ac:dyDescent="0.2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8285</v>
      </c>
      <c r="O3688" t="s">
        <v>8286</v>
      </c>
      <c r="P3688">
        <f t="shared" si="172"/>
        <v>59.17</v>
      </c>
      <c r="Q3688" s="13">
        <f t="shared" si="171"/>
        <v>42230.662731481483</v>
      </c>
      <c r="S3688">
        <f t="shared" si="173"/>
        <v>2015</v>
      </c>
    </row>
    <row r="3689" spans="1:19" ht="48" x14ac:dyDescent="0.2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8285</v>
      </c>
      <c r="O3689" t="s">
        <v>8286</v>
      </c>
      <c r="P3689">
        <f t="shared" si="172"/>
        <v>200.49</v>
      </c>
      <c r="Q3689" s="13">
        <f t="shared" si="171"/>
        <v>41787.218229166669</v>
      </c>
      <c r="S3689">
        <f t="shared" si="173"/>
        <v>2014</v>
      </c>
    </row>
    <row r="3690" spans="1:19" ht="48" x14ac:dyDescent="0.2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8285</v>
      </c>
      <c r="O3690" t="s">
        <v>8286</v>
      </c>
      <c r="P3690">
        <f t="shared" si="172"/>
        <v>83.97</v>
      </c>
      <c r="Q3690" s="13">
        <f t="shared" si="171"/>
        <v>41829.787083333329</v>
      </c>
      <c r="S3690">
        <f t="shared" si="173"/>
        <v>2014</v>
      </c>
    </row>
    <row r="3691" spans="1:19" ht="48" x14ac:dyDescent="0.2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8285</v>
      </c>
      <c r="O3691" t="s">
        <v>8286</v>
      </c>
      <c r="P3691">
        <f t="shared" si="172"/>
        <v>57.26</v>
      </c>
      <c r="Q3691" s="13">
        <f t="shared" si="171"/>
        <v>42147.826840277776</v>
      </c>
      <c r="S3691">
        <f t="shared" si="173"/>
        <v>2015</v>
      </c>
    </row>
    <row r="3692" spans="1:19" ht="48" x14ac:dyDescent="0.2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8285</v>
      </c>
      <c r="O3692" t="s">
        <v>8286</v>
      </c>
      <c r="P3692">
        <f t="shared" si="172"/>
        <v>58.06</v>
      </c>
      <c r="Q3692" s="13">
        <f t="shared" si="171"/>
        <v>41940.598182870373</v>
      </c>
      <c r="S3692">
        <f t="shared" si="173"/>
        <v>2014</v>
      </c>
    </row>
    <row r="3693" spans="1:19" ht="32" x14ac:dyDescent="0.2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8285</v>
      </c>
      <c r="O3693" t="s">
        <v>8286</v>
      </c>
      <c r="P3693">
        <f t="shared" si="172"/>
        <v>186.8</v>
      </c>
      <c r="Q3693" s="13">
        <f t="shared" si="171"/>
        <v>42020.700567129628</v>
      </c>
      <c r="S3693">
        <f t="shared" si="173"/>
        <v>2015</v>
      </c>
    </row>
    <row r="3694" spans="1:19" ht="32" x14ac:dyDescent="0.2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8285</v>
      </c>
      <c r="O3694" t="s">
        <v>8286</v>
      </c>
      <c r="P3694">
        <f t="shared" si="172"/>
        <v>74.12</v>
      </c>
      <c r="Q3694" s="13">
        <f t="shared" si="171"/>
        <v>41891.96503472222</v>
      </c>
      <c r="S3694">
        <f t="shared" si="173"/>
        <v>2014</v>
      </c>
    </row>
    <row r="3695" spans="1:19" ht="48" x14ac:dyDescent="0.2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8285</v>
      </c>
      <c r="O3695" t="s">
        <v>8286</v>
      </c>
      <c r="P3695">
        <f t="shared" si="172"/>
        <v>30.71</v>
      </c>
      <c r="Q3695" s="13">
        <f t="shared" si="171"/>
        <v>42309.191307870366</v>
      </c>
      <c r="S3695">
        <f t="shared" si="173"/>
        <v>2015</v>
      </c>
    </row>
    <row r="3696" spans="1:19" ht="48" x14ac:dyDescent="0.2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8285</v>
      </c>
      <c r="O3696" t="s">
        <v>8286</v>
      </c>
      <c r="P3696">
        <f t="shared" si="172"/>
        <v>62.67</v>
      </c>
      <c r="Q3696" s="13">
        <f t="shared" si="171"/>
        <v>42490.133877314816</v>
      </c>
      <c r="S3696">
        <f t="shared" si="173"/>
        <v>2016</v>
      </c>
    </row>
    <row r="3697" spans="1:19" ht="64" x14ac:dyDescent="0.2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8285</v>
      </c>
      <c r="O3697" t="s">
        <v>8286</v>
      </c>
      <c r="P3697">
        <f t="shared" si="172"/>
        <v>121.36</v>
      </c>
      <c r="Q3697" s="13">
        <f t="shared" si="171"/>
        <v>41995.870486111111</v>
      </c>
      <c r="S3697">
        <f t="shared" si="173"/>
        <v>2014</v>
      </c>
    </row>
    <row r="3698" spans="1:19" ht="48" x14ac:dyDescent="0.2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8285</v>
      </c>
      <c r="O3698" t="s">
        <v>8286</v>
      </c>
      <c r="P3698">
        <f t="shared" si="172"/>
        <v>39.74</v>
      </c>
      <c r="Q3698" s="13">
        <f t="shared" si="171"/>
        <v>41988.617083333331</v>
      </c>
      <c r="S3698">
        <f t="shared" si="173"/>
        <v>2014</v>
      </c>
    </row>
    <row r="3699" spans="1:19" ht="48" x14ac:dyDescent="0.2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8285</v>
      </c>
      <c r="O3699" t="s">
        <v>8286</v>
      </c>
      <c r="P3699">
        <f t="shared" si="172"/>
        <v>72</v>
      </c>
      <c r="Q3699" s="13">
        <f t="shared" si="171"/>
        <v>42479.465833333335</v>
      </c>
      <c r="S3699">
        <f t="shared" si="173"/>
        <v>2016</v>
      </c>
    </row>
    <row r="3700" spans="1:19" ht="32" x14ac:dyDescent="0.2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8285</v>
      </c>
      <c r="O3700" t="s">
        <v>8286</v>
      </c>
      <c r="P3700">
        <f t="shared" si="172"/>
        <v>40.630000000000003</v>
      </c>
      <c r="Q3700" s="13">
        <f t="shared" si="171"/>
        <v>42401.806562500002</v>
      </c>
      <c r="S3700">
        <f t="shared" si="173"/>
        <v>2016</v>
      </c>
    </row>
    <row r="3701" spans="1:19" ht="48" x14ac:dyDescent="0.2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8285</v>
      </c>
      <c r="O3701" t="s">
        <v>8286</v>
      </c>
      <c r="P3701">
        <f t="shared" si="172"/>
        <v>63</v>
      </c>
      <c r="Q3701" s="13">
        <f t="shared" si="171"/>
        <v>41897.602037037039</v>
      </c>
      <c r="S3701">
        <f t="shared" si="173"/>
        <v>2014</v>
      </c>
    </row>
    <row r="3702" spans="1:19" ht="32" x14ac:dyDescent="0.2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8285</v>
      </c>
      <c r="O3702" t="s">
        <v>8286</v>
      </c>
      <c r="P3702">
        <f t="shared" si="172"/>
        <v>33.67</v>
      </c>
      <c r="Q3702" s="13">
        <f t="shared" si="171"/>
        <v>41882.585648148146</v>
      </c>
      <c r="S3702">
        <f t="shared" si="173"/>
        <v>2014</v>
      </c>
    </row>
    <row r="3703" spans="1:19" ht="48" x14ac:dyDescent="0.2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8285</v>
      </c>
      <c r="O3703" t="s">
        <v>8286</v>
      </c>
      <c r="P3703">
        <f t="shared" si="172"/>
        <v>38.590000000000003</v>
      </c>
      <c r="Q3703" s="13">
        <f t="shared" si="171"/>
        <v>42129.541585648149</v>
      </c>
      <c r="S3703">
        <f t="shared" si="173"/>
        <v>2015</v>
      </c>
    </row>
    <row r="3704" spans="1:19" ht="48" x14ac:dyDescent="0.2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8285</v>
      </c>
      <c r="O3704" t="s">
        <v>8286</v>
      </c>
      <c r="P3704">
        <f t="shared" si="172"/>
        <v>155.94999999999999</v>
      </c>
      <c r="Q3704" s="13">
        <f t="shared" si="171"/>
        <v>42524.53800925926</v>
      </c>
      <c r="S3704">
        <f t="shared" si="173"/>
        <v>2016</v>
      </c>
    </row>
    <row r="3705" spans="1:19" ht="48" x14ac:dyDescent="0.2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8285</v>
      </c>
      <c r="O3705" t="s">
        <v>8286</v>
      </c>
      <c r="P3705">
        <f t="shared" si="172"/>
        <v>43.2</v>
      </c>
      <c r="Q3705" s="13">
        <f t="shared" si="171"/>
        <v>42556.504490740743</v>
      </c>
      <c r="S3705">
        <f t="shared" si="173"/>
        <v>2016</v>
      </c>
    </row>
    <row r="3706" spans="1:19" ht="48" x14ac:dyDescent="0.2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8285</v>
      </c>
      <c r="O3706" t="s">
        <v>8286</v>
      </c>
      <c r="P3706">
        <f t="shared" si="172"/>
        <v>15.15</v>
      </c>
      <c r="Q3706" s="13">
        <f t="shared" si="171"/>
        <v>42461.689745370371</v>
      </c>
      <c r="S3706">
        <f t="shared" si="173"/>
        <v>2016</v>
      </c>
    </row>
    <row r="3707" spans="1:19" ht="48" x14ac:dyDescent="0.2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8285</v>
      </c>
      <c r="O3707" t="s">
        <v>8286</v>
      </c>
      <c r="P3707">
        <f t="shared" si="172"/>
        <v>83.57</v>
      </c>
      <c r="Q3707" s="13">
        <f t="shared" si="171"/>
        <v>41792.542986111112</v>
      </c>
      <c r="S3707">
        <f t="shared" si="173"/>
        <v>2014</v>
      </c>
    </row>
    <row r="3708" spans="1:19" ht="48" x14ac:dyDescent="0.2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8285</v>
      </c>
      <c r="O3708" t="s">
        <v>8286</v>
      </c>
      <c r="P3708">
        <f t="shared" si="172"/>
        <v>140</v>
      </c>
      <c r="Q3708" s="13">
        <f t="shared" si="171"/>
        <v>41879.913761574076</v>
      </c>
      <c r="S3708">
        <f t="shared" si="173"/>
        <v>2014</v>
      </c>
    </row>
    <row r="3709" spans="1:19" ht="32" x14ac:dyDescent="0.2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8285</v>
      </c>
      <c r="O3709" t="s">
        <v>8286</v>
      </c>
      <c r="P3709">
        <f t="shared" si="172"/>
        <v>80.87</v>
      </c>
      <c r="Q3709" s="13">
        <f t="shared" si="171"/>
        <v>42552.048356481479</v>
      </c>
      <c r="S3709">
        <f t="shared" si="173"/>
        <v>2016</v>
      </c>
    </row>
    <row r="3710" spans="1:19" ht="48" x14ac:dyDescent="0.2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8285</v>
      </c>
      <c r="O3710" t="s">
        <v>8286</v>
      </c>
      <c r="P3710">
        <f t="shared" si="172"/>
        <v>53.85</v>
      </c>
      <c r="Q3710" s="13">
        <f t="shared" si="171"/>
        <v>41810.142199074071</v>
      </c>
      <c r="S3710">
        <f t="shared" si="173"/>
        <v>2014</v>
      </c>
    </row>
    <row r="3711" spans="1:19" ht="48" x14ac:dyDescent="0.2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8285</v>
      </c>
      <c r="O3711" t="s">
        <v>8286</v>
      </c>
      <c r="P3711">
        <f t="shared" si="172"/>
        <v>30.93</v>
      </c>
      <c r="Q3711" s="13">
        <f t="shared" si="171"/>
        <v>41785.707708333335</v>
      </c>
      <c r="S3711">
        <f t="shared" si="173"/>
        <v>2014</v>
      </c>
    </row>
    <row r="3712" spans="1:19" ht="32" x14ac:dyDescent="0.2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8285</v>
      </c>
      <c r="O3712" t="s">
        <v>8286</v>
      </c>
      <c r="P3712">
        <f t="shared" si="172"/>
        <v>67.959999999999994</v>
      </c>
      <c r="Q3712" s="13">
        <f t="shared" si="171"/>
        <v>42072.576249999998</v>
      </c>
      <c r="S3712">
        <f t="shared" si="173"/>
        <v>2015</v>
      </c>
    </row>
    <row r="3713" spans="1:19" ht="32" x14ac:dyDescent="0.2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8285</v>
      </c>
      <c r="O3713" t="s">
        <v>8286</v>
      </c>
      <c r="P3713">
        <f t="shared" si="172"/>
        <v>27.14</v>
      </c>
      <c r="Q3713" s="13">
        <f t="shared" si="171"/>
        <v>41779.724224537036</v>
      </c>
      <c r="S3713">
        <f t="shared" si="173"/>
        <v>2014</v>
      </c>
    </row>
    <row r="3714" spans="1:19" ht="48" x14ac:dyDescent="0.2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8285</v>
      </c>
      <c r="O3714" t="s">
        <v>8286</v>
      </c>
      <c r="P3714">
        <f t="shared" si="172"/>
        <v>110.87</v>
      </c>
      <c r="Q3714" s="13">
        <f t="shared" si="171"/>
        <v>42134.172071759262</v>
      </c>
      <c r="S3714">
        <f t="shared" si="173"/>
        <v>2015</v>
      </c>
    </row>
    <row r="3715" spans="1:19" ht="48" x14ac:dyDescent="0.2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8285</v>
      </c>
      <c r="O3715" t="s">
        <v>8286</v>
      </c>
      <c r="P3715">
        <f t="shared" si="172"/>
        <v>106.84</v>
      </c>
      <c r="Q3715" s="13">
        <f t="shared" ref="Q3715:Q3778" si="174">(((J3715/60)/60)/24)+DATE(1970,1,1)</f>
        <v>42505.738032407404</v>
      </c>
      <c r="S3715">
        <f t="shared" si="173"/>
        <v>2016</v>
      </c>
    </row>
    <row r="3716" spans="1:19" ht="48" x14ac:dyDescent="0.2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8285</v>
      </c>
      <c r="O3716" t="s">
        <v>8286</v>
      </c>
      <c r="P3716">
        <f t="shared" ref="P3716:P3779" si="175">ROUND(E3716/L3716,2)</f>
        <v>105.52</v>
      </c>
      <c r="Q3716" s="13">
        <f t="shared" si="174"/>
        <v>42118.556331018524</v>
      </c>
      <c r="S3716">
        <f t="shared" ref="R3716:S3779" si="176">YEAR(Q3716)</f>
        <v>2015</v>
      </c>
    </row>
    <row r="3717" spans="1:19" ht="48" x14ac:dyDescent="0.2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8285</v>
      </c>
      <c r="O3717" t="s">
        <v>8286</v>
      </c>
      <c r="P3717">
        <f t="shared" si="175"/>
        <v>132.96</v>
      </c>
      <c r="Q3717" s="13">
        <f t="shared" si="174"/>
        <v>42036.995590277773</v>
      </c>
      <c r="S3717">
        <f t="shared" si="176"/>
        <v>2015</v>
      </c>
    </row>
    <row r="3718" spans="1:19" ht="48" x14ac:dyDescent="0.2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8285</v>
      </c>
      <c r="O3718" t="s">
        <v>8286</v>
      </c>
      <c r="P3718">
        <f t="shared" si="175"/>
        <v>51.92</v>
      </c>
      <c r="Q3718" s="13">
        <f t="shared" si="174"/>
        <v>42360.887835648144</v>
      </c>
      <c r="S3718">
        <f t="shared" si="176"/>
        <v>2015</v>
      </c>
    </row>
    <row r="3719" spans="1:19" ht="48" x14ac:dyDescent="0.2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8285</v>
      </c>
      <c r="O3719" t="s">
        <v>8286</v>
      </c>
      <c r="P3719">
        <f t="shared" si="175"/>
        <v>310</v>
      </c>
      <c r="Q3719" s="13">
        <f t="shared" si="174"/>
        <v>42102.866307870368</v>
      </c>
      <c r="S3719">
        <f t="shared" si="176"/>
        <v>2015</v>
      </c>
    </row>
    <row r="3720" spans="1:19" ht="48" x14ac:dyDescent="0.2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8285</v>
      </c>
      <c r="O3720" t="s">
        <v>8286</v>
      </c>
      <c r="P3720">
        <f t="shared" si="175"/>
        <v>26.02</v>
      </c>
      <c r="Q3720" s="13">
        <f t="shared" si="174"/>
        <v>42032.716145833328</v>
      </c>
      <c r="S3720">
        <f t="shared" si="176"/>
        <v>2015</v>
      </c>
    </row>
    <row r="3721" spans="1:19" ht="32" x14ac:dyDescent="0.2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8285</v>
      </c>
      <c r="O3721" t="s">
        <v>8286</v>
      </c>
      <c r="P3721">
        <f t="shared" si="175"/>
        <v>105</v>
      </c>
      <c r="Q3721" s="13">
        <f t="shared" si="174"/>
        <v>42147.729930555557</v>
      </c>
      <c r="S3721">
        <f t="shared" si="176"/>
        <v>2015</v>
      </c>
    </row>
    <row r="3722" spans="1:19" ht="32" x14ac:dyDescent="0.2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8285</v>
      </c>
      <c r="O3722" t="s">
        <v>8286</v>
      </c>
      <c r="P3722">
        <f t="shared" si="175"/>
        <v>86.23</v>
      </c>
      <c r="Q3722" s="13">
        <f t="shared" si="174"/>
        <v>42165.993125000001</v>
      </c>
      <c r="S3722">
        <f t="shared" si="176"/>
        <v>2015</v>
      </c>
    </row>
    <row r="3723" spans="1:19" ht="48" x14ac:dyDescent="0.2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8285</v>
      </c>
      <c r="O3723" t="s">
        <v>8286</v>
      </c>
      <c r="P3723">
        <f t="shared" si="175"/>
        <v>114.55</v>
      </c>
      <c r="Q3723" s="13">
        <f t="shared" si="174"/>
        <v>41927.936157407406</v>
      </c>
      <c r="S3723">
        <f t="shared" si="176"/>
        <v>2014</v>
      </c>
    </row>
    <row r="3724" spans="1:19" ht="64" x14ac:dyDescent="0.2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8285</v>
      </c>
      <c r="O3724" t="s">
        <v>8286</v>
      </c>
      <c r="P3724">
        <f t="shared" si="175"/>
        <v>47.66</v>
      </c>
      <c r="Q3724" s="13">
        <f t="shared" si="174"/>
        <v>42381.671840277777</v>
      </c>
      <c r="S3724">
        <f t="shared" si="176"/>
        <v>2016</v>
      </c>
    </row>
    <row r="3725" spans="1:19" ht="32" x14ac:dyDescent="0.2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8285</v>
      </c>
      <c r="O3725" t="s">
        <v>8286</v>
      </c>
      <c r="P3725">
        <f t="shared" si="175"/>
        <v>72.89</v>
      </c>
      <c r="Q3725" s="13">
        <f t="shared" si="174"/>
        <v>41943.753032407411</v>
      </c>
      <c r="S3725">
        <f t="shared" si="176"/>
        <v>2014</v>
      </c>
    </row>
    <row r="3726" spans="1:19" ht="48" x14ac:dyDescent="0.2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8285</v>
      </c>
      <c r="O3726" t="s">
        <v>8286</v>
      </c>
      <c r="P3726">
        <f t="shared" si="175"/>
        <v>49.55</v>
      </c>
      <c r="Q3726" s="13">
        <f t="shared" si="174"/>
        <v>42465.491435185191</v>
      </c>
      <c r="S3726">
        <f t="shared" si="176"/>
        <v>2016</v>
      </c>
    </row>
    <row r="3727" spans="1:19" ht="48" x14ac:dyDescent="0.2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8285</v>
      </c>
      <c r="O3727" t="s">
        <v>8286</v>
      </c>
      <c r="P3727">
        <f t="shared" si="175"/>
        <v>25.4</v>
      </c>
      <c r="Q3727" s="13">
        <f t="shared" si="174"/>
        <v>42401.945219907408</v>
      </c>
      <c r="S3727">
        <f t="shared" si="176"/>
        <v>2016</v>
      </c>
    </row>
    <row r="3728" spans="1:19" ht="48" x14ac:dyDescent="0.2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8285</v>
      </c>
      <c r="O3728" t="s">
        <v>8286</v>
      </c>
      <c r="P3728">
        <f t="shared" si="175"/>
        <v>62.59</v>
      </c>
      <c r="Q3728" s="13">
        <f t="shared" si="174"/>
        <v>42462.140868055561</v>
      </c>
      <c r="S3728">
        <f t="shared" si="176"/>
        <v>2016</v>
      </c>
    </row>
    <row r="3729" spans="1:19" ht="48" x14ac:dyDescent="0.2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8285</v>
      </c>
      <c r="O3729" t="s">
        <v>8286</v>
      </c>
      <c r="P3729">
        <f t="shared" si="175"/>
        <v>61.06</v>
      </c>
      <c r="Q3729" s="13">
        <f t="shared" si="174"/>
        <v>42632.348310185189</v>
      </c>
      <c r="S3729">
        <f t="shared" si="176"/>
        <v>2016</v>
      </c>
    </row>
    <row r="3730" spans="1:19" ht="32" x14ac:dyDescent="0.2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8285</v>
      </c>
      <c r="O3730" t="s">
        <v>8286</v>
      </c>
      <c r="P3730">
        <f t="shared" si="175"/>
        <v>60.06</v>
      </c>
      <c r="Q3730" s="13">
        <f t="shared" si="174"/>
        <v>42205.171018518522</v>
      </c>
      <c r="S3730">
        <f t="shared" si="176"/>
        <v>2015</v>
      </c>
    </row>
    <row r="3731" spans="1:19" ht="48" x14ac:dyDescent="0.2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8285</v>
      </c>
      <c r="O3731" t="s">
        <v>8286</v>
      </c>
      <c r="P3731">
        <f t="shared" si="175"/>
        <v>72.400000000000006</v>
      </c>
      <c r="Q3731" s="13">
        <f t="shared" si="174"/>
        <v>42041.205000000002</v>
      </c>
      <c r="S3731">
        <f t="shared" si="176"/>
        <v>2015</v>
      </c>
    </row>
    <row r="3732" spans="1:19" ht="48" x14ac:dyDescent="0.2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8285</v>
      </c>
      <c r="O3732" t="s">
        <v>8286</v>
      </c>
      <c r="P3732">
        <f t="shared" si="175"/>
        <v>100</v>
      </c>
      <c r="Q3732" s="13">
        <f t="shared" si="174"/>
        <v>42203.677766203706</v>
      </c>
      <c r="S3732">
        <f t="shared" si="176"/>
        <v>2015</v>
      </c>
    </row>
    <row r="3733" spans="1:19" ht="48" x14ac:dyDescent="0.2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8285</v>
      </c>
      <c r="O3733" t="s">
        <v>8286</v>
      </c>
      <c r="P3733">
        <f t="shared" si="175"/>
        <v>51.67</v>
      </c>
      <c r="Q3733" s="13">
        <f t="shared" si="174"/>
        <v>41983.752847222218</v>
      </c>
      <c r="S3733">
        <f t="shared" si="176"/>
        <v>2014</v>
      </c>
    </row>
    <row r="3734" spans="1:19" ht="32" x14ac:dyDescent="0.2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8285</v>
      </c>
      <c r="O3734" t="s">
        <v>8286</v>
      </c>
      <c r="P3734">
        <f t="shared" si="175"/>
        <v>32.75</v>
      </c>
      <c r="Q3734" s="13">
        <f t="shared" si="174"/>
        <v>41968.677465277782</v>
      </c>
      <c r="S3734">
        <f t="shared" si="176"/>
        <v>2014</v>
      </c>
    </row>
    <row r="3735" spans="1:19" ht="48" x14ac:dyDescent="0.2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8285</v>
      </c>
      <c r="O3735" t="s">
        <v>8286</v>
      </c>
      <c r="P3735" t="e">
        <f t="shared" si="175"/>
        <v>#DIV/0!</v>
      </c>
      <c r="Q3735" s="13">
        <f t="shared" si="174"/>
        <v>42103.024398148147</v>
      </c>
      <c r="S3735">
        <f t="shared" si="176"/>
        <v>2015</v>
      </c>
    </row>
    <row r="3736" spans="1:19" ht="48" x14ac:dyDescent="0.2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8285</v>
      </c>
      <c r="O3736" t="s">
        <v>8286</v>
      </c>
      <c r="P3736">
        <f t="shared" si="175"/>
        <v>61</v>
      </c>
      <c r="Q3736" s="13">
        <f t="shared" si="174"/>
        <v>42089.901574074072</v>
      </c>
      <c r="S3736">
        <f t="shared" si="176"/>
        <v>2015</v>
      </c>
    </row>
    <row r="3737" spans="1:19" ht="32" x14ac:dyDescent="0.2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8285</v>
      </c>
      <c r="O3737" t="s">
        <v>8286</v>
      </c>
      <c r="P3737">
        <f t="shared" si="175"/>
        <v>10</v>
      </c>
      <c r="Q3737" s="13">
        <f t="shared" si="174"/>
        <v>42122.693159722221</v>
      </c>
      <c r="S3737">
        <f t="shared" si="176"/>
        <v>2015</v>
      </c>
    </row>
    <row r="3738" spans="1:19" ht="48" x14ac:dyDescent="0.2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8285</v>
      </c>
      <c r="O3738" t="s">
        <v>8286</v>
      </c>
      <c r="P3738">
        <f t="shared" si="175"/>
        <v>10</v>
      </c>
      <c r="Q3738" s="13">
        <f t="shared" si="174"/>
        <v>42048.711724537032</v>
      </c>
      <c r="S3738">
        <f t="shared" si="176"/>
        <v>2015</v>
      </c>
    </row>
    <row r="3739" spans="1:19" ht="32" x14ac:dyDescent="0.2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8285</v>
      </c>
      <c r="O3739" t="s">
        <v>8286</v>
      </c>
      <c r="P3739">
        <f t="shared" si="175"/>
        <v>37.5</v>
      </c>
      <c r="Q3739" s="13">
        <f t="shared" si="174"/>
        <v>42297.691006944442</v>
      </c>
      <c r="S3739">
        <f t="shared" si="176"/>
        <v>2015</v>
      </c>
    </row>
    <row r="3740" spans="1:19" ht="32" x14ac:dyDescent="0.2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8285</v>
      </c>
      <c r="O3740" t="s">
        <v>8286</v>
      </c>
      <c r="P3740">
        <f t="shared" si="175"/>
        <v>45</v>
      </c>
      <c r="Q3740" s="13">
        <f t="shared" si="174"/>
        <v>41813.938715277778</v>
      </c>
      <c r="S3740">
        <f t="shared" si="176"/>
        <v>2014</v>
      </c>
    </row>
    <row r="3741" spans="1:19" ht="48" x14ac:dyDescent="0.2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8285</v>
      </c>
      <c r="O3741" t="s">
        <v>8286</v>
      </c>
      <c r="P3741">
        <f t="shared" si="175"/>
        <v>100.63</v>
      </c>
      <c r="Q3741" s="13">
        <f t="shared" si="174"/>
        <v>42548.449861111112</v>
      </c>
      <c r="S3741">
        <f t="shared" si="176"/>
        <v>2016</v>
      </c>
    </row>
    <row r="3742" spans="1:19" ht="48" x14ac:dyDescent="0.2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8285</v>
      </c>
      <c r="O3742" t="s">
        <v>8286</v>
      </c>
      <c r="P3742">
        <f t="shared" si="175"/>
        <v>25.57</v>
      </c>
      <c r="Q3742" s="13">
        <f t="shared" si="174"/>
        <v>41833.089756944442</v>
      </c>
      <c r="S3742">
        <f t="shared" si="176"/>
        <v>2014</v>
      </c>
    </row>
    <row r="3743" spans="1:19" ht="48" x14ac:dyDescent="0.2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8285</v>
      </c>
      <c r="O3743" t="s">
        <v>8286</v>
      </c>
      <c r="P3743" t="e">
        <f t="shared" si="175"/>
        <v>#DIV/0!</v>
      </c>
      <c r="Q3743" s="13">
        <f t="shared" si="174"/>
        <v>42325.920717592591</v>
      </c>
      <c r="S3743">
        <f t="shared" si="176"/>
        <v>2015</v>
      </c>
    </row>
    <row r="3744" spans="1:19" ht="48" x14ac:dyDescent="0.2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8285</v>
      </c>
      <c r="O3744" t="s">
        <v>8286</v>
      </c>
      <c r="P3744">
        <f t="shared" si="175"/>
        <v>25</v>
      </c>
      <c r="Q3744" s="13">
        <f t="shared" si="174"/>
        <v>41858.214629629627</v>
      </c>
      <c r="S3744">
        <f t="shared" si="176"/>
        <v>2014</v>
      </c>
    </row>
    <row r="3745" spans="1:19" ht="32" x14ac:dyDescent="0.2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8285</v>
      </c>
      <c r="O3745" t="s">
        <v>8286</v>
      </c>
      <c r="P3745" t="e">
        <f t="shared" si="175"/>
        <v>#DIV/0!</v>
      </c>
      <c r="Q3745" s="13">
        <f t="shared" si="174"/>
        <v>41793.710231481484</v>
      </c>
      <c r="S3745">
        <f t="shared" si="176"/>
        <v>2014</v>
      </c>
    </row>
    <row r="3746" spans="1:19" ht="48" x14ac:dyDescent="0.2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8285</v>
      </c>
      <c r="O3746" t="s">
        <v>8286</v>
      </c>
      <c r="P3746" t="e">
        <f t="shared" si="175"/>
        <v>#DIV/0!</v>
      </c>
      <c r="Q3746" s="13">
        <f t="shared" si="174"/>
        <v>41793.814259259263</v>
      </c>
      <c r="S3746">
        <f t="shared" si="176"/>
        <v>2014</v>
      </c>
    </row>
    <row r="3747" spans="1:19" ht="48" x14ac:dyDescent="0.2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8285</v>
      </c>
      <c r="O3747" t="s">
        <v>8286</v>
      </c>
      <c r="P3747">
        <f t="shared" si="175"/>
        <v>10</v>
      </c>
      <c r="Q3747" s="13">
        <f t="shared" si="174"/>
        <v>41831.697939814818</v>
      </c>
      <c r="S3747">
        <f t="shared" si="176"/>
        <v>2014</v>
      </c>
    </row>
    <row r="3748" spans="1:19" ht="16" x14ac:dyDescent="0.2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8285</v>
      </c>
      <c r="O3748" t="s">
        <v>8286</v>
      </c>
      <c r="P3748">
        <f t="shared" si="175"/>
        <v>202</v>
      </c>
      <c r="Q3748" s="13">
        <f t="shared" si="174"/>
        <v>42621.389340277776</v>
      </c>
      <c r="S3748">
        <f t="shared" si="176"/>
        <v>2016</v>
      </c>
    </row>
    <row r="3749" spans="1:19" ht="32" x14ac:dyDescent="0.2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8285</v>
      </c>
      <c r="O3749" t="s">
        <v>8286</v>
      </c>
      <c r="P3749">
        <f t="shared" si="175"/>
        <v>25</v>
      </c>
      <c r="Q3749" s="13">
        <f t="shared" si="174"/>
        <v>42164.299722222218</v>
      </c>
      <c r="S3749">
        <f t="shared" si="176"/>
        <v>2015</v>
      </c>
    </row>
    <row r="3750" spans="1:19" ht="48" x14ac:dyDescent="0.2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8285</v>
      </c>
      <c r="O3750" t="s">
        <v>8315</v>
      </c>
      <c r="P3750">
        <f t="shared" si="175"/>
        <v>99.54</v>
      </c>
      <c r="Q3750" s="13">
        <f t="shared" si="174"/>
        <v>42395.706435185188</v>
      </c>
      <c r="S3750">
        <f t="shared" si="176"/>
        <v>2016</v>
      </c>
    </row>
    <row r="3751" spans="1:19" ht="48" x14ac:dyDescent="0.2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8285</v>
      </c>
      <c r="O3751" t="s">
        <v>8315</v>
      </c>
      <c r="P3751">
        <f t="shared" si="175"/>
        <v>75</v>
      </c>
      <c r="Q3751" s="13">
        <f t="shared" si="174"/>
        <v>42458.127175925925</v>
      </c>
      <c r="S3751">
        <f t="shared" si="176"/>
        <v>2016</v>
      </c>
    </row>
    <row r="3752" spans="1:19" ht="96" x14ac:dyDescent="0.2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8285</v>
      </c>
      <c r="O3752" t="s">
        <v>8315</v>
      </c>
      <c r="P3752">
        <f t="shared" si="175"/>
        <v>215.25</v>
      </c>
      <c r="Q3752" s="13">
        <f t="shared" si="174"/>
        <v>42016.981574074074</v>
      </c>
      <c r="S3752">
        <f t="shared" si="176"/>
        <v>2015</v>
      </c>
    </row>
    <row r="3753" spans="1:19" ht="48" x14ac:dyDescent="0.2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8285</v>
      </c>
      <c r="O3753" t="s">
        <v>8315</v>
      </c>
      <c r="P3753">
        <f t="shared" si="175"/>
        <v>120.55</v>
      </c>
      <c r="Q3753" s="13">
        <f t="shared" si="174"/>
        <v>42403.035567129627</v>
      </c>
      <c r="S3753">
        <f t="shared" si="176"/>
        <v>2016</v>
      </c>
    </row>
    <row r="3754" spans="1:19" ht="64" x14ac:dyDescent="0.2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8285</v>
      </c>
      <c r="O3754" t="s">
        <v>8315</v>
      </c>
      <c r="P3754">
        <f t="shared" si="175"/>
        <v>37.67</v>
      </c>
      <c r="Q3754" s="13">
        <f t="shared" si="174"/>
        <v>42619.802488425921</v>
      </c>
      <c r="S3754">
        <f t="shared" si="176"/>
        <v>2016</v>
      </c>
    </row>
    <row r="3755" spans="1:19" ht="48" x14ac:dyDescent="0.2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8285</v>
      </c>
      <c r="O3755" t="s">
        <v>8315</v>
      </c>
      <c r="P3755">
        <f t="shared" si="175"/>
        <v>172.23</v>
      </c>
      <c r="Q3755" s="13">
        <f t="shared" si="174"/>
        <v>42128.824074074073</v>
      </c>
      <c r="S3755">
        <f t="shared" si="176"/>
        <v>2015</v>
      </c>
    </row>
    <row r="3756" spans="1:19" ht="48" x14ac:dyDescent="0.2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8285</v>
      </c>
      <c r="O3756" t="s">
        <v>8315</v>
      </c>
      <c r="P3756">
        <f t="shared" si="175"/>
        <v>111.11</v>
      </c>
      <c r="Q3756" s="13">
        <f t="shared" si="174"/>
        <v>41808.881215277775</v>
      </c>
      <c r="S3756">
        <f t="shared" si="176"/>
        <v>2014</v>
      </c>
    </row>
    <row r="3757" spans="1:19" ht="48" x14ac:dyDescent="0.2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8285</v>
      </c>
      <c r="O3757" t="s">
        <v>8315</v>
      </c>
      <c r="P3757">
        <f t="shared" si="175"/>
        <v>25.46</v>
      </c>
      <c r="Q3757" s="13">
        <f t="shared" si="174"/>
        <v>42445.866979166662</v>
      </c>
      <c r="S3757">
        <f t="shared" si="176"/>
        <v>2016</v>
      </c>
    </row>
    <row r="3758" spans="1:19" ht="48" x14ac:dyDescent="0.2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8285</v>
      </c>
      <c r="O3758" t="s">
        <v>8315</v>
      </c>
      <c r="P3758">
        <f t="shared" si="175"/>
        <v>267.64999999999998</v>
      </c>
      <c r="Q3758" s="13">
        <f t="shared" si="174"/>
        <v>41771.814791666664</v>
      </c>
      <c r="S3758">
        <f t="shared" si="176"/>
        <v>2014</v>
      </c>
    </row>
    <row r="3759" spans="1:19" ht="48" x14ac:dyDescent="0.2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8285</v>
      </c>
      <c r="O3759" t="s">
        <v>8315</v>
      </c>
      <c r="P3759">
        <f t="shared" si="175"/>
        <v>75.959999999999994</v>
      </c>
      <c r="Q3759" s="13">
        <f t="shared" si="174"/>
        <v>41954.850868055553</v>
      </c>
      <c r="S3759">
        <f t="shared" si="176"/>
        <v>2014</v>
      </c>
    </row>
    <row r="3760" spans="1:19" ht="32" x14ac:dyDescent="0.2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8285</v>
      </c>
      <c r="O3760" t="s">
        <v>8315</v>
      </c>
      <c r="P3760">
        <f t="shared" si="175"/>
        <v>59.04</v>
      </c>
      <c r="Q3760" s="13">
        <f t="shared" si="174"/>
        <v>41747.471504629626</v>
      </c>
      <c r="S3760">
        <f t="shared" si="176"/>
        <v>2014</v>
      </c>
    </row>
    <row r="3761" spans="1:19" ht="32" x14ac:dyDescent="0.2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8285</v>
      </c>
      <c r="O3761" t="s">
        <v>8315</v>
      </c>
      <c r="P3761">
        <f t="shared" si="175"/>
        <v>50.11</v>
      </c>
      <c r="Q3761" s="13">
        <f t="shared" si="174"/>
        <v>42182.108252314814</v>
      </c>
      <c r="S3761">
        <f t="shared" si="176"/>
        <v>2015</v>
      </c>
    </row>
    <row r="3762" spans="1:19" ht="48" x14ac:dyDescent="0.2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8285</v>
      </c>
      <c r="O3762" t="s">
        <v>8315</v>
      </c>
      <c r="P3762">
        <f t="shared" si="175"/>
        <v>55.5</v>
      </c>
      <c r="Q3762" s="13">
        <f t="shared" si="174"/>
        <v>41739.525300925925</v>
      </c>
      <c r="S3762">
        <f t="shared" si="176"/>
        <v>2014</v>
      </c>
    </row>
    <row r="3763" spans="1:19" ht="48" x14ac:dyDescent="0.2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8285</v>
      </c>
      <c r="O3763" t="s">
        <v>8315</v>
      </c>
      <c r="P3763">
        <f t="shared" si="175"/>
        <v>166.67</v>
      </c>
      <c r="Q3763" s="13">
        <f t="shared" si="174"/>
        <v>42173.466863425929</v>
      </c>
      <c r="S3763">
        <f t="shared" si="176"/>
        <v>2015</v>
      </c>
    </row>
    <row r="3764" spans="1:19" ht="48" x14ac:dyDescent="0.2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8285</v>
      </c>
      <c r="O3764" t="s">
        <v>8315</v>
      </c>
      <c r="P3764">
        <f t="shared" si="175"/>
        <v>47.43</v>
      </c>
      <c r="Q3764" s="13">
        <f t="shared" si="174"/>
        <v>42193.813530092593</v>
      </c>
      <c r="S3764">
        <f t="shared" si="176"/>
        <v>2015</v>
      </c>
    </row>
    <row r="3765" spans="1:19" ht="32" x14ac:dyDescent="0.2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8285</v>
      </c>
      <c r="O3765" t="s">
        <v>8315</v>
      </c>
      <c r="P3765">
        <f t="shared" si="175"/>
        <v>64.94</v>
      </c>
      <c r="Q3765" s="13">
        <f t="shared" si="174"/>
        <v>42065.750300925924</v>
      </c>
      <c r="S3765">
        <f t="shared" si="176"/>
        <v>2015</v>
      </c>
    </row>
    <row r="3766" spans="1:19" ht="48" x14ac:dyDescent="0.2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8285</v>
      </c>
      <c r="O3766" t="s">
        <v>8315</v>
      </c>
      <c r="P3766">
        <f t="shared" si="175"/>
        <v>55.56</v>
      </c>
      <c r="Q3766" s="13">
        <f t="shared" si="174"/>
        <v>42499.842962962968</v>
      </c>
      <c r="S3766">
        <f t="shared" si="176"/>
        <v>2016</v>
      </c>
    </row>
    <row r="3767" spans="1:19" ht="48" x14ac:dyDescent="0.2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8285</v>
      </c>
      <c r="O3767" t="s">
        <v>8315</v>
      </c>
      <c r="P3767">
        <f t="shared" si="175"/>
        <v>74.22</v>
      </c>
      <c r="Q3767" s="13">
        <f t="shared" si="174"/>
        <v>41820.776412037041</v>
      </c>
      <c r="S3767">
        <f t="shared" si="176"/>
        <v>2014</v>
      </c>
    </row>
    <row r="3768" spans="1:19" ht="32" x14ac:dyDescent="0.2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8285</v>
      </c>
      <c r="O3768" t="s">
        <v>8315</v>
      </c>
      <c r="P3768">
        <f t="shared" si="175"/>
        <v>106.93</v>
      </c>
      <c r="Q3768" s="13">
        <f t="shared" si="174"/>
        <v>41788.167187500003</v>
      </c>
      <c r="S3768">
        <f t="shared" si="176"/>
        <v>2014</v>
      </c>
    </row>
    <row r="3769" spans="1:19" ht="48" x14ac:dyDescent="0.2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8285</v>
      </c>
      <c r="O3769" t="s">
        <v>8315</v>
      </c>
      <c r="P3769">
        <f t="shared" si="175"/>
        <v>41.7</v>
      </c>
      <c r="Q3769" s="13">
        <f t="shared" si="174"/>
        <v>42050.019641203704</v>
      </c>
      <c r="S3769">
        <f t="shared" si="176"/>
        <v>2015</v>
      </c>
    </row>
    <row r="3770" spans="1:19" ht="48" x14ac:dyDescent="0.2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8285</v>
      </c>
      <c r="O3770" t="s">
        <v>8315</v>
      </c>
      <c r="P3770">
        <f t="shared" si="175"/>
        <v>74.239999999999995</v>
      </c>
      <c r="Q3770" s="13">
        <f t="shared" si="174"/>
        <v>41772.727893518517</v>
      </c>
      <c r="S3770">
        <f t="shared" si="176"/>
        <v>2014</v>
      </c>
    </row>
    <row r="3771" spans="1:19" ht="48" x14ac:dyDescent="0.2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8285</v>
      </c>
      <c r="O3771" t="s">
        <v>8315</v>
      </c>
      <c r="P3771">
        <f t="shared" si="175"/>
        <v>73.33</v>
      </c>
      <c r="Q3771" s="13">
        <f t="shared" si="174"/>
        <v>42445.598136574074</v>
      </c>
      <c r="S3771">
        <f t="shared" si="176"/>
        <v>2016</v>
      </c>
    </row>
    <row r="3772" spans="1:19" ht="48" x14ac:dyDescent="0.2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8285</v>
      </c>
      <c r="O3772" t="s">
        <v>8315</v>
      </c>
      <c r="P3772">
        <f t="shared" si="175"/>
        <v>100</v>
      </c>
      <c r="Q3772" s="13">
        <f t="shared" si="174"/>
        <v>42138.930671296301</v>
      </c>
      <c r="S3772">
        <f t="shared" si="176"/>
        <v>2015</v>
      </c>
    </row>
    <row r="3773" spans="1:19" ht="32" x14ac:dyDescent="0.2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8285</v>
      </c>
      <c r="O3773" t="s">
        <v>8315</v>
      </c>
      <c r="P3773">
        <f t="shared" si="175"/>
        <v>38.42</v>
      </c>
      <c r="Q3773" s="13">
        <f t="shared" si="174"/>
        <v>42493.857083333336</v>
      </c>
      <c r="S3773">
        <f t="shared" si="176"/>
        <v>2016</v>
      </c>
    </row>
    <row r="3774" spans="1:19" ht="48" x14ac:dyDescent="0.2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8285</v>
      </c>
      <c r="O3774" t="s">
        <v>8315</v>
      </c>
      <c r="P3774">
        <f t="shared" si="175"/>
        <v>166.97</v>
      </c>
      <c r="Q3774" s="13">
        <f t="shared" si="174"/>
        <v>42682.616967592592</v>
      </c>
      <c r="S3774">
        <f t="shared" si="176"/>
        <v>2016</v>
      </c>
    </row>
    <row r="3775" spans="1:19" ht="32" x14ac:dyDescent="0.2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8285</v>
      </c>
      <c r="O3775" t="s">
        <v>8315</v>
      </c>
      <c r="P3775">
        <f t="shared" si="175"/>
        <v>94.91</v>
      </c>
      <c r="Q3775" s="13">
        <f t="shared" si="174"/>
        <v>42656.005173611105</v>
      </c>
      <c r="S3775">
        <f t="shared" si="176"/>
        <v>2016</v>
      </c>
    </row>
    <row r="3776" spans="1:19" ht="48" x14ac:dyDescent="0.2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8285</v>
      </c>
      <c r="O3776" t="s">
        <v>8315</v>
      </c>
      <c r="P3776">
        <f t="shared" si="175"/>
        <v>100</v>
      </c>
      <c r="Q3776" s="13">
        <f t="shared" si="174"/>
        <v>42087.792303240742</v>
      </c>
      <c r="S3776">
        <f t="shared" si="176"/>
        <v>2015</v>
      </c>
    </row>
    <row r="3777" spans="1:19" ht="48" x14ac:dyDescent="0.2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8285</v>
      </c>
      <c r="O3777" t="s">
        <v>8315</v>
      </c>
      <c r="P3777">
        <f t="shared" si="175"/>
        <v>143.21</v>
      </c>
      <c r="Q3777" s="13">
        <f t="shared" si="174"/>
        <v>42075.942627314813</v>
      </c>
      <c r="S3777">
        <f t="shared" si="176"/>
        <v>2015</v>
      </c>
    </row>
    <row r="3778" spans="1:19" ht="64" x14ac:dyDescent="0.2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8285</v>
      </c>
      <c r="O3778" t="s">
        <v>8315</v>
      </c>
      <c r="P3778">
        <f t="shared" si="175"/>
        <v>90.82</v>
      </c>
      <c r="Q3778" s="13">
        <f t="shared" si="174"/>
        <v>41814.367800925924</v>
      </c>
      <c r="S3778">
        <f t="shared" si="176"/>
        <v>2014</v>
      </c>
    </row>
    <row r="3779" spans="1:19" ht="48" x14ac:dyDescent="0.2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8285</v>
      </c>
      <c r="O3779" t="s">
        <v>8315</v>
      </c>
      <c r="P3779">
        <f t="shared" si="175"/>
        <v>48.54</v>
      </c>
      <c r="Q3779" s="13">
        <f t="shared" ref="Q3779:Q3842" si="177">(((J3779/60)/60)/24)+DATE(1970,1,1)</f>
        <v>41887.111354166671</v>
      </c>
      <c r="S3779">
        <f t="shared" si="176"/>
        <v>2014</v>
      </c>
    </row>
    <row r="3780" spans="1:19" ht="32" x14ac:dyDescent="0.2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8285</v>
      </c>
      <c r="O3780" t="s">
        <v>8315</v>
      </c>
      <c r="P3780">
        <f t="shared" ref="P3780:P3843" si="178">ROUND(E3780/L3780,2)</f>
        <v>70.03</v>
      </c>
      <c r="Q3780" s="13">
        <f t="shared" si="177"/>
        <v>41989.819212962961</v>
      </c>
      <c r="S3780">
        <f t="shared" ref="R3780:S3843" si="179">YEAR(Q3780)</f>
        <v>2014</v>
      </c>
    </row>
    <row r="3781" spans="1:19" ht="32" x14ac:dyDescent="0.2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8285</v>
      </c>
      <c r="O3781" t="s">
        <v>8315</v>
      </c>
      <c r="P3781">
        <f t="shared" si="178"/>
        <v>135.63</v>
      </c>
      <c r="Q3781" s="13">
        <f t="shared" si="177"/>
        <v>42425.735416666663</v>
      </c>
      <c r="S3781">
        <f t="shared" si="179"/>
        <v>2016</v>
      </c>
    </row>
    <row r="3782" spans="1:19" ht="48" x14ac:dyDescent="0.2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8285</v>
      </c>
      <c r="O3782" t="s">
        <v>8315</v>
      </c>
      <c r="P3782">
        <f t="shared" si="178"/>
        <v>100</v>
      </c>
      <c r="Q3782" s="13">
        <f t="shared" si="177"/>
        <v>42166.219733796301</v>
      </c>
      <c r="S3782">
        <f t="shared" si="179"/>
        <v>2015</v>
      </c>
    </row>
    <row r="3783" spans="1:19" ht="48" x14ac:dyDescent="0.2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8285</v>
      </c>
      <c r="O3783" t="s">
        <v>8315</v>
      </c>
      <c r="P3783">
        <f t="shared" si="178"/>
        <v>94.9</v>
      </c>
      <c r="Q3783" s="13">
        <f t="shared" si="177"/>
        <v>41865.882928240739</v>
      </c>
      <c r="S3783">
        <f t="shared" si="179"/>
        <v>2014</v>
      </c>
    </row>
    <row r="3784" spans="1:19" ht="48" x14ac:dyDescent="0.2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8285</v>
      </c>
      <c r="O3784" t="s">
        <v>8315</v>
      </c>
      <c r="P3784">
        <f t="shared" si="178"/>
        <v>75.37</v>
      </c>
      <c r="Q3784" s="13">
        <f t="shared" si="177"/>
        <v>42546.862233796302</v>
      </c>
      <c r="S3784">
        <f t="shared" si="179"/>
        <v>2016</v>
      </c>
    </row>
    <row r="3785" spans="1:19" ht="48" x14ac:dyDescent="0.2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8285</v>
      </c>
      <c r="O3785" t="s">
        <v>8315</v>
      </c>
      <c r="P3785">
        <f t="shared" si="178"/>
        <v>64.459999999999994</v>
      </c>
      <c r="Q3785" s="13">
        <f t="shared" si="177"/>
        <v>42420.140277777777</v>
      </c>
      <c r="S3785">
        <f t="shared" si="179"/>
        <v>2016</v>
      </c>
    </row>
    <row r="3786" spans="1:19" ht="48" x14ac:dyDescent="0.2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8285</v>
      </c>
      <c r="O3786" t="s">
        <v>8315</v>
      </c>
      <c r="P3786">
        <f t="shared" si="178"/>
        <v>115</v>
      </c>
      <c r="Q3786" s="13">
        <f t="shared" si="177"/>
        <v>42531.980694444443</v>
      </c>
      <c r="S3786">
        <f t="shared" si="179"/>
        <v>2016</v>
      </c>
    </row>
    <row r="3787" spans="1:19" ht="48" x14ac:dyDescent="0.2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8285</v>
      </c>
      <c r="O3787" t="s">
        <v>8315</v>
      </c>
      <c r="P3787">
        <f t="shared" si="178"/>
        <v>100.5</v>
      </c>
      <c r="Q3787" s="13">
        <f t="shared" si="177"/>
        <v>42548.63853009259</v>
      </c>
      <c r="S3787">
        <f t="shared" si="179"/>
        <v>2016</v>
      </c>
    </row>
    <row r="3788" spans="1:19" ht="48" x14ac:dyDescent="0.2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8285</v>
      </c>
      <c r="O3788" t="s">
        <v>8315</v>
      </c>
      <c r="P3788">
        <f t="shared" si="178"/>
        <v>93.77</v>
      </c>
      <c r="Q3788" s="13">
        <f t="shared" si="177"/>
        <v>42487.037905092591</v>
      </c>
      <c r="S3788">
        <f t="shared" si="179"/>
        <v>2016</v>
      </c>
    </row>
    <row r="3789" spans="1:19" ht="48" x14ac:dyDescent="0.2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8285</v>
      </c>
      <c r="O3789" t="s">
        <v>8315</v>
      </c>
      <c r="P3789">
        <f t="shared" si="178"/>
        <v>35.1</v>
      </c>
      <c r="Q3789" s="13">
        <f t="shared" si="177"/>
        <v>42167.534791666665</v>
      </c>
      <c r="S3789">
        <f t="shared" si="179"/>
        <v>2015</v>
      </c>
    </row>
    <row r="3790" spans="1:19" ht="80" x14ac:dyDescent="0.2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8285</v>
      </c>
      <c r="O3790" t="s">
        <v>8315</v>
      </c>
      <c r="P3790">
        <f t="shared" si="178"/>
        <v>500</v>
      </c>
      <c r="Q3790" s="13">
        <f t="shared" si="177"/>
        <v>42333.695821759262</v>
      </c>
      <c r="S3790">
        <f t="shared" si="179"/>
        <v>2015</v>
      </c>
    </row>
    <row r="3791" spans="1:19" ht="48" x14ac:dyDescent="0.2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8285</v>
      </c>
      <c r="O3791" t="s">
        <v>8315</v>
      </c>
      <c r="P3791">
        <f t="shared" si="178"/>
        <v>29</v>
      </c>
      <c r="Q3791" s="13">
        <f t="shared" si="177"/>
        <v>42138.798819444448</v>
      </c>
      <c r="S3791">
        <f t="shared" si="179"/>
        <v>2015</v>
      </c>
    </row>
    <row r="3792" spans="1:19" ht="48" x14ac:dyDescent="0.2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8285</v>
      </c>
      <c r="O3792" t="s">
        <v>8315</v>
      </c>
      <c r="P3792" t="e">
        <f t="shared" si="178"/>
        <v>#DIV/0!</v>
      </c>
      <c r="Q3792" s="13">
        <f t="shared" si="177"/>
        <v>42666.666932870372</v>
      </c>
      <c r="S3792">
        <f t="shared" si="179"/>
        <v>2016</v>
      </c>
    </row>
    <row r="3793" spans="1:19" ht="32" x14ac:dyDescent="0.2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8285</v>
      </c>
      <c r="O3793" t="s">
        <v>8315</v>
      </c>
      <c r="P3793" t="e">
        <f t="shared" si="178"/>
        <v>#DIV/0!</v>
      </c>
      <c r="Q3793" s="13">
        <f t="shared" si="177"/>
        <v>41766.692037037035</v>
      </c>
      <c r="S3793">
        <f t="shared" si="179"/>
        <v>2014</v>
      </c>
    </row>
    <row r="3794" spans="1:19" ht="32" x14ac:dyDescent="0.2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8285</v>
      </c>
      <c r="O3794" t="s">
        <v>8315</v>
      </c>
      <c r="P3794">
        <f t="shared" si="178"/>
        <v>17.5</v>
      </c>
      <c r="Q3794" s="13">
        <f t="shared" si="177"/>
        <v>42170.447013888886</v>
      </c>
      <c r="S3794">
        <f t="shared" si="179"/>
        <v>2015</v>
      </c>
    </row>
    <row r="3795" spans="1:19" ht="48" x14ac:dyDescent="0.2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8285</v>
      </c>
      <c r="O3795" t="s">
        <v>8315</v>
      </c>
      <c r="P3795">
        <f t="shared" si="178"/>
        <v>174</v>
      </c>
      <c r="Q3795" s="13">
        <f t="shared" si="177"/>
        <v>41968.938993055555</v>
      </c>
      <c r="S3795">
        <f t="shared" si="179"/>
        <v>2014</v>
      </c>
    </row>
    <row r="3796" spans="1:19" ht="48" x14ac:dyDescent="0.2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8285</v>
      </c>
      <c r="O3796" t="s">
        <v>8315</v>
      </c>
      <c r="P3796">
        <f t="shared" si="178"/>
        <v>50</v>
      </c>
      <c r="Q3796" s="13">
        <f t="shared" si="177"/>
        <v>42132.58048611111</v>
      </c>
      <c r="S3796">
        <f t="shared" si="179"/>
        <v>2015</v>
      </c>
    </row>
    <row r="3797" spans="1:19" ht="48" x14ac:dyDescent="0.2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8285</v>
      </c>
      <c r="O3797" t="s">
        <v>8315</v>
      </c>
      <c r="P3797">
        <f t="shared" si="178"/>
        <v>5</v>
      </c>
      <c r="Q3797" s="13">
        <f t="shared" si="177"/>
        <v>42201.436226851853</v>
      </c>
      <c r="S3797">
        <f t="shared" si="179"/>
        <v>2015</v>
      </c>
    </row>
    <row r="3798" spans="1:19" ht="48" x14ac:dyDescent="0.2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8285</v>
      </c>
      <c r="O3798" t="s">
        <v>8315</v>
      </c>
      <c r="P3798">
        <f t="shared" si="178"/>
        <v>1</v>
      </c>
      <c r="Q3798" s="13">
        <f t="shared" si="177"/>
        <v>42689.029583333337</v>
      </c>
      <c r="S3798">
        <f t="shared" si="179"/>
        <v>2016</v>
      </c>
    </row>
    <row r="3799" spans="1:19" ht="48" x14ac:dyDescent="0.2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8285</v>
      </c>
      <c r="O3799" t="s">
        <v>8315</v>
      </c>
      <c r="P3799">
        <f t="shared" si="178"/>
        <v>145.41</v>
      </c>
      <c r="Q3799" s="13">
        <f t="shared" si="177"/>
        <v>42084.881539351853</v>
      </c>
      <c r="S3799">
        <f t="shared" si="179"/>
        <v>2015</v>
      </c>
    </row>
    <row r="3800" spans="1:19" ht="48" x14ac:dyDescent="0.2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8285</v>
      </c>
      <c r="O3800" t="s">
        <v>8315</v>
      </c>
      <c r="P3800">
        <f t="shared" si="178"/>
        <v>205</v>
      </c>
      <c r="Q3800" s="13">
        <f t="shared" si="177"/>
        <v>41831.722777777781</v>
      </c>
      <c r="S3800">
        <f t="shared" si="179"/>
        <v>2014</v>
      </c>
    </row>
    <row r="3801" spans="1:19" ht="32" x14ac:dyDescent="0.2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8285</v>
      </c>
      <c r="O3801" t="s">
        <v>8315</v>
      </c>
      <c r="P3801">
        <f t="shared" si="178"/>
        <v>100.5</v>
      </c>
      <c r="Q3801" s="13">
        <f t="shared" si="177"/>
        <v>42410.93105324074</v>
      </c>
      <c r="S3801">
        <f t="shared" si="179"/>
        <v>2016</v>
      </c>
    </row>
    <row r="3802" spans="1:19" ht="48" x14ac:dyDescent="0.2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8285</v>
      </c>
      <c r="O3802" t="s">
        <v>8315</v>
      </c>
      <c r="P3802">
        <f t="shared" si="178"/>
        <v>55.06</v>
      </c>
      <c r="Q3802" s="13">
        <f t="shared" si="177"/>
        <v>41982.737071759257</v>
      </c>
      <c r="S3802">
        <f t="shared" si="179"/>
        <v>2014</v>
      </c>
    </row>
    <row r="3803" spans="1:19" ht="48" x14ac:dyDescent="0.2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8285</v>
      </c>
      <c r="O3803" t="s">
        <v>8315</v>
      </c>
      <c r="P3803">
        <f t="shared" si="178"/>
        <v>47.33</v>
      </c>
      <c r="Q3803" s="13">
        <f t="shared" si="177"/>
        <v>41975.676111111112</v>
      </c>
      <c r="S3803">
        <f t="shared" si="179"/>
        <v>2014</v>
      </c>
    </row>
    <row r="3804" spans="1:19" ht="48" x14ac:dyDescent="0.2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8285</v>
      </c>
      <c r="O3804" t="s">
        <v>8315</v>
      </c>
      <c r="P3804" t="e">
        <f t="shared" si="178"/>
        <v>#DIV/0!</v>
      </c>
      <c r="Q3804" s="13">
        <f t="shared" si="177"/>
        <v>42269.126226851848</v>
      </c>
      <c r="S3804">
        <f t="shared" si="179"/>
        <v>2015</v>
      </c>
    </row>
    <row r="3805" spans="1:19" ht="32" x14ac:dyDescent="0.2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8285</v>
      </c>
      <c r="O3805" t="s">
        <v>8315</v>
      </c>
      <c r="P3805">
        <f t="shared" si="178"/>
        <v>58.95</v>
      </c>
      <c r="Q3805" s="13">
        <f t="shared" si="177"/>
        <v>42403.971851851849</v>
      </c>
      <c r="S3805">
        <f t="shared" si="179"/>
        <v>2016</v>
      </c>
    </row>
    <row r="3806" spans="1:19" ht="48" x14ac:dyDescent="0.2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8285</v>
      </c>
      <c r="O3806" t="s">
        <v>8315</v>
      </c>
      <c r="P3806" t="e">
        <f t="shared" si="178"/>
        <v>#DIV/0!</v>
      </c>
      <c r="Q3806" s="13">
        <f t="shared" si="177"/>
        <v>42527.00953703704</v>
      </c>
      <c r="S3806">
        <f t="shared" si="179"/>
        <v>2016</v>
      </c>
    </row>
    <row r="3807" spans="1:19" ht="48" x14ac:dyDescent="0.2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8285</v>
      </c>
      <c r="O3807" t="s">
        <v>8315</v>
      </c>
      <c r="P3807">
        <f t="shared" si="178"/>
        <v>1.5</v>
      </c>
      <c r="Q3807" s="13">
        <f t="shared" si="177"/>
        <v>41849.887037037035</v>
      </c>
      <c r="S3807">
        <f t="shared" si="179"/>
        <v>2014</v>
      </c>
    </row>
    <row r="3808" spans="1:19" ht="48" x14ac:dyDescent="0.2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8285</v>
      </c>
      <c r="O3808" t="s">
        <v>8315</v>
      </c>
      <c r="P3808">
        <f t="shared" si="178"/>
        <v>5</v>
      </c>
      <c r="Q3808" s="13">
        <f t="shared" si="177"/>
        <v>41799.259039351848</v>
      </c>
      <c r="S3808">
        <f t="shared" si="179"/>
        <v>2014</v>
      </c>
    </row>
    <row r="3809" spans="1:19" ht="48" x14ac:dyDescent="0.2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8285</v>
      </c>
      <c r="O3809" t="s">
        <v>8315</v>
      </c>
      <c r="P3809">
        <f t="shared" si="178"/>
        <v>50.56</v>
      </c>
      <c r="Q3809" s="13">
        <f t="shared" si="177"/>
        <v>42090.909016203703</v>
      </c>
      <c r="S3809">
        <f t="shared" si="179"/>
        <v>2015</v>
      </c>
    </row>
    <row r="3810" spans="1:19" ht="48" x14ac:dyDescent="0.2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8285</v>
      </c>
      <c r="O3810" t="s">
        <v>8286</v>
      </c>
      <c r="P3810">
        <f t="shared" si="178"/>
        <v>41.67</v>
      </c>
      <c r="Q3810" s="13">
        <f t="shared" si="177"/>
        <v>42059.453923611116</v>
      </c>
      <c r="S3810">
        <f t="shared" si="179"/>
        <v>2015</v>
      </c>
    </row>
    <row r="3811" spans="1:19" ht="48" x14ac:dyDescent="0.2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8285</v>
      </c>
      <c r="O3811" t="s">
        <v>8286</v>
      </c>
      <c r="P3811">
        <f t="shared" si="178"/>
        <v>53.29</v>
      </c>
      <c r="Q3811" s="13">
        <f t="shared" si="177"/>
        <v>41800.526701388888</v>
      </c>
      <c r="S3811">
        <f t="shared" si="179"/>
        <v>2014</v>
      </c>
    </row>
    <row r="3812" spans="1:19" ht="48" x14ac:dyDescent="0.2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8285</v>
      </c>
      <c r="O3812" t="s">
        <v>8286</v>
      </c>
      <c r="P3812">
        <f t="shared" si="178"/>
        <v>70.23</v>
      </c>
      <c r="Q3812" s="13">
        <f t="shared" si="177"/>
        <v>42054.849050925928</v>
      </c>
      <c r="S3812">
        <f t="shared" si="179"/>
        <v>2015</v>
      </c>
    </row>
    <row r="3813" spans="1:19" ht="48" x14ac:dyDescent="0.2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8285</v>
      </c>
      <c r="O3813" t="s">
        <v>8286</v>
      </c>
      <c r="P3813">
        <f t="shared" si="178"/>
        <v>43.42</v>
      </c>
      <c r="Q3813" s="13">
        <f t="shared" si="177"/>
        <v>42487.62700231481</v>
      </c>
      <c r="S3813">
        <f t="shared" si="179"/>
        <v>2016</v>
      </c>
    </row>
    <row r="3814" spans="1:19" ht="48" x14ac:dyDescent="0.2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8285</v>
      </c>
      <c r="O3814" t="s">
        <v>8286</v>
      </c>
      <c r="P3814">
        <f t="shared" si="178"/>
        <v>199.18</v>
      </c>
      <c r="Q3814" s="13">
        <f t="shared" si="177"/>
        <v>42109.751250000001</v>
      </c>
      <c r="S3814">
        <f t="shared" si="179"/>
        <v>2015</v>
      </c>
    </row>
    <row r="3815" spans="1:19" ht="48" x14ac:dyDescent="0.2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8285</v>
      </c>
      <c r="O3815" t="s">
        <v>8286</v>
      </c>
      <c r="P3815">
        <f t="shared" si="178"/>
        <v>78.52</v>
      </c>
      <c r="Q3815" s="13">
        <f t="shared" si="177"/>
        <v>42497.275706018518</v>
      </c>
      <c r="S3815">
        <f t="shared" si="179"/>
        <v>2016</v>
      </c>
    </row>
    <row r="3816" spans="1:19" ht="48" x14ac:dyDescent="0.2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8285</v>
      </c>
      <c r="O3816" t="s">
        <v>8286</v>
      </c>
      <c r="P3816">
        <f t="shared" si="178"/>
        <v>61.82</v>
      </c>
      <c r="Q3816" s="13">
        <f t="shared" si="177"/>
        <v>42058.904074074075</v>
      </c>
      <c r="S3816">
        <f t="shared" si="179"/>
        <v>2015</v>
      </c>
    </row>
    <row r="3817" spans="1:19" ht="32" x14ac:dyDescent="0.2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8285</v>
      </c>
      <c r="O3817" t="s">
        <v>8286</v>
      </c>
      <c r="P3817">
        <f t="shared" si="178"/>
        <v>50</v>
      </c>
      <c r="Q3817" s="13">
        <f t="shared" si="177"/>
        <v>42207.259918981479</v>
      </c>
      <c r="S3817">
        <f t="shared" si="179"/>
        <v>2015</v>
      </c>
    </row>
    <row r="3818" spans="1:19" ht="64" x14ac:dyDescent="0.2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8285</v>
      </c>
      <c r="O3818" t="s">
        <v>8286</v>
      </c>
      <c r="P3818">
        <f t="shared" si="178"/>
        <v>48.34</v>
      </c>
      <c r="Q3818" s="13">
        <f t="shared" si="177"/>
        <v>41807.690081018518</v>
      </c>
      <c r="S3818">
        <f t="shared" si="179"/>
        <v>2014</v>
      </c>
    </row>
    <row r="3819" spans="1:19" ht="48" x14ac:dyDescent="0.2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8285</v>
      </c>
      <c r="O3819" t="s">
        <v>8286</v>
      </c>
      <c r="P3819">
        <f t="shared" si="178"/>
        <v>107.25</v>
      </c>
      <c r="Q3819" s="13">
        <f t="shared" si="177"/>
        <v>42284.69694444444</v>
      </c>
      <c r="S3819">
        <f t="shared" si="179"/>
        <v>2015</v>
      </c>
    </row>
    <row r="3820" spans="1:19" ht="48" x14ac:dyDescent="0.2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8285</v>
      </c>
      <c r="O3820" t="s">
        <v>8286</v>
      </c>
      <c r="P3820">
        <f t="shared" si="178"/>
        <v>57</v>
      </c>
      <c r="Q3820" s="13">
        <f t="shared" si="177"/>
        <v>42045.84238425926</v>
      </c>
      <c r="S3820">
        <f t="shared" si="179"/>
        <v>2015</v>
      </c>
    </row>
    <row r="3821" spans="1:19" ht="32" x14ac:dyDescent="0.2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8285</v>
      </c>
      <c r="O3821" t="s">
        <v>8286</v>
      </c>
      <c r="P3821">
        <f t="shared" si="178"/>
        <v>40.92</v>
      </c>
      <c r="Q3821" s="13">
        <f t="shared" si="177"/>
        <v>42184.209537037037</v>
      </c>
      <c r="S3821">
        <f t="shared" si="179"/>
        <v>2015</v>
      </c>
    </row>
    <row r="3822" spans="1:19" ht="48" x14ac:dyDescent="0.2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8285</v>
      </c>
      <c r="O3822" t="s">
        <v>8286</v>
      </c>
      <c r="P3822">
        <f t="shared" si="178"/>
        <v>21.5</v>
      </c>
      <c r="Q3822" s="13">
        <f t="shared" si="177"/>
        <v>42160.651817129634</v>
      </c>
      <c r="S3822">
        <f t="shared" si="179"/>
        <v>2015</v>
      </c>
    </row>
    <row r="3823" spans="1:19" ht="48" x14ac:dyDescent="0.2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8285</v>
      </c>
      <c r="O3823" t="s">
        <v>8286</v>
      </c>
      <c r="P3823">
        <f t="shared" si="178"/>
        <v>79.540000000000006</v>
      </c>
      <c r="Q3823" s="13">
        <f t="shared" si="177"/>
        <v>42341.180636574078</v>
      </c>
      <c r="S3823">
        <f t="shared" si="179"/>
        <v>2015</v>
      </c>
    </row>
    <row r="3824" spans="1:19" ht="48" x14ac:dyDescent="0.2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8285</v>
      </c>
      <c r="O3824" t="s">
        <v>8286</v>
      </c>
      <c r="P3824">
        <f t="shared" si="178"/>
        <v>72.38</v>
      </c>
      <c r="Q3824" s="13">
        <f t="shared" si="177"/>
        <v>42329.838159722218</v>
      </c>
      <c r="S3824">
        <f t="shared" si="179"/>
        <v>2015</v>
      </c>
    </row>
    <row r="3825" spans="1:19" ht="48" x14ac:dyDescent="0.2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8285</v>
      </c>
      <c r="O3825" t="s">
        <v>8286</v>
      </c>
      <c r="P3825">
        <f t="shared" si="178"/>
        <v>64.63</v>
      </c>
      <c r="Q3825" s="13">
        <f t="shared" si="177"/>
        <v>42170.910231481481</v>
      </c>
      <c r="S3825">
        <f t="shared" si="179"/>
        <v>2015</v>
      </c>
    </row>
    <row r="3826" spans="1:19" ht="48" x14ac:dyDescent="0.2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8285</v>
      </c>
      <c r="O3826" t="s">
        <v>8286</v>
      </c>
      <c r="P3826">
        <f t="shared" si="178"/>
        <v>38.57</v>
      </c>
      <c r="Q3826" s="13">
        <f t="shared" si="177"/>
        <v>42571.626192129625</v>
      </c>
      <c r="S3826">
        <f t="shared" si="179"/>
        <v>2016</v>
      </c>
    </row>
    <row r="3827" spans="1:19" ht="48" x14ac:dyDescent="0.2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8285</v>
      </c>
      <c r="O3827" t="s">
        <v>8286</v>
      </c>
      <c r="P3827">
        <f t="shared" si="178"/>
        <v>107.57</v>
      </c>
      <c r="Q3827" s="13">
        <f t="shared" si="177"/>
        <v>42151.069606481484</v>
      </c>
      <c r="S3827">
        <f t="shared" si="179"/>
        <v>2015</v>
      </c>
    </row>
    <row r="3828" spans="1:19" ht="32" x14ac:dyDescent="0.2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8285</v>
      </c>
      <c r="O3828" t="s">
        <v>8286</v>
      </c>
      <c r="P3828">
        <f t="shared" si="178"/>
        <v>27.5</v>
      </c>
      <c r="Q3828" s="13">
        <f t="shared" si="177"/>
        <v>42101.423541666663</v>
      </c>
      <c r="S3828">
        <f t="shared" si="179"/>
        <v>2015</v>
      </c>
    </row>
    <row r="3829" spans="1:19" ht="64" x14ac:dyDescent="0.2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8285</v>
      </c>
      <c r="O3829" t="s">
        <v>8286</v>
      </c>
      <c r="P3829">
        <f t="shared" si="178"/>
        <v>70.459999999999994</v>
      </c>
      <c r="Q3829" s="13">
        <f t="shared" si="177"/>
        <v>42034.928252314814</v>
      </c>
      <c r="S3829">
        <f t="shared" si="179"/>
        <v>2015</v>
      </c>
    </row>
    <row r="3830" spans="1:19" ht="48" x14ac:dyDescent="0.2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8285</v>
      </c>
      <c r="O3830" t="s">
        <v>8286</v>
      </c>
      <c r="P3830">
        <f t="shared" si="178"/>
        <v>178.57</v>
      </c>
      <c r="Q3830" s="13">
        <f t="shared" si="177"/>
        <v>41944.527627314819</v>
      </c>
      <c r="S3830">
        <f t="shared" si="179"/>
        <v>2014</v>
      </c>
    </row>
    <row r="3831" spans="1:19" ht="48" x14ac:dyDescent="0.2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8285</v>
      </c>
      <c r="O3831" t="s">
        <v>8286</v>
      </c>
      <c r="P3831">
        <f t="shared" si="178"/>
        <v>62.63</v>
      </c>
      <c r="Q3831" s="13">
        <f t="shared" si="177"/>
        <v>42593.865405092598</v>
      </c>
      <c r="S3831">
        <f t="shared" si="179"/>
        <v>2016</v>
      </c>
    </row>
    <row r="3832" spans="1:19" ht="48" x14ac:dyDescent="0.2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8285</v>
      </c>
      <c r="O3832" t="s">
        <v>8286</v>
      </c>
      <c r="P3832">
        <f t="shared" si="178"/>
        <v>75</v>
      </c>
      <c r="Q3832" s="13">
        <f t="shared" si="177"/>
        <v>42503.740868055553</v>
      </c>
      <c r="S3832">
        <f t="shared" si="179"/>
        <v>2016</v>
      </c>
    </row>
    <row r="3833" spans="1:19" ht="48" x14ac:dyDescent="0.2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8285</v>
      </c>
      <c r="O3833" t="s">
        <v>8286</v>
      </c>
      <c r="P3833">
        <f t="shared" si="178"/>
        <v>58.9</v>
      </c>
      <c r="Q3833" s="13">
        <f t="shared" si="177"/>
        <v>41927.848900462966</v>
      </c>
      <c r="S3833">
        <f t="shared" si="179"/>
        <v>2014</v>
      </c>
    </row>
    <row r="3834" spans="1:19" ht="48" x14ac:dyDescent="0.2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8285</v>
      </c>
      <c r="O3834" t="s">
        <v>8286</v>
      </c>
      <c r="P3834">
        <f t="shared" si="178"/>
        <v>139.56</v>
      </c>
      <c r="Q3834" s="13">
        <f t="shared" si="177"/>
        <v>42375.114988425921</v>
      </c>
      <c r="S3834">
        <f t="shared" si="179"/>
        <v>2016</v>
      </c>
    </row>
    <row r="3835" spans="1:19" ht="48" x14ac:dyDescent="0.2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8285</v>
      </c>
      <c r="O3835" t="s">
        <v>8286</v>
      </c>
      <c r="P3835">
        <f t="shared" si="178"/>
        <v>70</v>
      </c>
      <c r="Q3835" s="13">
        <f t="shared" si="177"/>
        <v>41963.872361111105</v>
      </c>
      <c r="S3835">
        <f t="shared" si="179"/>
        <v>2014</v>
      </c>
    </row>
    <row r="3836" spans="1:19" ht="48" x14ac:dyDescent="0.2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8285</v>
      </c>
      <c r="O3836" t="s">
        <v>8286</v>
      </c>
      <c r="P3836">
        <f t="shared" si="178"/>
        <v>57.39</v>
      </c>
      <c r="Q3836" s="13">
        <f t="shared" si="177"/>
        <v>42143.445219907408</v>
      </c>
      <c r="S3836">
        <f t="shared" si="179"/>
        <v>2015</v>
      </c>
    </row>
    <row r="3837" spans="1:19" ht="48" x14ac:dyDescent="0.2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8285</v>
      </c>
      <c r="O3837" t="s">
        <v>8286</v>
      </c>
      <c r="P3837">
        <f t="shared" si="178"/>
        <v>40</v>
      </c>
      <c r="Q3837" s="13">
        <f t="shared" si="177"/>
        <v>42460.94222222222</v>
      </c>
      <c r="S3837">
        <f t="shared" si="179"/>
        <v>2016</v>
      </c>
    </row>
    <row r="3838" spans="1:19" ht="48" x14ac:dyDescent="0.2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8285</v>
      </c>
      <c r="O3838" t="s">
        <v>8286</v>
      </c>
      <c r="P3838">
        <f t="shared" si="178"/>
        <v>64.290000000000006</v>
      </c>
      <c r="Q3838" s="13">
        <f t="shared" si="177"/>
        <v>42553.926527777774</v>
      </c>
      <c r="S3838">
        <f t="shared" si="179"/>
        <v>2016</v>
      </c>
    </row>
    <row r="3839" spans="1:19" ht="32" x14ac:dyDescent="0.2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8285</v>
      </c>
      <c r="O3839" t="s">
        <v>8286</v>
      </c>
      <c r="P3839">
        <f t="shared" si="178"/>
        <v>120.12</v>
      </c>
      <c r="Q3839" s="13">
        <f t="shared" si="177"/>
        <v>42152.765717592592</v>
      </c>
      <c r="S3839">
        <f t="shared" si="179"/>
        <v>2015</v>
      </c>
    </row>
    <row r="3840" spans="1:19" ht="48" x14ac:dyDescent="0.2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8285</v>
      </c>
      <c r="O3840" t="s">
        <v>8286</v>
      </c>
      <c r="P3840">
        <f t="shared" si="178"/>
        <v>1008.24</v>
      </c>
      <c r="Q3840" s="13">
        <f t="shared" si="177"/>
        <v>42116.710752314815</v>
      </c>
      <c r="S3840">
        <f t="shared" si="179"/>
        <v>2015</v>
      </c>
    </row>
    <row r="3841" spans="1:19" ht="48" x14ac:dyDescent="0.2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8285</v>
      </c>
      <c r="O3841" t="s">
        <v>8286</v>
      </c>
      <c r="P3841">
        <f t="shared" si="178"/>
        <v>63.28</v>
      </c>
      <c r="Q3841" s="13">
        <f t="shared" si="177"/>
        <v>42155.142638888887</v>
      </c>
      <c r="S3841">
        <f t="shared" si="179"/>
        <v>2015</v>
      </c>
    </row>
    <row r="3842" spans="1:19" ht="48" x14ac:dyDescent="0.2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8285</v>
      </c>
      <c r="O3842" t="s">
        <v>8286</v>
      </c>
      <c r="P3842">
        <f t="shared" si="178"/>
        <v>21.67</v>
      </c>
      <c r="Q3842" s="13">
        <f t="shared" si="177"/>
        <v>42432.701724537037</v>
      </c>
      <c r="S3842">
        <f t="shared" si="179"/>
        <v>2016</v>
      </c>
    </row>
    <row r="3843" spans="1:19" ht="48" x14ac:dyDescent="0.2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8285</v>
      </c>
      <c r="O3843" t="s">
        <v>8286</v>
      </c>
      <c r="P3843">
        <f t="shared" si="178"/>
        <v>25.65</v>
      </c>
      <c r="Q3843" s="13">
        <f t="shared" ref="Q3843:Q3906" si="180">(((J3843/60)/60)/24)+DATE(1970,1,1)</f>
        <v>41780.785729166666</v>
      </c>
      <c r="S3843">
        <f t="shared" si="179"/>
        <v>2014</v>
      </c>
    </row>
    <row r="3844" spans="1:19" ht="48" x14ac:dyDescent="0.2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8285</v>
      </c>
      <c r="O3844" t="s">
        <v>8286</v>
      </c>
      <c r="P3844">
        <f t="shared" ref="P3844:P3907" si="181">ROUND(E3844/L3844,2)</f>
        <v>47.7</v>
      </c>
      <c r="Q3844" s="13">
        <f t="shared" si="180"/>
        <v>41740.493657407409</v>
      </c>
      <c r="S3844">
        <f t="shared" ref="R3844:S3907" si="182">YEAR(Q3844)</f>
        <v>2014</v>
      </c>
    </row>
    <row r="3845" spans="1:19" ht="48" x14ac:dyDescent="0.2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8285</v>
      </c>
      <c r="O3845" t="s">
        <v>8286</v>
      </c>
      <c r="P3845">
        <f t="shared" si="181"/>
        <v>56.05</v>
      </c>
      <c r="Q3845" s="13">
        <f t="shared" si="180"/>
        <v>41766.072500000002</v>
      </c>
      <c r="S3845">
        <f t="shared" si="182"/>
        <v>2014</v>
      </c>
    </row>
    <row r="3846" spans="1:19" ht="48" x14ac:dyDescent="0.2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8285</v>
      </c>
      <c r="O3846" t="s">
        <v>8286</v>
      </c>
      <c r="P3846">
        <f t="shared" si="181"/>
        <v>81.319999999999993</v>
      </c>
      <c r="Q3846" s="13">
        <f t="shared" si="180"/>
        <v>41766.617291666669</v>
      </c>
      <c r="S3846">
        <f t="shared" si="182"/>
        <v>2014</v>
      </c>
    </row>
    <row r="3847" spans="1:19" ht="64" x14ac:dyDescent="0.2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8285</v>
      </c>
      <c r="O3847" t="s">
        <v>8286</v>
      </c>
      <c r="P3847">
        <f t="shared" si="181"/>
        <v>70.17</v>
      </c>
      <c r="Q3847" s="13">
        <f t="shared" si="180"/>
        <v>42248.627013888887</v>
      </c>
      <c r="S3847">
        <f t="shared" si="182"/>
        <v>2015</v>
      </c>
    </row>
    <row r="3848" spans="1:19" ht="48" x14ac:dyDescent="0.2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8285</v>
      </c>
      <c r="O3848" t="s">
        <v>8286</v>
      </c>
      <c r="P3848">
        <f t="shared" si="181"/>
        <v>23.63</v>
      </c>
      <c r="Q3848" s="13">
        <f t="shared" si="180"/>
        <v>41885.221550925926</v>
      </c>
      <c r="S3848">
        <f t="shared" si="182"/>
        <v>2014</v>
      </c>
    </row>
    <row r="3849" spans="1:19" ht="48" x14ac:dyDescent="0.2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8285</v>
      </c>
      <c r="O3849" t="s">
        <v>8286</v>
      </c>
      <c r="P3849">
        <f t="shared" si="181"/>
        <v>188.56</v>
      </c>
      <c r="Q3849" s="13">
        <f t="shared" si="180"/>
        <v>42159.224432870367</v>
      </c>
      <c r="S3849">
        <f t="shared" si="182"/>
        <v>2015</v>
      </c>
    </row>
    <row r="3850" spans="1:19" ht="48" x14ac:dyDescent="0.2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8285</v>
      </c>
      <c r="O3850" t="s">
        <v>8286</v>
      </c>
      <c r="P3850">
        <f t="shared" si="181"/>
        <v>49.51</v>
      </c>
      <c r="Q3850" s="13">
        <f t="shared" si="180"/>
        <v>42265.817002314812</v>
      </c>
      <c r="S3850">
        <f t="shared" si="182"/>
        <v>2015</v>
      </c>
    </row>
    <row r="3851" spans="1:19" ht="48" x14ac:dyDescent="0.2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8285</v>
      </c>
      <c r="O3851" t="s">
        <v>8286</v>
      </c>
      <c r="P3851">
        <f t="shared" si="181"/>
        <v>75.459999999999994</v>
      </c>
      <c r="Q3851" s="13">
        <f t="shared" si="180"/>
        <v>42136.767175925925</v>
      </c>
      <c r="S3851">
        <f t="shared" si="182"/>
        <v>2015</v>
      </c>
    </row>
    <row r="3852" spans="1:19" ht="32" x14ac:dyDescent="0.2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8285</v>
      </c>
      <c r="O3852" t="s">
        <v>8286</v>
      </c>
      <c r="P3852">
        <f t="shared" si="181"/>
        <v>9.5</v>
      </c>
      <c r="Q3852" s="13">
        <f t="shared" si="180"/>
        <v>41975.124340277776</v>
      </c>
      <c r="S3852">
        <f t="shared" si="182"/>
        <v>2014</v>
      </c>
    </row>
    <row r="3853" spans="1:19" ht="48" x14ac:dyDescent="0.2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8285</v>
      </c>
      <c r="O3853" t="s">
        <v>8286</v>
      </c>
      <c r="P3853">
        <f t="shared" si="181"/>
        <v>35.5</v>
      </c>
      <c r="Q3853" s="13">
        <f t="shared" si="180"/>
        <v>42172.439571759256</v>
      </c>
      <c r="S3853">
        <f t="shared" si="182"/>
        <v>2015</v>
      </c>
    </row>
    <row r="3854" spans="1:19" ht="48" x14ac:dyDescent="0.2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8285</v>
      </c>
      <c r="O3854" t="s">
        <v>8286</v>
      </c>
      <c r="P3854">
        <f t="shared" si="181"/>
        <v>10</v>
      </c>
      <c r="Q3854" s="13">
        <f t="shared" si="180"/>
        <v>42065.190694444449</v>
      </c>
      <c r="S3854">
        <f t="shared" si="182"/>
        <v>2015</v>
      </c>
    </row>
    <row r="3855" spans="1:19" ht="32" x14ac:dyDescent="0.2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8285</v>
      </c>
      <c r="O3855" t="s">
        <v>8286</v>
      </c>
      <c r="P3855">
        <f t="shared" si="181"/>
        <v>13</v>
      </c>
      <c r="Q3855" s="13">
        <f t="shared" si="180"/>
        <v>41848.84002314815</v>
      </c>
      <c r="S3855">
        <f t="shared" si="182"/>
        <v>2014</v>
      </c>
    </row>
    <row r="3856" spans="1:19" ht="32" x14ac:dyDescent="0.2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8285</v>
      </c>
      <c r="O3856" t="s">
        <v>8286</v>
      </c>
      <c r="P3856">
        <f t="shared" si="181"/>
        <v>89.4</v>
      </c>
      <c r="Q3856" s="13">
        <f t="shared" si="180"/>
        <v>42103.884930555556</v>
      </c>
      <c r="S3856">
        <f t="shared" si="182"/>
        <v>2015</v>
      </c>
    </row>
    <row r="3857" spans="1:19" ht="48" x14ac:dyDescent="0.2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8285</v>
      </c>
      <c r="O3857" t="s">
        <v>8286</v>
      </c>
      <c r="P3857">
        <f t="shared" si="181"/>
        <v>25</v>
      </c>
      <c r="Q3857" s="13">
        <f t="shared" si="180"/>
        <v>42059.970729166671</v>
      </c>
      <c r="S3857">
        <f t="shared" si="182"/>
        <v>2015</v>
      </c>
    </row>
    <row r="3858" spans="1:19" ht="48" x14ac:dyDescent="0.2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8285</v>
      </c>
      <c r="O3858" t="s">
        <v>8286</v>
      </c>
      <c r="P3858">
        <f t="shared" si="181"/>
        <v>1</v>
      </c>
      <c r="Q3858" s="13">
        <f t="shared" si="180"/>
        <v>42041.743090277778</v>
      </c>
      <c r="S3858">
        <f t="shared" si="182"/>
        <v>2015</v>
      </c>
    </row>
    <row r="3859" spans="1:19" ht="48" x14ac:dyDescent="0.2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8285</v>
      </c>
      <c r="O3859" t="s">
        <v>8286</v>
      </c>
      <c r="P3859">
        <f t="shared" si="181"/>
        <v>65</v>
      </c>
      <c r="Q3859" s="13">
        <f t="shared" si="180"/>
        <v>41829.73715277778</v>
      </c>
      <c r="S3859">
        <f t="shared" si="182"/>
        <v>2014</v>
      </c>
    </row>
    <row r="3860" spans="1:19" ht="48" x14ac:dyDescent="0.2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8285</v>
      </c>
      <c r="O3860" t="s">
        <v>8286</v>
      </c>
      <c r="P3860">
        <f t="shared" si="181"/>
        <v>10</v>
      </c>
      <c r="Q3860" s="13">
        <f t="shared" si="180"/>
        <v>42128.431064814817</v>
      </c>
      <c r="S3860">
        <f t="shared" si="182"/>
        <v>2015</v>
      </c>
    </row>
    <row r="3861" spans="1:19" ht="48" x14ac:dyDescent="0.2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8285</v>
      </c>
      <c r="O3861" t="s">
        <v>8286</v>
      </c>
      <c r="P3861">
        <f t="shared" si="181"/>
        <v>1</v>
      </c>
      <c r="Q3861" s="13">
        <f t="shared" si="180"/>
        <v>41789.893599537041</v>
      </c>
      <c r="S3861">
        <f t="shared" si="182"/>
        <v>2014</v>
      </c>
    </row>
    <row r="3862" spans="1:19" ht="48" x14ac:dyDescent="0.2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8285</v>
      </c>
      <c r="O3862" t="s">
        <v>8286</v>
      </c>
      <c r="P3862">
        <f t="shared" si="181"/>
        <v>81.540000000000006</v>
      </c>
      <c r="Q3862" s="13">
        <f t="shared" si="180"/>
        <v>41833.660995370366</v>
      </c>
      <c r="S3862">
        <f t="shared" si="182"/>
        <v>2014</v>
      </c>
    </row>
    <row r="3863" spans="1:19" ht="16" x14ac:dyDescent="0.2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8285</v>
      </c>
      <c r="O3863" t="s">
        <v>8286</v>
      </c>
      <c r="P3863">
        <f t="shared" si="181"/>
        <v>100</v>
      </c>
      <c r="Q3863" s="13">
        <f t="shared" si="180"/>
        <v>41914.590011574073</v>
      </c>
      <c r="S3863">
        <f t="shared" si="182"/>
        <v>2014</v>
      </c>
    </row>
    <row r="3864" spans="1:19" ht="32" x14ac:dyDescent="0.2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8285</v>
      </c>
      <c r="O3864" t="s">
        <v>8286</v>
      </c>
      <c r="P3864">
        <f t="shared" si="181"/>
        <v>1</v>
      </c>
      <c r="Q3864" s="13">
        <f t="shared" si="180"/>
        <v>42611.261064814811</v>
      </c>
      <c r="S3864">
        <f t="shared" si="182"/>
        <v>2016</v>
      </c>
    </row>
    <row r="3865" spans="1:19" ht="48" x14ac:dyDescent="0.2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8285</v>
      </c>
      <c r="O3865" t="s">
        <v>8286</v>
      </c>
      <c r="P3865" t="e">
        <f t="shared" si="181"/>
        <v>#DIV/0!</v>
      </c>
      <c r="Q3865" s="13">
        <f t="shared" si="180"/>
        <v>42253.633159722223</v>
      </c>
      <c r="S3865">
        <f t="shared" si="182"/>
        <v>2015</v>
      </c>
    </row>
    <row r="3866" spans="1:19" ht="48" x14ac:dyDescent="0.2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8285</v>
      </c>
      <c r="O3866" t="s">
        <v>8286</v>
      </c>
      <c r="P3866">
        <f t="shared" si="181"/>
        <v>20</v>
      </c>
      <c r="Q3866" s="13">
        <f t="shared" si="180"/>
        <v>42295.891828703709</v>
      </c>
      <c r="S3866">
        <f t="shared" si="182"/>
        <v>2015</v>
      </c>
    </row>
    <row r="3867" spans="1:19" ht="48" x14ac:dyDescent="0.2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8285</v>
      </c>
      <c r="O3867" t="s">
        <v>8286</v>
      </c>
      <c r="P3867">
        <f t="shared" si="181"/>
        <v>46.43</v>
      </c>
      <c r="Q3867" s="13">
        <f t="shared" si="180"/>
        <v>41841.651597222226</v>
      </c>
      <c r="S3867">
        <f t="shared" si="182"/>
        <v>2014</v>
      </c>
    </row>
    <row r="3868" spans="1:19" ht="32" x14ac:dyDescent="0.2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8285</v>
      </c>
      <c r="O3868" t="s">
        <v>8286</v>
      </c>
      <c r="P3868">
        <f t="shared" si="181"/>
        <v>5.5</v>
      </c>
      <c r="Q3868" s="13">
        <f t="shared" si="180"/>
        <v>42402.947002314817</v>
      </c>
      <c r="S3868">
        <f t="shared" si="182"/>
        <v>2016</v>
      </c>
    </row>
    <row r="3869" spans="1:19" ht="48" x14ac:dyDescent="0.2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8285</v>
      </c>
      <c r="O3869" t="s">
        <v>8286</v>
      </c>
      <c r="P3869">
        <f t="shared" si="181"/>
        <v>50.2</v>
      </c>
      <c r="Q3869" s="13">
        <f t="shared" si="180"/>
        <v>42509.814108796301</v>
      </c>
      <c r="S3869">
        <f t="shared" si="182"/>
        <v>2016</v>
      </c>
    </row>
    <row r="3870" spans="1:19" ht="16" x14ac:dyDescent="0.2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8285</v>
      </c>
      <c r="O3870" t="s">
        <v>8315</v>
      </c>
      <c r="P3870">
        <f t="shared" si="181"/>
        <v>10</v>
      </c>
      <c r="Q3870" s="13">
        <f t="shared" si="180"/>
        <v>41865.659780092588</v>
      </c>
      <c r="S3870">
        <f t="shared" si="182"/>
        <v>2014</v>
      </c>
    </row>
    <row r="3871" spans="1:19" ht="32" x14ac:dyDescent="0.2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8285</v>
      </c>
      <c r="O3871" t="s">
        <v>8315</v>
      </c>
      <c r="P3871">
        <f t="shared" si="181"/>
        <v>30.13</v>
      </c>
      <c r="Q3871" s="13">
        <f t="shared" si="180"/>
        <v>42047.724444444444</v>
      </c>
      <c r="S3871">
        <f t="shared" si="182"/>
        <v>2015</v>
      </c>
    </row>
    <row r="3872" spans="1:19" ht="48" x14ac:dyDescent="0.2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8285</v>
      </c>
      <c r="O3872" t="s">
        <v>8315</v>
      </c>
      <c r="P3872">
        <f t="shared" si="181"/>
        <v>150</v>
      </c>
      <c r="Q3872" s="13">
        <f t="shared" si="180"/>
        <v>41793.17219907407</v>
      </c>
      <c r="S3872">
        <f t="shared" si="182"/>
        <v>2014</v>
      </c>
    </row>
    <row r="3873" spans="1:19" ht="32" x14ac:dyDescent="0.2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8285</v>
      </c>
      <c r="O3873" t="s">
        <v>8315</v>
      </c>
      <c r="P3873">
        <f t="shared" si="181"/>
        <v>13.33</v>
      </c>
      <c r="Q3873" s="13">
        <f t="shared" si="180"/>
        <v>42763.780671296292</v>
      </c>
      <c r="S3873">
        <f t="shared" si="182"/>
        <v>2017</v>
      </c>
    </row>
    <row r="3874" spans="1:19" ht="48" x14ac:dyDescent="0.2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8285</v>
      </c>
      <c r="O3874" t="s">
        <v>8315</v>
      </c>
      <c r="P3874" t="e">
        <f t="shared" si="181"/>
        <v>#DIV/0!</v>
      </c>
      <c r="Q3874" s="13">
        <f t="shared" si="180"/>
        <v>42180.145787037036</v>
      </c>
      <c r="S3874">
        <f t="shared" si="182"/>
        <v>2015</v>
      </c>
    </row>
    <row r="3875" spans="1:19" ht="48" x14ac:dyDescent="0.2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8285</v>
      </c>
      <c r="O3875" t="s">
        <v>8315</v>
      </c>
      <c r="P3875" t="e">
        <f t="shared" si="181"/>
        <v>#DIV/0!</v>
      </c>
      <c r="Q3875" s="13">
        <f t="shared" si="180"/>
        <v>42255.696006944447</v>
      </c>
      <c r="S3875">
        <f t="shared" si="182"/>
        <v>2015</v>
      </c>
    </row>
    <row r="3876" spans="1:19" ht="48" x14ac:dyDescent="0.2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8285</v>
      </c>
      <c r="O3876" t="s">
        <v>8315</v>
      </c>
      <c r="P3876" t="e">
        <f t="shared" si="181"/>
        <v>#DIV/0!</v>
      </c>
      <c r="Q3876" s="13">
        <f t="shared" si="180"/>
        <v>42007.016458333332</v>
      </c>
      <c r="S3876">
        <f t="shared" si="182"/>
        <v>2015</v>
      </c>
    </row>
    <row r="3877" spans="1:19" ht="48" x14ac:dyDescent="0.2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8285</v>
      </c>
      <c r="O3877" t="s">
        <v>8315</v>
      </c>
      <c r="P3877" t="e">
        <f t="shared" si="181"/>
        <v>#DIV/0!</v>
      </c>
      <c r="Q3877" s="13">
        <f t="shared" si="180"/>
        <v>42615.346817129626</v>
      </c>
      <c r="S3877">
        <f t="shared" si="182"/>
        <v>2016</v>
      </c>
    </row>
    <row r="3878" spans="1:19" ht="48" x14ac:dyDescent="0.2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8285</v>
      </c>
      <c r="O3878" t="s">
        <v>8315</v>
      </c>
      <c r="P3878">
        <f t="shared" si="181"/>
        <v>44.76</v>
      </c>
      <c r="Q3878" s="13">
        <f t="shared" si="180"/>
        <v>42372.624166666668</v>
      </c>
      <c r="S3878">
        <f t="shared" si="182"/>
        <v>2016</v>
      </c>
    </row>
    <row r="3879" spans="1:19" ht="48" x14ac:dyDescent="0.2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8285</v>
      </c>
      <c r="O3879" t="s">
        <v>8315</v>
      </c>
      <c r="P3879">
        <f t="shared" si="181"/>
        <v>88.64</v>
      </c>
      <c r="Q3879" s="13">
        <f t="shared" si="180"/>
        <v>42682.67768518519</v>
      </c>
      <c r="S3879">
        <f t="shared" si="182"/>
        <v>2016</v>
      </c>
    </row>
    <row r="3880" spans="1:19" ht="48" x14ac:dyDescent="0.2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8285</v>
      </c>
      <c r="O3880" t="s">
        <v>8315</v>
      </c>
      <c r="P3880">
        <f t="shared" si="181"/>
        <v>10</v>
      </c>
      <c r="Q3880" s="13">
        <f t="shared" si="180"/>
        <v>42154.818819444445</v>
      </c>
      <c r="S3880">
        <f t="shared" si="182"/>
        <v>2015</v>
      </c>
    </row>
    <row r="3881" spans="1:19" ht="48" x14ac:dyDescent="0.2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8285</v>
      </c>
      <c r="O3881" t="s">
        <v>8315</v>
      </c>
      <c r="P3881" t="e">
        <f t="shared" si="181"/>
        <v>#DIV/0!</v>
      </c>
      <c r="Q3881" s="13">
        <f t="shared" si="180"/>
        <v>41999.861064814817</v>
      </c>
      <c r="S3881">
        <f t="shared" si="182"/>
        <v>2014</v>
      </c>
    </row>
    <row r="3882" spans="1:19" ht="48" x14ac:dyDescent="0.2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8285</v>
      </c>
      <c r="O3882" t="s">
        <v>8315</v>
      </c>
      <c r="P3882">
        <f t="shared" si="181"/>
        <v>57.65</v>
      </c>
      <c r="Q3882" s="13">
        <f t="shared" si="180"/>
        <v>41815.815046296295</v>
      </c>
      <c r="S3882">
        <f t="shared" si="182"/>
        <v>2014</v>
      </c>
    </row>
    <row r="3883" spans="1:19" ht="32" x14ac:dyDescent="0.2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8285</v>
      </c>
      <c r="O3883" t="s">
        <v>8315</v>
      </c>
      <c r="P3883">
        <f t="shared" si="181"/>
        <v>25</v>
      </c>
      <c r="Q3883" s="13">
        <f t="shared" si="180"/>
        <v>42756.018506944441</v>
      </c>
      <c r="S3883">
        <f t="shared" si="182"/>
        <v>2017</v>
      </c>
    </row>
    <row r="3884" spans="1:19" ht="48" x14ac:dyDescent="0.2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8285</v>
      </c>
      <c r="O3884" t="s">
        <v>8315</v>
      </c>
      <c r="P3884" t="e">
        <f t="shared" si="181"/>
        <v>#DIV/0!</v>
      </c>
      <c r="Q3884" s="13">
        <f t="shared" si="180"/>
        <v>42373.983449074076</v>
      </c>
      <c r="S3884">
        <f t="shared" si="182"/>
        <v>2016</v>
      </c>
    </row>
    <row r="3885" spans="1:19" ht="48" x14ac:dyDescent="0.2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8285</v>
      </c>
      <c r="O3885" t="s">
        <v>8315</v>
      </c>
      <c r="P3885" t="e">
        <f t="shared" si="181"/>
        <v>#DIV/0!</v>
      </c>
      <c r="Q3885" s="13">
        <f t="shared" si="180"/>
        <v>41854.602650462963</v>
      </c>
      <c r="S3885">
        <f t="shared" si="182"/>
        <v>2014</v>
      </c>
    </row>
    <row r="3886" spans="1:19" ht="48" x14ac:dyDescent="0.2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8285</v>
      </c>
      <c r="O3886" t="s">
        <v>8315</v>
      </c>
      <c r="P3886" t="e">
        <f t="shared" si="181"/>
        <v>#DIV/0!</v>
      </c>
      <c r="Q3886" s="13">
        <f t="shared" si="180"/>
        <v>42065.791574074072</v>
      </c>
      <c r="S3886">
        <f t="shared" si="182"/>
        <v>2015</v>
      </c>
    </row>
    <row r="3887" spans="1:19" ht="48" x14ac:dyDescent="0.2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8285</v>
      </c>
      <c r="O3887" t="s">
        <v>8315</v>
      </c>
      <c r="P3887" t="e">
        <f t="shared" si="181"/>
        <v>#DIV/0!</v>
      </c>
      <c r="Q3887" s="13">
        <f t="shared" si="180"/>
        <v>42469.951284722221</v>
      </c>
      <c r="S3887">
        <f t="shared" si="182"/>
        <v>2016</v>
      </c>
    </row>
    <row r="3888" spans="1:19" ht="16" x14ac:dyDescent="0.2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8285</v>
      </c>
      <c r="O3888" t="s">
        <v>8315</v>
      </c>
      <c r="P3888" t="e">
        <f t="shared" si="181"/>
        <v>#DIV/0!</v>
      </c>
      <c r="Q3888" s="13">
        <f t="shared" si="180"/>
        <v>41954.228032407409</v>
      </c>
      <c r="S3888">
        <f t="shared" si="182"/>
        <v>2014</v>
      </c>
    </row>
    <row r="3889" spans="1:19" ht="48" x14ac:dyDescent="0.2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8285</v>
      </c>
      <c r="O3889" t="s">
        <v>8315</v>
      </c>
      <c r="P3889">
        <f t="shared" si="181"/>
        <v>17.5</v>
      </c>
      <c r="Q3889" s="13">
        <f t="shared" si="180"/>
        <v>42079.857974537037</v>
      </c>
      <c r="S3889">
        <f t="shared" si="182"/>
        <v>2015</v>
      </c>
    </row>
    <row r="3890" spans="1:19" ht="48" x14ac:dyDescent="0.2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8285</v>
      </c>
      <c r="O3890" t="s">
        <v>8286</v>
      </c>
      <c r="P3890">
        <f t="shared" si="181"/>
        <v>38.71</v>
      </c>
      <c r="Q3890" s="13">
        <f t="shared" si="180"/>
        <v>42762.545810185184</v>
      </c>
      <c r="S3890">
        <f t="shared" si="182"/>
        <v>2017</v>
      </c>
    </row>
    <row r="3891" spans="1:19" ht="48" x14ac:dyDescent="0.2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8285</v>
      </c>
      <c r="O3891" t="s">
        <v>8286</v>
      </c>
      <c r="P3891">
        <f t="shared" si="181"/>
        <v>13.11</v>
      </c>
      <c r="Q3891" s="13">
        <f t="shared" si="180"/>
        <v>41977.004976851851</v>
      </c>
      <c r="S3891">
        <f t="shared" si="182"/>
        <v>2014</v>
      </c>
    </row>
    <row r="3892" spans="1:19" ht="48" x14ac:dyDescent="0.2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8285</v>
      </c>
      <c r="O3892" t="s">
        <v>8286</v>
      </c>
      <c r="P3892">
        <f t="shared" si="181"/>
        <v>315.5</v>
      </c>
      <c r="Q3892" s="13">
        <f t="shared" si="180"/>
        <v>42171.758611111116</v>
      </c>
      <c r="S3892">
        <f t="shared" si="182"/>
        <v>2015</v>
      </c>
    </row>
    <row r="3893" spans="1:19" ht="32" x14ac:dyDescent="0.2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8285</v>
      </c>
      <c r="O3893" t="s">
        <v>8286</v>
      </c>
      <c r="P3893">
        <f t="shared" si="181"/>
        <v>37.14</v>
      </c>
      <c r="Q3893" s="13">
        <f t="shared" si="180"/>
        <v>42056.1324537037</v>
      </c>
      <c r="S3893">
        <f t="shared" si="182"/>
        <v>2015</v>
      </c>
    </row>
    <row r="3894" spans="1:19" ht="48" x14ac:dyDescent="0.2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8285</v>
      </c>
      <c r="O3894" t="s">
        <v>8286</v>
      </c>
      <c r="P3894" t="e">
        <f t="shared" si="181"/>
        <v>#DIV/0!</v>
      </c>
      <c r="Q3894" s="13">
        <f t="shared" si="180"/>
        <v>41867.652280092596</v>
      </c>
      <c r="S3894">
        <f t="shared" si="182"/>
        <v>2014</v>
      </c>
    </row>
    <row r="3895" spans="1:19" ht="48" x14ac:dyDescent="0.2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8285</v>
      </c>
      <c r="O3895" t="s">
        <v>8286</v>
      </c>
      <c r="P3895">
        <f t="shared" si="181"/>
        <v>128.27000000000001</v>
      </c>
      <c r="Q3895" s="13">
        <f t="shared" si="180"/>
        <v>41779.657870370371</v>
      </c>
      <c r="S3895">
        <f t="shared" si="182"/>
        <v>2014</v>
      </c>
    </row>
    <row r="3896" spans="1:19" ht="48" x14ac:dyDescent="0.2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8285</v>
      </c>
      <c r="O3896" t="s">
        <v>8286</v>
      </c>
      <c r="P3896">
        <f t="shared" si="181"/>
        <v>47.27</v>
      </c>
      <c r="Q3896" s="13">
        <f t="shared" si="180"/>
        <v>42679.958472222221</v>
      </c>
      <c r="S3896">
        <f t="shared" si="182"/>
        <v>2016</v>
      </c>
    </row>
    <row r="3897" spans="1:19" ht="48" x14ac:dyDescent="0.2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8285</v>
      </c>
      <c r="O3897" t="s">
        <v>8286</v>
      </c>
      <c r="P3897">
        <f t="shared" si="181"/>
        <v>50</v>
      </c>
      <c r="Q3897" s="13">
        <f t="shared" si="180"/>
        <v>42032.250208333338</v>
      </c>
      <c r="S3897">
        <f t="shared" si="182"/>
        <v>2015</v>
      </c>
    </row>
    <row r="3898" spans="1:19" ht="48" x14ac:dyDescent="0.2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8285</v>
      </c>
      <c r="O3898" t="s">
        <v>8286</v>
      </c>
      <c r="P3898">
        <f t="shared" si="181"/>
        <v>42.5</v>
      </c>
      <c r="Q3898" s="13">
        <f t="shared" si="180"/>
        <v>41793.191875000004</v>
      </c>
      <c r="S3898">
        <f t="shared" si="182"/>
        <v>2014</v>
      </c>
    </row>
    <row r="3899" spans="1:19" ht="48" x14ac:dyDescent="0.2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8285</v>
      </c>
      <c r="O3899" t="s">
        <v>8286</v>
      </c>
      <c r="P3899">
        <f t="shared" si="181"/>
        <v>44</v>
      </c>
      <c r="Q3899" s="13">
        <f t="shared" si="180"/>
        <v>41982.87364583333</v>
      </c>
      <c r="S3899">
        <f t="shared" si="182"/>
        <v>2014</v>
      </c>
    </row>
    <row r="3900" spans="1:19" ht="64" x14ac:dyDescent="0.2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8285</v>
      </c>
      <c r="O3900" t="s">
        <v>8286</v>
      </c>
      <c r="P3900">
        <f t="shared" si="181"/>
        <v>50.88</v>
      </c>
      <c r="Q3900" s="13">
        <f t="shared" si="180"/>
        <v>42193.482291666667</v>
      </c>
      <c r="S3900">
        <f t="shared" si="182"/>
        <v>2015</v>
      </c>
    </row>
    <row r="3901" spans="1:19" ht="48" x14ac:dyDescent="0.2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8285</v>
      </c>
      <c r="O3901" t="s">
        <v>8286</v>
      </c>
      <c r="P3901">
        <f t="shared" si="181"/>
        <v>62.5</v>
      </c>
      <c r="Q3901" s="13">
        <f t="shared" si="180"/>
        <v>41843.775011574071</v>
      </c>
      <c r="S3901">
        <f t="shared" si="182"/>
        <v>2014</v>
      </c>
    </row>
    <row r="3902" spans="1:19" ht="32" x14ac:dyDescent="0.2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8285</v>
      </c>
      <c r="O3902" t="s">
        <v>8286</v>
      </c>
      <c r="P3902">
        <f t="shared" si="181"/>
        <v>27</v>
      </c>
      <c r="Q3902" s="13">
        <f t="shared" si="180"/>
        <v>42136.092488425929</v>
      </c>
      <c r="S3902">
        <f t="shared" si="182"/>
        <v>2015</v>
      </c>
    </row>
    <row r="3903" spans="1:19" ht="48" x14ac:dyDescent="0.2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8285</v>
      </c>
      <c r="O3903" t="s">
        <v>8286</v>
      </c>
      <c r="P3903">
        <f t="shared" si="181"/>
        <v>25</v>
      </c>
      <c r="Q3903" s="13">
        <f t="shared" si="180"/>
        <v>42317.826377314821</v>
      </c>
      <c r="S3903">
        <f t="shared" si="182"/>
        <v>2015</v>
      </c>
    </row>
    <row r="3904" spans="1:19" ht="48" x14ac:dyDescent="0.2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8285</v>
      </c>
      <c r="O3904" t="s">
        <v>8286</v>
      </c>
      <c r="P3904">
        <f t="shared" si="181"/>
        <v>47.26</v>
      </c>
      <c r="Q3904" s="13">
        <f t="shared" si="180"/>
        <v>42663.468078703707</v>
      </c>
      <c r="S3904">
        <f t="shared" si="182"/>
        <v>2016</v>
      </c>
    </row>
    <row r="3905" spans="1:19" ht="48" x14ac:dyDescent="0.2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8285</v>
      </c>
      <c r="O3905" t="s">
        <v>8286</v>
      </c>
      <c r="P3905" t="e">
        <f t="shared" si="181"/>
        <v>#DIV/0!</v>
      </c>
      <c r="Q3905" s="13">
        <f t="shared" si="180"/>
        <v>42186.01116898148</v>
      </c>
      <c r="S3905">
        <f t="shared" si="182"/>
        <v>2015</v>
      </c>
    </row>
    <row r="3906" spans="1:19" ht="16" x14ac:dyDescent="0.2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8285</v>
      </c>
      <c r="O3906" t="s">
        <v>8286</v>
      </c>
      <c r="P3906">
        <f t="shared" si="181"/>
        <v>1.5</v>
      </c>
      <c r="Q3906" s="13">
        <f t="shared" si="180"/>
        <v>42095.229166666672</v>
      </c>
      <c r="S3906">
        <f t="shared" si="182"/>
        <v>2015</v>
      </c>
    </row>
    <row r="3907" spans="1:19" ht="48" x14ac:dyDescent="0.2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8285</v>
      </c>
      <c r="O3907" t="s">
        <v>8286</v>
      </c>
      <c r="P3907">
        <f t="shared" si="181"/>
        <v>24.71</v>
      </c>
      <c r="Q3907" s="13">
        <f t="shared" ref="Q3907:Q3970" si="183">(((J3907/60)/60)/24)+DATE(1970,1,1)</f>
        <v>42124.623877314814</v>
      </c>
      <c r="S3907">
        <f t="shared" si="182"/>
        <v>2015</v>
      </c>
    </row>
    <row r="3908" spans="1:19" ht="48" x14ac:dyDescent="0.2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8285</v>
      </c>
      <c r="O3908" t="s">
        <v>8286</v>
      </c>
      <c r="P3908">
        <f t="shared" ref="P3908:P3971" si="184">ROUND(E3908/L3908,2)</f>
        <v>63.13</v>
      </c>
      <c r="Q3908" s="13">
        <f t="shared" si="183"/>
        <v>42143.917743055557</v>
      </c>
      <c r="S3908">
        <f t="shared" ref="R3908:S3971" si="185">YEAR(Q3908)</f>
        <v>2015</v>
      </c>
    </row>
    <row r="3909" spans="1:19" ht="32" x14ac:dyDescent="0.2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8285</v>
      </c>
      <c r="O3909" t="s">
        <v>8286</v>
      </c>
      <c r="P3909">
        <f t="shared" si="184"/>
        <v>38.25</v>
      </c>
      <c r="Q3909" s="13">
        <f t="shared" si="183"/>
        <v>41906.819513888891</v>
      </c>
      <c r="S3909">
        <f t="shared" si="185"/>
        <v>2014</v>
      </c>
    </row>
    <row r="3910" spans="1:19" ht="48" x14ac:dyDescent="0.2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8285</v>
      </c>
      <c r="O3910" t="s">
        <v>8286</v>
      </c>
      <c r="P3910">
        <f t="shared" si="184"/>
        <v>16.25</v>
      </c>
      <c r="Q3910" s="13">
        <f t="shared" si="183"/>
        <v>41834.135370370372</v>
      </c>
      <c r="S3910">
        <f t="shared" si="185"/>
        <v>2014</v>
      </c>
    </row>
    <row r="3911" spans="1:19" ht="48" x14ac:dyDescent="0.2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8285</v>
      </c>
      <c r="O3911" t="s">
        <v>8286</v>
      </c>
      <c r="P3911">
        <f t="shared" si="184"/>
        <v>33.75</v>
      </c>
      <c r="Q3911" s="13">
        <f t="shared" si="183"/>
        <v>41863.359282407408</v>
      </c>
      <c r="S3911">
        <f t="shared" si="185"/>
        <v>2014</v>
      </c>
    </row>
    <row r="3912" spans="1:19" ht="48" x14ac:dyDescent="0.2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8285</v>
      </c>
      <c r="O3912" t="s">
        <v>8286</v>
      </c>
      <c r="P3912">
        <f t="shared" si="184"/>
        <v>61.67</v>
      </c>
      <c r="Q3912" s="13">
        <f t="shared" si="183"/>
        <v>42224.756909722222</v>
      </c>
      <c r="S3912">
        <f t="shared" si="185"/>
        <v>2015</v>
      </c>
    </row>
    <row r="3913" spans="1:19" ht="48" x14ac:dyDescent="0.2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8285</v>
      </c>
      <c r="O3913" t="s">
        <v>8286</v>
      </c>
      <c r="P3913">
        <f t="shared" si="184"/>
        <v>83.14</v>
      </c>
      <c r="Q3913" s="13">
        <f t="shared" si="183"/>
        <v>41939.8122337963</v>
      </c>
      <c r="S3913">
        <f t="shared" si="185"/>
        <v>2014</v>
      </c>
    </row>
    <row r="3914" spans="1:19" ht="48" x14ac:dyDescent="0.2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8285</v>
      </c>
      <c r="O3914" t="s">
        <v>8286</v>
      </c>
      <c r="P3914">
        <f t="shared" si="184"/>
        <v>1</v>
      </c>
      <c r="Q3914" s="13">
        <f t="shared" si="183"/>
        <v>42059.270023148143</v>
      </c>
      <c r="S3914">
        <f t="shared" si="185"/>
        <v>2015</v>
      </c>
    </row>
    <row r="3915" spans="1:19" ht="48" x14ac:dyDescent="0.2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8285</v>
      </c>
      <c r="O3915" t="s">
        <v>8286</v>
      </c>
      <c r="P3915">
        <f t="shared" si="184"/>
        <v>142.86000000000001</v>
      </c>
      <c r="Q3915" s="13">
        <f t="shared" si="183"/>
        <v>42308.211215277777</v>
      </c>
      <c r="S3915">
        <f t="shared" si="185"/>
        <v>2015</v>
      </c>
    </row>
    <row r="3916" spans="1:19" ht="48" x14ac:dyDescent="0.2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8285</v>
      </c>
      <c r="O3916" t="s">
        <v>8286</v>
      </c>
      <c r="P3916">
        <f t="shared" si="184"/>
        <v>33.67</v>
      </c>
      <c r="Q3916" s="13">
        <f t="shared" si="183"/>
        <v>42114.818935185183</v>
      </c>
      <c r="S3916">
        <f t="shared" si="185"/>
        <v>2015</v>
      </c>
    </row>
    <row r="3917" spans="1:19" ht="48" x14ac:dyDescent="0.2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8285</v>
      </c>
      <c r="O3917" t="s">
        <v>8286</v>
      </c>
      <c r="P3917">
        <f t="shared" si="184"/>
        <v>5</v>
      </c>
      <c r="Q3917" s="13">
        <f t="shared" si="183"/>
        <v>42492.98505787037</v>
      </c>
      <c r="S3917">
        <f t="shared" si="185"/>
        <v>2016</v>
      </c>
    </row>
    <row r="3918" spans="1:19" ht="48" x14ac:dyDescent="0.2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8285</v>
      </c>
      <c r="O3918" t="s">
        <v>8286</v>
      </c>
      <c r="P3918" t="e">
        <f t="shared" si="184"/>
        <v>#DIV/0!</v>
      </c>
      <c r="Q3918" s="13">
        <f t="shared" si="183"/>
        <v>42494.471666666665</v>
      </c>
      <c r="S3918">
        <f t="shared" si="185"/>
        <v>2016</v>
      </c>
    </row>
    <row r="3919" spans="1:19" ht="48" x14ac:dyDescent="0.2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8285</v>
      </c>
      <c r="O3919" t="s">
        <v>8286</v>
      </c>
      <c r="P3919">
        <f t="shared" si="184"/>
        <v>10</v>
      </c>
      <c r="Q3919" s="13">
        <f t="shared" si="183"/>
        <v>41863.527326388888</v>
      </c>
      <c r="S3919">
        <f t="shared" si="185"/>
        <v>2014</v>
      </c>
    </row>
    <row r="3920" spans="1:19" ht="48" x14ac:dyDescent="0.2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8285</v>
      </c>
      <c r="O3920" t="s">
        <v>8286</v>
      </c>
      <c r="P3920">
        <f t="shared" si="184"/>
        <v>40</v>
      </c>
      <c r="Q3920" s="13">
        <f t="shared" si="183"/>
        <v>41843.664618055554</v>
      </c>
      <c r="S3920">
        <f t="shared" si="185"/>
        <v>2014</v>
      </c>
    </row>
    <row r="3921" spans="1:19" ht="48" x14ac:dyDescent="0.2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8285</v>
      </c>
      <c r="O3921" t="s">
        <v>8286</v>
      </c>
      <c r="P3921">
        <f t="shared" si="184"/>
        <v>30</v>
      </c>
      <c r="Q3921" s="13">
        <f t="shared" si="183"/>
        <v>42358.684872685189</v>
      </c>
      <c r="S3921">
        <f t="shared" si="185"/>
        <v>2015</v>
      </c>
    </row>
    <row r="3922" spans="1:19" ht="48" x14ac:dyDescent="0.2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8285</v>
      </c>
      <c r="O3922" t="s">
        <v>8286</v>
      </c>
      <c r="P3922">
        <f t="shared" si="184"/>
        <v>45</v>
      </c>
      <c r="Q3922" s="13">
        <f t="shared" si="183"/>
        <v>42657.38726851852</v>
      </c>
      <c r="S3922">
        <f t="shared" si="185"/>
        <v>2016</v>
      </c>
    </row>
    <row r="3923" spans="1:19" ht="48" x14ac:dyDescent="0.2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8285</v>
      </c>
      <c r="O3923" t="s">
        <v>8286</v>
      </c>
      <c r="P3923" t="e">
        <f t="shared" si="184"/>
        <v>#DIV/0!</v>
      </c>
      <c r="Q3923" s="13">
        <f t="shared" si="183"/>
        <v>41926.542303240742</v>
      </c>
      <c r="S3923">
        <f t="shared" si="185"/>
        <v>2014</v>
      </c>
    </row>
    <row r="3924" spans="1:19" ht="48" x14ac:dyDescent="0.2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8285</v>
      </c>
      <c r="O3924" t="s">
        <v>8286</v>
      </c>
      <c r="P3924">
        <f t="shared" si="184"/>
        <v>10.17</v>
      </c>
      <c r="Q3924" s="13">
        <f t="shared" si="183"/>
        <v>42020.768634259264</v>
      </c>
      <c r="S3924">
        <f t="shared" si="185"/>
        <v>2015</v>
      </c>
    </row>
    <row r="3925" spans="1:19" ht="48" x14ac:dyDescent="0.2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8285</v>
      </c>
      <c r="O3925" t="s">
        <v>8286</v>
      </c>
      <c r="P3925">
        <f t="shared" si="184"/>
        <v>81.41</v>
      </c>
      <c r="Q3925" s="13">
        <f t="shared" si="183"/>
        <v>42075.979988425926</v>
      </c>
      <c r="S3925">
        <f t="shared" si="185"/>
        <v>2015</v>
      </c>
    </row>
    <row r="3926" spans="1:19" ht="48" x14ac:dyDescent="0.2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8285</v>
      </c>
      <c r="O3926" t="s">
        <v>8286</v>
      </c>
      <c r="P3926">
        <f t="shared" si="184"/>
        <v>57.25</v>
      </c>
      <c r="Q3926" s="13">
        <f t="shared" si="183"/>
        <v>41786.959745370368</v>
      </c>
      <c r="S3926">
        <f t="shared" si="185"/>
        <v>2014</v>
      </c>
    </row>
    <row r="3927" spans="1:19" ht="48" x14ac:dyDescent="0.2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8285</v>
      </c>
      <c r="O3927" t="s">
        <v>8286</v>
      </c>
      <c r="P3927">
        <f t="shared" si="184"/>
        <v>5</v>
      </c>
      <c r="Q3927" s="13">
        <f t="shared" si="183"/>
        <v>41820.870821759258</v>
      </c>
      <c r="S3927">
        <f t="shared" si="185"/>
        <v>2014</v>
      </c>
    </row>
    <row r="3928" spans="1:19" ht="32" x14ac:dyDescent="0.2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8285</v>
      </c>
      <c r="O3928" t="s">
        <v>8286</v>
      </c>
      <c r="P3928">
        <f t="shared" si="184"/>
        <v>15</v>
      </c>
      <c r="Q3928" s="13">
        <f t="shared" si="183"/>
        <v>41970.085046296299</v>
      </c>
      <c r="S3928">
        <f t="shared" si="185"/>
        <v>2014</v>
      </c>
    </row>
    <row r="3929" spans="1:19" ht="48" x14ac:dyDescent="0.2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8285</v>
      </c>
      <c r="O3929" t="s">
        <v>8286</v>
      </c>
      <c r="P3929">
        <f t="shared" si="184"/>
        <v>12.5</v>
      </c>
      <c r="Q3929" s="13">
        <f t="shared" si="183"/>
        <v>41830.267407407409</v>
      </c>
      <c r="S3929">
        <f t="shared" si="185"/>
        <v>2014</v>
      </c>
    </row>
    <row r="3930" spans="1:19" ht="48" x14ac:dyDescent="0.2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8285</v>
      </c>
      <c r="O3930" t="s">
        <v>8286</v>
      </c>
      <c r="P3930">
        <f t="shared" si="184"/>
        <v>93</v>
      </c>
      <c r="Q3930" s="13">
        <f t="shared" si="183"/>
        <v>42265.683182870373</v>
      </c>
      <c r="S3930">
        <f t="shared" si="185"/>
        <v>2015</v>
      </c>
    </row>
    <row r="3931" spans="1:19" ht="48" x14ac:dyDescent="0.2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8285</v>
      </c>
      <c r="O3931" t="s">
        <v>8286</v>
      </c>
      <c r="P3931">
        <f t="shared" si="184"/>
        <v>32.36</v>
      </c>
      <c r="Q3931" s="13">
        <f t="shared" si="183"/>
        <v>42601.827141203699</v>
      </c>
      <c r="S3931">
        <f t="shared" si="185"/>
        <v>2016</v>
      </c>
    </row>
    <row r="3932" spans="1:19" ht="48" x14ac:dyDescent="0.2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8285</v>
      </c>
      <c r="O3932" t="s">
        <v>8286</v>
      </c>
      <c r="P3932" t="e">
        <f t="shared" si="184"/>
        <v>#DIV/0!</v>
      </c>
      <c r="Q3932" s="13">
        <f t="shared" si="183"/>
        <v>42433.338749999995</v>
      </c>
      <c r="S3932">
        <f t="shared" si="185"/>
        <v>2016</v>
      </c>
    </row>
    <row r="3933" spans="1:19" ht="48" x14ac:dyDescent="0.2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8285</v>
      </c>
      <c r="O3933" t="s">
        <v>8286</v>
      </c>
      <c r="P3933" t="e">
        <f t="shared" si="184"/>
        <v>#DIV/0!</v>
      </c>
      <c r="Q3933" s="13">
        <f t="shared" si="183"/>
        <v>42228.151701388888</v>
      </c>
      <c r="S3933">
        <f t="shared" si="185"/>
        <v>2015</v>
      </c>
    </row>
    <row r="3934" spans="1:19" ht="48" x14ac:dyDescent="0.2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8285</v>
      </c>
      <c r="O3934" t="s">
        <v>8286</v>
      </c>
      <c r="P3934">
        <f t="shared" si="184"/>
        <v>1</v>
      </c>
      <c r="Q3934" s="13">
        <f t="shared" si="183"/>
        <v>42415.168564814812</v>
      </c>
      <c r="S3934">
        <f t="shared" si="185"/>
        <v>2016</v>
      </c>
    </row>
    <row r="3935" spans="1:19" ht="48" x14ac:dyDescent="0.2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8285</v>
      </c>
      <c r="O3935" t="s">
        <v>8286</v>
      </c>
      <c r="P3935">
        <f t="shared" si="184"/>
        <v>91.83</v>
      </c>
      <c r="Q3935" s="13">
        <f t="shared" si="183"/>
        <v>42538.968310185184</v>
      </c>
      <c r="S3935">
        <f t="shared" si="185"/>
        <v>2016</v>
      </c>
    </row>
    <row r="3936" spans="1:19" ht="48" x14ac:dyDescent="0.2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8285</v>
      </c>
      <c r="O3936" t="s">
        <v>8286</v>
      </c>
      <c r="P3936">
        <f t="shared" si="184"/>
        <v>45.83</v>
      </c>
      <c r="Q3936" s="13">
        <f t="shared" si="183"/>
        <v>42233.671747685185</v>
      </c>
      <c r="S3936">
        <f t="shared" si="185"/>
        <v>2015</v>
      </c>
    </row>
    <row r="3937" spans="1:19" ht="64" x14ac:dyDescent="0.2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8285</v>
      </c>
      <c r="O3937" t="s">
        <v>8286</v>
      </c>
      <c r="P3937">
        <f t="shared" si="184"/>
        <v>57.17</v>
      </c>
      <c r="Q3937" s="13">
        <f t="shared" si="183"/>
        <v>42221.656782407401</v>
      </c>
      <c r="S3937">
        <f t="shared" si="185"/>
        <v>2015</v>
      </c>
    </row>
    <row r="3938" spans="1:19" ht="48" x14ac:dyDescent="0.2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8285</v>
      </c>
      <c r="O3938" t="s">
        <v>8286</v>
      </c>
      <c r="P3938" t="e">
        <f t="shared" si="184"/>
        <v>#DIV/0!</v>
      </c>
      <c r="Q3938" s="13">
        <f t="shared" si="183"/>
        <v>42675.262962962966</v>
      </c>
      <c r="S3938">
        <f t="shared" si="185"/>
        <v>2016</v>
      </c>
    </row>
    <row r="3939" spans="1:19" ht="48" x14ac:dyDescent="0.2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8285</v>
      </c>
      <c r="O3939" t="s">
        <v>8286</v>
      </c>
      <c r="P3939">
        <f t="shared" si="184"/>
        <v>248.5</v>
      </c>
      <c r="Q3939" s="13">
        <f t="shared" si="183"/>
        <v>42534.631481481483</v>
      </c>
      <c r="S3939">
        <f t="shared" si="185"/>
        <v>2016</v>
      </c>
    </row>
    <row r="3940" spans="1:19" ht="48" x14ac:dyDescent="0.2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8285</v>
      </c>
      <c r="O3940" t="s">
        <v>8286</v>
      </c>
      <c r="P3940">
        <f t="shared" si="184"/>
        <v>79.400000000000006</v>
      </c>
      <c r="Q3940" s="13">
        <f t="shared" si="183"/>
        <v>42151.905717592599</v>
      </c>
      <c r="S3940">
        <f t="shared" si="185"/>
        <v>2015</v>
      </c>
    </row>
    <row r="3941" spans="1:19" ht="48" x14ac:dyDescent="0.2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8285</v>
      </c>
      <c r="O3941" t="s">
        <v>8286</v>
      </c>
      <c r="P3941">
        <f t="shared" si="184"/>
        <v>5</v>
      </c>
      <c r="Q3941" s="13">
        <f t="shared" si="183"/>
        <v>41915.400219907409</v>
      </c>
      <c r="S3941">
        <f t="shared" si="185"/>
        <v>2014</v>
      </c>
    </row>
    <row r="3942" spans="1:19" ht="48" x14ac:dyDescent="0.2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8285</v>
      </c>
      <c r="O3942" t="s">
        <v>8286</v>
      </c>
      <c r="P3942">
        <f t="shared" si="184"/>
        <v>5.5</v>
      </c>
      <c r="Q3942" s="13">
        <f t="shared" si="183"/>
        <v>41961.492488425924</v>
      </c>
      <c r="S3942">
        <f t="shared" si="185"/>
        <v>2014</v>
      </c>
    </row>
    <row r="3943" spans="1:19" ht="48" x14ac:dyDescent="0.2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8285</v>
      </c>
      <c r="O3943" t="s">
        <v>8286</v>
      </c>
      <c r="P3943">
        <f t="shared" si="184"/>
        <v>25</v>
      </c>
      <c r="Q3943" s="13">
        <f t="shared" si="183"/>
        <v>41940.587233796294</v>
      </c>
      <c r="S3943">
        <f t="shared" si="185"/>
        <v>2014</v>
      </c>
    </row>
    <row r="3944" spans="1:19" ht="48" x14ac:dyDescent="0.2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8285</v>
      </c>
      <c r="O3944" t="s">
        <v>8286</v>
      </c>
      <c r="P3944" t="e">
        <f t="shared" si="184"/>
        <v>#DIV/0!</v>
      </c>
      <c r="Q3944" s="13">
        <f t="shared" si="183"/>
        <v>42111.904097222221</v>
      </c>
      <c r="S3944">
        <f t="shared" si="185"/>
        <v>2015</v>
      </c>
    </row>
    <row r="3945" spans="1:19" ht="48" x14ac:dyDescent="0.2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8285</v>
      </c>
      <c r="O3945" t="s">
        <v>8286</v>
      </c>
      <c r="P3945">
        <f t="shared" si="184"/>
        <v>137.08000000000001</v>
      </c>
      <c r="Q3945" s="13">
        <f t="shared" si="183"/>
        <v>42279.778564814813</v>
      </c>
      <c r="S3945">
        <f t="shared" si="185"/>
        <v>2015</v>
      </c>
    </row>
    <row r="3946" spans="1:19" ht="48" x14ac:dyDescent="0.2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8285</v>
      </c>
      <c r="O3946" t="s">
        <v>8286</v>
      </c>
      <c r="P3946" t="e">
        <f t="shared" si="184"/>
        <v>#DIV/0!</v>
      </c>
      <c r="Q3946" s="13">
        <f t="shared" si="183"/>
        <v>42213.662905092591</v>
      </c>
      <c r="S3946">
        <f t="shared" si="185"/>
        <v>2015</v>
      </c>
    </row>
    <row r="3947" spans="1:19" ht="48" x14ac:dyDescent="0.2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8285</v>
      </c>
      <c r="O3947" t="s">
        <v>8286</v>
      </c>
      <c r="P3947">
        <f t="shared" si="184"/>
        <v>5</v>
      </c>
      <c r="Q3947" s="13">
        <f t="shared" si="183"/>
        <v>42109.801712962959</v>
      </c>
      <c r="S3947">
        <f t="shared" si="185"/>
        <v>2015</v>
      </c>
    </row>
    <row r="3948" spans="1:19" ht="32" x14ac:dyDescent="0.2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8285</v>
      </c>
      <c r="O3948" t="s">
        <v>8286</v>
      </c>
      <c r="P3948">
        <f t="shared" si="184"/>
        <v>39</v>
      </c>
      <c r="Q3948" s="13">
        <f t="shared" si="183"/>
        <v>42031.833587962959</v>
      </c>
      <c r="S3948">
        <f t="shared" si="185"/>
        <v>2015</v>
      </c>
    </row>
    <row r="3949" spans="1:19" ht="48" x14ac:dyDescent="0.2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8285</v>
      </c>
      <c r="O3949" t="s">
        <v>8286</v>
      </c>
      <c r="P3949">
        <f t="shared" si="184"/>
        <v>50.5</v>
      </c>
      <c r="Q3949" s="13">
        <f t="shared" si="183"/>
        <v>42615.142870370371</v>
      </c>
      <c r="S3949">
        <f t="shared" si="185"/>
        <v>2016</v>
      </c>
    </row>
    <row r="3950" spans="1:19" ht="48" x14ac:dyDescent="0.2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8285</v>
      </c>
      <c r="O3950" t="s">
        <v>8286</v>
      </c>
      <c r="P3950" t="e">
        <f t="shared" si="184"/>
        <v>#DIV/0!</v>
      </c>
      <c r="Q3950" s="13">
        <f t="shared" si="183"/>
        <v>41829.325497685182</v>
      </c>
      <c r="S3950">
        <f t="shared" si="185"/>
        <v>2014</v>
      </c>
    </row>
    <row r="3951" spans="1:19" ht="48" x14ac:dyDescent="0.2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8285</v>
      </c>
      <c r="O3951" t="s">
        <v>8286</v>
      </c>
      <c r="P3951">
        <f t="shared" si="184"/>
        <v>49.28</v>
      </c>
      <c r="Q3951" s="13">
        <f t="shared" si="183"/>
        <v>42016.120613425926</v>
      </c>
      <c r="S3951">
        <f t="shared" si="185"/>
        <v>2015</v>
      </c>
    </row>
    <row r="3952" spans="1:19" ht="48" x14ac:dyDescent="0.2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8285</v>
      </c>
      <c r="O3952" t="s">
        <v>8286</v>
      </c>
      <c r="P3952">
        <f t="shared" si="184"/>
        <v>25</v>
      </c>
      <c r="Q3952" s="13">
        <f t="shared" si="183"/>
        <v>42439.702314814815</v>
      </c>
      <c r="S3952">
        <f t="shared" si="185"/>
        <v>2016</v>
      </c>
    </row>
    <row r="3953" spans="1:19" ht="48" x14ac:dyDescent="0.2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8285</v>
      </c>
      <c r="O3953" t="s">
        <v>8286</v>
      </c>
      <c r="P3953">
        <f t="shared" si="184"/>
        <v>1</v>
      </c>
      <c r="Q3953" s="13">
        <f t="shared" si="183"/>
        <v>42433.825717592597</v>
      </c>
      <c r="S3953">
        <f t="shared" si="185"/>
        <v>2016</v>
      </c>
    </row>
    <row r="3954" spans="1:19" ht="48" x14ac:dyDescent="0.2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8285</v>
      </c>
      <c r="O3954" t="s">
        <v>8286</v>
      </c>
      <c r="P3954">
        <f t="shared" si="184"/>
        <v>25</v>
      </c>
      <c r="Q3954" s="13">
        <f t="shared" si="183"/>
        <v>42243.790393518517</v>
      </c>
      <c r="S3954">
        <f t="shared" si="185"/>
        <v>2015</v>
      </c>
    </row>
    <row r="3955" spans="1:19" ht="48" x14ac:dyDescent="0.2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8285</v>
      </c>
      <c r="O3955" t="s">
        <v>8286</v>
      </c>
      <c r="P3955" t="e">
        <f t="shared" si="184"/>
        <v>#DIV/0!</v>
      </c>
      <c r="Q3955" s="13">
        <f t="shared" si="183"/>
        <v>42550.048449074078</v>
      </c>
      <c r="S3955">
        <f t="shared" si="185"/>
        <v>2016</v>
      </c>
    </row>
    <row r="3956" spans="1:19" ht="48" x14ac:dyDescent="0.2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8285</v>
      </c>
      <c r="O3956" t="s">
        <v>8286</v>
      </c>
      <c r="P3956" t="e">
        <f t="shared" si="184"/>
        <v>#DIV/0!</v>
      </c>
      <c r="Q3956" s="13">
        <f t="shared" si="183"/>
        <v>41774.651203703703</v>
      </c>
      <c r="S3956">
        <f t="shared" si="185"/>
        <v>2014</v>
      </c>
    </row>
    <row r="3957" spans="1:19" ht="48" x14ac:dyDescent="0.2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8285</v>
      </c>
      <c r="O3957" t="s">
        <v>8286</v>
      </c>
      <c r="P3957">
        <f t="shared" si="184"/>
        <v>53.13</v>
      </c>
      <c r="Q3957" s="13">
        <f t="shared" si="183"/>
        <v>42306.848854166667</v>
      </c>
      <c r="S3957">
        <f t="shared" si="185"/>
        <v>2015</v>
      </c>
    </row>
    <row r="3958" spans="1:19" ht="48" x14ac:dyDescent="0.2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8285</v>
      </c>
      <c r="O3958" t="s">
        <v>8286</v>
      </c>
      <c r="P3958" t="e">
        <f t="shared" si="184"/>
        <v>#DIV/0!</v>
      </c>
      <c r="Q3958" s="13">
        <f t="shared" si="183"/>
        <v>42457.932025462964</v>
      </c>
      <c r="S3958">
        <f t="shared" si="185"/>
        <v>2016</v>
      </c>
    </row>
    <row r="3959" spans="1:19" ht="48" x14ac:dyDescent="0.2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8285</v>
      </c>
      <c r="O3959" t="s">
        <v>8286</v>
      </c>
      <c r="P3959">
        <f t="shared" si="184"/>
        <v>7</v>
      </c>
      <c r="Q3959" s="13">
        <f t="shared" si="183"/>
        <v>42513.976319444439</v>
      </c>
      <c r="S3959">
        <f t="shared" si="185"/>
        <v>2016</v>
      </c>
    </row>
    <row r="3960" spans="1:19" ht="48" x14ac:dyDescent="0.2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8285</v>
      </c>
      <c r="O3960" t="s">
        <v>8286</v>
      </c>
      <c r="P3960">
        <f t="shared" si="184"/>
        <v>40.06</v>
      </c>
      <c r="Q3960" s="13">
        <f t="shared" si="183"/>
        <v>41816.950370370374</v>
      </c>
      <c r="S3960">
        <f t="shared" si="185"/>
        <v>2014</v>
      </c>
    </row>
    <row r="3961" spans="1:19" ht="48" x14ac:dyDescent="0.2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8285</v>
      </c>
      <c r="O3961" t="s">
        <v>8286</v>
      </c>
      <c r="P3961">
        <f t="shared" si="184"/>
        <v>24.33</v>
      </c>
      <c r="Q3961" s="13">
        <f t="shared" si="183"/>
        <v>41880.788842592592</v>
      </c>
      <c r="S3961">
        <f t="shared" si="185"/>
        <v>2014</v>
      </c>
    </row>
    <row r="3962" spans="1:19" ht="48" x14ac:dyDescent="0.2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8285</v>
      </c>
      <c r="O3962" t="s">
        <v>8286</v>
      </c>
      <c r="P3962">
        <f t="shared" si="184"/>
        <v>11.25</v>
      </c>
      <c r="Q3962" s="13">
        <f t="shared" si="183"/>
        <v>42342.845555555556</v>
      </c>
      <c r="S3962">
        <f t="shared" si="185"/>
        <v>2015</v>
      </c>
    </row>
    <row r="3963" spans="1:19" ht="48" x14ac:dyDescent="0.2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8285</v>
      </c>
      <c r="O3963" t="s">
        <v>8286</v>
      </c>
      <c r="P3963">
        <f t="shared" si="184"/>
        <v>10.5</v>
      </c>
      <c r="Q3963" s="13">
        <f t="shared" si="183"/>
        <v>41745.891319444447</v>
      </c>
      <c r="S3963">
        <f t="shared" si="185"/>
        <v>2014</v>
      </c>
    </row>
    <row r="3964" spans="1:19" ht="48" x14ac:dyDescent="0.2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8285</v>
      </c>
      <c r="O3964" t="s">
        <v>8286</v>
      </c>
      <c r="P3964">
        <f t="shared" si="184"/>
        <v>15</v>
      </c>
      <c r="Q3964" s="13">
        <f t="shared" si="183"/>
        <v>42311.621458333335</v>
      </c>
      <c r="S3964">
        <f t="shared" si="185"/>
        <v>2015</v>
      </c>
    </row>
    <row r="3965" spans="1:19" ht="48" x14ac:dyDescent="0.2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8285</v>
      </c>
      <c r="O3965" t="s">
        <v>8286</v>
      </c>
      <c r="P3965" t="e">
        <f t="shared" si="184"/>
        <v>#DIV/0!</v>
      </c>
      <c r="Q3965" s="13">
        <f t="shared" si="183"/>
        <v>42296.154131944444</v>
      </c>
      <c r="S3965">
        <f t="shared" si="185"/>
        <v>2015</v>
      </c>
    </row>
    <row r="3966" spans="1:19" ht="48" x14ac:dyDescent="0.2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8285</v>
      </c>
      <c r="O3966" t="s">
        <v>8286</v>
      </c>
      <c r="P3966">
        <f t="shared" si="184"/>
        <v>42</v>
      </c>
      <c r="Q3966" s="13">
        <f t="shared" si="183"/>
        <v>42053.722060185188</v>
      </c>
      <c r="S3966">
        <f t="shared" si="185"/>
        <v>2015</v>
      </c>
    </row>
    <row r="3967" spans="1:19" ht="48" x14ac:dyDescent="0.2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8285</v>
      </c>
      <c r="O3967" t="s">
        <v>8286</v>
      </c>
      <c r="P3967">
        <f t="shared" si="184"/>
        <v>71.25</v>
      </c>
      <c r="Q3967" s="13">
        <f t="shared" si="183"/>
        <v>42414.235879629632</v>
      </c>
      <c r="S3967">
        <f t="shared" si="185"/>
        <v>2016</v>
      </c>
    </row>
    <row r="3968" spans="1:19" ht="48" x14ac:dyDescent="0.2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8285</v>
      </c>
      <c r="O3968" t="s">
        <v>8286</v>
      </c>
      <c r="P3968">
        <f t="shared" si="184"/>
        <v>22.5</v>
      </c>
      <c r="Q3968" s="13">
        <f t="shared" si="183"/>
        <v>41801.711550925924</v>
      </c>
      <c r="S3968">
        <f t="shared" si="185"/>
        <v>2014</v>
      </c>
    </row>
    <row r="3969" spans="1:19" ht="48" x14ac:dyDescent="0.2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8285</v>
      </c>
      <c r="O3969" t="s">
        <v>8286</v>
      </c>
      <c r="P3969">
        <f t="shared" si="184"/>
        <v>41</v>
      </c>
      <c r="Q3969" s="13">
        <f t="shared" si="183"/>
        <v>42770.290590277778</v>
      </c>
      <c r="S3969">
        <f t="shared" si="185"/>
        <v>2017</v>
      </c>
    </row>
    <row r="3970" spans="1:19" ht="48" x14ac:dyDescent="0.2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8285</v>
      </c>
      <c r="O3970" t="s">
        <v>8286</v>
      </c>
      <c r="P3970">
        <f t="shared" si="184"/>
        <v>47.91</v>
      </c>
      <c r="Q3970" s="13">
        <f t="shared" si="183"/>
        <v>42452.815659722226</v>
      </c>
      <c r="S3970">
        <f t="shared" si="185"/>
        <v>2016</v>
      </c>
    </row>
    <row r="3971" spans="1:19" ht="48" x14ac:dyDescent="0.2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8285</v>
      </c>
      <c r="O3971" t="s">
        <v>8286</v>
      </c>
      <c r="P3971">
        <f t="shared" si="184"/>
        <v>35.17</v>
      </c>
      <c r="Q3971" s="13">
        <f t="shared" ref="Q3971:Q4034" si="186">(((J3971/60)/60)/24)+DATE(1970,1,1)</f>
        <v>42601.854699074072</v>
      </c>
      <c r="S3971">
        <f t="shared" si="185"/>
        <v>2016</v>
      </c>
    </row>
    <row r="3972" spans="1:19" ht="64" x14ac:dyDescent="0.2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8285</v>
      </c>
      <c r="O3972" t="s">
        <v>8286</v>
      </c>
      <c r="P3972">
        <f t="shared" ref="P3972:P4035" si="187">ROUND(E3972/L3972,2)</f>
        <v>5.5</v>
      </c>
      <c r="Q3972" s="13">
        <f t="shared" si="186"/>
        <v>42447.863553240735</v>
      </c>
      <c r="S3972">
        <f t="shared" ref="R3972:S4035" si="188">YEAR(Q3972)</f>
        <v>2016</v>
      </c>
    </row>
    <row r="3973" spans="1:19" ht="48" x14ac:dyDescent="0.2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8285</v>
      </c>
      <c r="O3973" t="s">
        <v>8286</v>
      </c>
      <c r="P3973">
        <f t="shared" si="187"/>
        <v>22.67</v>
      </c>
      <c r="Q3973" s="13">
        <f t="shared" si="186"/>
        <v>41811.536180555559</v>
      </c>
      <c r="S3973">
        <f t="shared" si="188"/>
        <v>2014</v>
      </c>
    </row>
    <row r="3974" spans="1:19" ht="32" x14ac:dyDescent="0.2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8285</v>
      </c>
      <c r="O3974" t="s">
        <v>8286</v>
      </c>
      <c r="P3974">
        <f t="shared" si="187"/>
        <v>26.38</v>
      </c>
      <c r="Q3974" s="13">
        <f t="shared" si="186"/>
        <v>41981.067523148144</v>
      </c>
      <c r="S3974">
        <f t="shared" si="188"/>
        <v>2014</v>
      </c>
    </row>
    <row r="3975" spans="1:19" ht="48" x14ac:dyDescent="0.2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8285</v>
      </c>
      <c r="O3975" t="s">
        <v>8286</v>
      </c>
      <c r="P3975">
        <f t="shared" si="187"/>
        <v>105.54</v>
      </c>
      <c r="Q3975" s="13">
        <f t="shared" si="186"/>
        <v>42469.68414351852</v>
      </c>
      <c r="S3975">
        <f t="shared" si="188"/>
        <v>2016</v>
      </c>
    </row>
    <row r="3976" spans="1:19" ht="48" x14ac:dyDescent="0.2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8285</v>
      </c>
      <c r="O3976" t="s">
        <v>8286</v>
      </c>
      <c r="P3976">
        <f t="shared" si="187"/>
        <v>29.09</v>
      </c>
      <c r="Q3976" s="13">
        <f t="shared" si="186"/>
        <v>42493.546851851846</v>
      </c>
      <c r="S3976">
        <f t="shared" si="188"/>
        <v>2016</v>
      </c>
    </row>
    <row r="3977" spans="1:19" ht="48" x14ac:dyDescent="0.2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8285</v>
      </c>
      <c r="O3977" t="s">
        <v>8286</v>
      </c>
      <c r="P3977" t="e">
        <f t="shared" si="187"/>
        <v>#DIV/0!</v>
      </c>
      <c r="Q3977" s="13">
        <f t="shared" si="186"/>
        <v>42534.866875</v>
      </c>
      <c r="S3977">
        <f t="shared" si="188"/>
        <v>2016</v>
      </c>
    </row>
    <row r="3978" spans="1:19" ht="48" x14ac:dyDescent="0.2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8285</v>
      </c>
      <c r="O3978" t="s">
        <v>8286</v>
      </c>
      <c r="P3978">
        <f t="shared" si="187"/>
        <v>62</v>
      </c>
      <c r="Q3978" s="13">
        <f t="shared" si="186"/>
        <v>41830.858344907407</v>
      </c>
      <c r="S3978">
        <f t="shared" si="188"/>
        <v>2014</v>
      </c>
    </row>
    <row r="3979" spans="1:19" ht="48" x14ac:dyDescent="0.2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8285</v>
      </c>
      <c r="O3979" t="s">
        <v>8286</v>
      </c>
      <c r="P3979">
        <f t="shared" si="187"/>
        <v>217.5</v>
      </c>
      <c r="Q3979" s="13">
        <f t="shared" si="186"/>
        <v>42543.788564814815</v>
      </c>
      <c r="S3979">
        <f t="shared" si="188"/>
        <v>2016</v>
      </c>
    </row>
    <row r="3980" spans="1:19" ht="48" x14ac:dyDescent="0.2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8285</v>
      </c>
      <c r="O3980" t="s">
        <v>8286</v>
      </c>
      <c r="P3980">
        <f t="shared" si="187"/>
        <v>26.75</v>
      </c>
      <c r="Q3980" s="13">
        <f t="shared" si="186"/>
        <v>41975.642974537041</v>
      </c>
      <c r="S3980">
        <f t="shared" si="188"/>
        <v>2014</v>
      </c>
    </row>
    <row r="3981" spans="1:19" ht="48" x14ac:dyDescent="0.2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8285</v>
      </c>
      <c r="O3981" t="s">
        <v>8286</v>
      </c>
      <c r="P3981">
        <f t="shared" si="187"/>
        <v>18.329999999999998</v>
      </c>
      <c r="Q3981" s="13">
        <f t="shared" si="186"/>
        <v>42069.903437500005</v>
      </c>
      <c r="S3981">
        <f t="shared" si="188"/>
        <v>2015</v>
      </c>
    </row>
    <row r="3982" spans="1:19" ht="48" x14ac:dyDescent="0.2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8285</v>
      </c>
      <c r="O3982" t="s">
        <v>8286</v>
      </c>
      <c r="P3982">
        <f t="shared" si="187"/>
        <v>64.290000000000006</v>
      </c>
      <c r="Q3982" s="13">
        <f t="shared" si="186"/>
        <v>41795.598923611113</v>
      </c>
      <c r="S3982">
        <f t="shared" si="188"/>
        <v>2014</v>
      </c>
    </row>
    <row r="3983" spans="1:19" ht="32" x14ac:dyDescent="0.2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8285</v>
      </c>
      <c r="O3983" t="s">
        <v>8286</v>
      </c>
      <c r="P3983">
        <f t="shared" si="187"/>
        <v>175</v>
      </c>
      <c r="Q3983" s="13">
        <f t="shared" si="186"/>
        <v>42508.179965277777</v>
      </c>
      <c r="S3983">
        <f t="shared" si="188"/>
        <v>2016</v>
      </c>
    </row>
    <row r="3984" spans="1:19" ht="64" x14ac:dyDescent="0.2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8285</v>
      </c>
      <c r="O3984" t="s">
        <v>8286</v>
      </c>
      <c r="P3984">
        <f t="shared" si="187"/>
        <v>34</v>
      </c>
      <c r="Q3984" s="13">
        <f t="shared" si="186"/>
        <v>42132.809953703705</v>
      </c>
      <c r="S3984">
        <f t="shared" si="188"/>
        <v>2015</v>
      </c>
    </row>
    <row r="3985" spans="1:19" ht="48" x14ac:dyDescent="0.2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8285</v>
      </c>
      <c r="O3985" t="s">
        <v>8286</v>
      </c>
      <c r="P3985">
        <f t="shared" si="187"/>
        <v>84.28</v>
      </c>
      <c r="Q3985" s="13">
        <f t="shared" si="186"/>
        <v>41747.86986111111</v>
      </c>
      <c r="S3985">
        <f t="shared" si="188"/>
        <v>2014</v>
      </c>
    </row>
    <row r="3986" spans="1:19" ht="48" x14ac:dyDescent="0.2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8285</v>
      </c>
      <c r="O3986" t="s">
        <v>8286</v>
      </c>
      <c r="P3986">
        <f t="shared" si="187"/>
        <v>9.5</v>
      </c>
      <c r="Q3986" s="13">
        <f t="shared" si="186"/>
        <v>41920.963472222218</v>
      </c>
      <c r="S3986">
        <f t="shared" si="188"/>
        <v>2014</v>
      </c>
    </row>
    <row r="3987" spans="1:19" ht="48" x14ac:dyDescent="0.2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8285</v>
      </c>
      <c r="O3987" t="s">
        <v>8286</v>
      </c>
      <c r="P3987">
        <f t="shared" si="187"/>
        <v>33.74</v>
      </c>
      <c r="Q3987" s="13">
        <f t="shared" si="186"/>
        <v>42399.707407407404</v>
      </c>
      <c r="S3987">
        <f t="shared" si="188"/>
        <v>2016</v>
      </c>
    </row>
    <row r="3988" spans="1:19" ht="48" x14ac:dyDescent="0.2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8285</v>
      </c>
      <c r="O3988" t="s">
        <v>8286</v>
      </c>
      <c r="P3988">
        <f t="shared" si="187"/>
        <v>37.54</v>
      </c>
      <c r="Q3988" s="13">
        <f t="shared" si="186"/>
        <v>42467.548541666663</v>
      </c>
      <c r="S3988">
        <f t="shared" si="188"/>
        <v>2016</v>
      </c>
    </row>
    <row r="3989" spans="1:19" ht="48" x14ac:dyDescent="0.2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8285</v>
      </c>
      <c r="O3989" t="s">
        <v>8286</v>
      </c>
      <c r="P3989">
        <f t="shared" si="187"/>
        <v>11.62</v>
      </c>
      <c r="Q3989" s="13">
        <f t="shared" si="186"/>
        <v>41765.92465277778</v>
      </c>
      <c r="S3989">
        <f t="shared" si="188"/>
        <v>2014</v>
      </c>
    </row>
    <row r="3990" spans="1:19" ht="32" x14ac:dyDescent="0.2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8285</v>
      </c>
      <c r="O3990" t="s">
        <v>8286</v>
      </c>
      <c r="P3990">
        <f t="shared" si="187"/>
        <v>8</v>
      </c>
      <c r="Q3990" s="13">
        <f t="shared" si="186"/>
        <v>42230.08116898148</v>
      </c>
      <c r="S3990">
        <f t="shared" si="188"/>
        <v>2015</v>
      </c>
    </row>
    <row r="3991" spans="1:19" ht="48" x14ac:dyDescent="0.2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8285</v>
      </c>
      <c r="O3991" t="s">
        <v>8286</v>
      </c>
      <c r="P3991" t="e">
        <f t="shared" si="187"/>
        <v>#DIV/0!</v>
      </c>
      <c r="Q3991" s="13">
        <f t="shared" si="186"/>
        <v>42286.749780092592</v>
      </c>
      <c r="S3991">
        <f t="shared" si="188"/>
        <v>2015</v>
      </c>
    </row>
    <row r="3992" spans="1:19" ht="48" x14ac:dyDescent="0.2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8285</v>
      </c>
      <c r="O3992" t="s">
        <v>8286</v>
      </c>
      <c r="P3992">
        <f t="shared" si="187"/>
        <v>23</v>
      </c>
      <c r="Q3992" s="13">
        <f t="shared" si="186"/>
        <v>42401.672372685185</v>
      </c>
      <c r="S3992">
        <f t="shared" si="188"/>
        <v>2016</v>
      </c>
    </row>
    <row r="3993" spans="1:19" ht="32" x14ac:dyDescent="0.2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8285</v>
      </c>
      <c r="O3993" t="s">
        <v>8286</v>
      </c>
      <c r="P3993">
        <f t="shared" si="187"/>
        <v>100</v>
      </c>
      <c r="Q3993" s="13">
        <f t="shared" si="186"/>
        <v>42125.644467592589</v>
      </c>
      <c r="S3993">
        <f t="shared" si="188"/>
        <v>2015</v>
      </c>
    </row>
    <row r="3994" spans="1:19" ht="48" x14ac:dyDescent="0.2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8285</v>
      </c>
      <c r="O3994" t="s">
        <v>8286</v>
      </c>
      <c r="P3994">
        <f t="shared" si="187"/>
        <v>60.11</v>
      </c>
      <c r="Q3994" s="13">
        <f t="shared" si="186"/>
        <v>42289.94049768518</v>
      </c>
      <c r="S3994">
        <f t="shared" si="188"/>
        <v>2015</v>
      </c>
    </row>
    <row r="3995" spans="1:19" ht="48" x14ac:dyDescent="0.2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8285</v>
      </c>
      <c r="O3995" t="s">
        <v>8286</v>
      </c>
      <c r="P3995">
        <f t="shared" si="187"/>
        <v>3</v>
      </c>
      <c r="Q3995" s="13">
        <f t="shared" si="186"/>
        <v>42107.864722222221</v>
      </c>
      <c r="S3995">
        <f t="shared" si="188"/>
        <v>2015</v>
      </c>
    </row>
    <row r="3996" spans="1:19" ht="32" x14ac:dyDescent="0.2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8285</v>
      </c>
      <c r="O3996" t="s">
        <v>8286</v>
      </c>
      <c r="P3996">
        <f t="shared" si="187"/>
        <v>5</v>
      </c>
      <c r="Q3996" s="13">
        <f t="shared" si="186"/>
        <v>41809.389930555553</v>
      </c>
      <c r="S3996">
        <f t="shared" si="188"/>
        <v>2014</v>
      </c>
    </row>
    <row r="3997" spans="1:19" ht="48" x14ac:dyDescent="0.2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8285</v>
      </c>
      <c r="O3997" t="s">
        <v>8286</v>
      </c>
      <c r="P3997">
        <f t="shared" si="187"/>
        <v>17.5</v>
      </c>
      <c r="Q3997" s="13">
        <f t="shared" si="186"/>
        <v>42019.683761574073</v>
      </c>
      <c r="S3997">
        <f t="shared" si="188"/>
        <v>2015</v>
      </c>
    </row>
    <row r="3998" spans="1:19" ht="48" x14ac:dyDescent="0.2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8285</v>
      </c>
      <c r="O3998" t="s">
        <v>8286</v>
      </c>
      <c r="P3998">
        <f t="shared" si="187"/>
        <v>29.24</v>
      </c>
      <c r="Q3998" s="13">
        <f t="shared" si="186"/>
        <v>41950.26694444444</v>
      </c>
      <c r="S3998">
        <f t="shared" si="188"/>
        <v>2014</v>
      </c>
    </row>
    <row r="3999" spans="1:19" ht="48" x14ac:dyDescent="0.2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8285</v>
      </c>
      <c r="O3999" t="s">
        <v>8286</v>
      </c>
      <c r="P3999" t="e">
        <f t="shared" si="187"/>
        <v>#DIV/0!</v>
      </c>
      <c r="Q3999" s="13">
        <f t="shared" si="186"/>
        <v>42069.391446759255</v>
      </c>
      <c r="S3999">
        <f t="shared" si="188"/>
        <v>2015</v>
      </c>
    </row>
    <row r="4000" spans="1:19" ht="48" x14ac:dyDescent="0.2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8285</v>
      </c>
      <c r="O4000" t="s">
        <v>8286</v>
      </c>
      <c r="P4000">
        <f t="shared" si="187"/>
        <v>59.58</v>
      </c>
      <c r="Q4000" s="13">
        <f t="shared" si="186"/>
        <v>42061.963263888887</v>
      </c>
      <c r="S4000">
        <f t="shared" si="188"/>
        <v>2015</v>
      </c>
    </row>
    <row r="4001" spans="1:19" ht="48" x14ac:dyDescent="0.2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8285</v>
      </c>
      <c r="O4001" t="s">
        <v>8286</v>
      </c>
      <c r="P4001">
        <f t="shared" si="187"/>
        <v>82.57</v>
      </c>
      <c r="Q4001" s="13">
        <f t="shared" si="186"/>
        <v>41842.828680555554</v>
      </c>
      <c r="S4001">
        <f t="shared" si="188"/>
        <v>2014</v>
      </c>
    </row>
    <row r="4002" spans="1:19" ht="16" x14ac:dyDescent="0.2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8285</v>
      </c>
      <c r="O4002" t="s">
        <v>8286</v>
      </c>
      <c r="P4002">
        <f t="shared" si="187"/>
        <v>10</v>
      </c>
      <c r="Q4002" s="13">
        <f t="shared" si="186"/>
        <v>42437.64534722222</v>
      </c>
      <c r="S4002">
        <f t="shared" si="188"/>
        <v>2016</v>
      </c>
    </row>
    <row r="4003" spans="1:19" ht="48" x14ac:dyDescent="0.2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8285</v>
      </c>
      <c r="O4003" t="s">
        <v>8286</v>
      </c>
      <c r="P4003">
        <f t="shared" si="187"/>
        <v>32.36</v>
      </c>
      <c r="Q4003" s="13">
        <f t="shared" si="186"/>
        <v>42775.964212962965</v>
      </c>
      <c r="S4003">
        <f t="shared" si="188"/>
        <v>2017</v>
      </c>
    </row>
    <row r="4004" spans="1:19" ht="48" x14ac:dyDescent="0.2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8285</v>
      </c>
      <c r="O4004" t="s">
        <v>8286</v>
      </c>
      <c r="P4004">
        <f t="shared" si="187"/>
        <v>5.75</v>
      </c>
      <c r="Q4004" s="13">
        <f t="shared" si="186"/>
        <v>41879.043530092589</v>
      </c>
      <c r="S4004">
        <f t="shared" si="188"/>
        <v>2014</v>
      </c>
    </row>
    <row r="4005" spans="1:19" ht="48" x14ac:dyDescent="0.2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8285</v>
      </c>
      <c r="O4005" t="s">
        <v>8286</v>
      </c>
      <c r="P4005">
        <f t="shared" si="187"/>
        <v>100.5</v>
      </c>
      <c r="Q4005" s="13">
        <f t="shared" si="186"/>
        <v>42020.587349537032</v>
      </c>
      <c r="S4005">
        <f t="shared" si="188"/>
        <v>2015</v>
      </c>
    </row>
    <row r="4006" spans="1:19" ht="16" x14ac:dyDescent="0.2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8285</v>
      </c>
      <c r="O4006" t="s">
        <v>8286</v>
      </c>
      <c r="P4006">
        <f t="shared" si="187"/>
        <v>1</v>
      </c>
      <c r="Q4006" s="13">
        <f t="shared" si="186"/>
        <v>41890.16269675926</v>
      </c>
      <c r="S4006">
        <f t="shared" si="188"/>
        <v>2014</v>
      </c>
    </row>
    <row r="4007" spans="1:19" ht="48" x14ac:dyDescent="0.2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8285</v>
      </c>
      <c r="O4007" t="s">
        <v>8286</v>
      </c>
      <c r="P4007">
        <f t="shared" si="187"/>
        <v>20</v>
      </c>
      <c r="Q4007" s="13">
        <f t="shared" si="186"/>
        <v>41872.807696759257</v>
      </c>
      <c r="S4007">
        <f t="shared" si="188"/>
        <v>2014</v>
      </c>
    </row>
    <row r="4008" spans="1:19" ht="48" x14ac:dyDescent="0.2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8285</v>
      </c>
      <c r="O4008" t="s">
        <v>8286</v>
      </c>
      <c r="P4008">
        <f t="shared" si="187"/>
        <v>2</v>
      </c>
      <c r="Q4008" s="13">
        <f t="shared" si="186"/>
        <v>42391.772997685184</v>
      </c>
      <c r="S4008">
        <f t="shared" si="188"/>
        <v>2016</v>
      </c>
    </row>
    <row r="4009" spans="1:19" ht="48" x14ac:dyDescent="0.2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8285</v>
      </c>
      <c r="O4009" t="s">
        <v>8286</v>
      </c>
      <c r="P4009">
        <f t="shared" si="187"/>
        <v>5</v>
      </c>
      <c r="Q4009" s="13">
        <f t="shared" si="186"/>
        <v>41848.772928240738</v>
      </c>
      <c r="S4009">
        <f t="shared" si="188"/>
        <v>2014</v>
      </c>
    </row>
    <row r="4010" spans="1:19" ht="48" x14ac:dyDescent="0.2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8285</v>
      </c>
      <c r="O4010" t="s">
        <v>8286</v>
      </c>
      <c r="P4010">
        <f t="shared" si="187"/>
        <v>15</v>
      </c>
      <c r="Q4010" s="13">
        <f t="shared" si="186"/>
        <v>42177.964201388888</v>
      </c>
      <c r="S4010">
        <f t="shared" si="188"/>
        <v>2015</v>
      </c>
    </row>
    <row r="4011" spans="1:19" ht="48" x14ac:dyDescent="0.2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8285</v>
      </c>
      <c r="O4011" t="s">
        <v>8286</v>
      </c>
      <c r="P4011">
        <f t="shared" si="187"/>
        <v>25</v>
      </c>
      <c r="Q4011" s="13">
        <f t="shared" si="186"/>
        <v>41851.700925925928</v>
      </c>
      <c r="S4011">
        <f t="shared" si="188"/>
        <v>2014</v>
      </c>
    </row>
    <row r="4012" spans="1:19" ht="48" x14ac:dyDescent="0.2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8285</v>
      </c>
      <c r="O4012" t="s">
        <v>8286</v>
      </c>
      <c r="P4012">
        <f t="shared" si="187"/>
        <v>45.84</v>
      </c>
      <c r="Q4012" s="13">
        <f t="shared" si="186"/>
        <v>41921.770439814813</v>
      </c>
      <c r="S4012">
        <f t="shared" si="188"/>
        <v>2014</v>
      </c>
    </row>
    <row r="4013" spans="1:19" ht="48" x14ac:dyDescent="0.2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8285</v>
      </c>
      <c r="O4013" t="s">
        <v>8286</v>
      </c>
      <c r="P4013">
        <f t="shared" si="187"/>
        <v>4.75</v>
      </c>
      <c r="Q4013" s="13">
        <f t="shared" si="186"/>
        <v>42002.54488425926</v>
      </c>
      <c r="S4013">
        <f t="shared" si="188"/>
        <v>2014</v>
      </c>
    </row>
    <row r="4014" spans="1:19" ht="48" x14ac:dyDescent="0.2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8285</v>
      </c>
      <c r="O4014" t="s">
        <v>8286</v>
      </c>
      <c r="P4014" t="e">
        <f t="shared" si="187"/>
        <v>#DIV/0!</v>
      </c>
      <c r="Q4014" s="13">
        <f t="shared" si="186"/>
        <v>42096.544548611113</v>
      </c>
      <c r="S4014">
        <f t="shared" si="188"/>
        <v>2015</v>
      </c>
    </row>
    <row r="4015" spans="1:19" ht="48" x14ac:dyDescent="0.2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8285</v>
      </c>
      <c r="O4015" t="s">
        <v>8286</v>
      </c>
      <c r="P4015">
        <f t="shared" si="187"/>
        <v>13</v>
      </c>
      <c r="Q4015" s="13">
        <f t="shared" si="186"/>
        <v>42021.301192129627</v>
      </c>
      <c r="S4015">
        <f t="shared" si="188"/>
        <v>2015</v>
      </c>
    </row>
    <row r="4016" spans="1:19" ht="48" x14ac:dyDescent="0.2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8285</v>
      </c>
      <c r="O4016" t="s">
        <v>8286</v>
      </c>
      <c r="P4016" t="e">
        <f t="shared" si="187"/>
        <v>#DIV/0!</v>
      </c>
      <c r="Q4016" s="13">
        <f t="shared" si="186"/>
        <v>42419.246168981481</v>
      </c>
      <c r="S4016">
        <f t="shared" si="188"/>
        <v>2016</v>
      </c>
    </row>
    <row r="4017" spans="1:19" ht="48" x14ac:dyDescent="0.2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8285</v>
      </c>
      <c r="O4017" t="s">
        <v>8286</v>
      </c>
      <c r="P4017">
        <f t="shared" si="187"/>
        <v>1</v>
      </c>
      <c r="Q4017" s="13">
        <f t="shared" si="186"/>
        <v>42174.780821759254</v>
      </c>
      <c r="S4017">
        <f t="shared" si="188"/>
        <v>2015</v>
      </c>
    </row>
    <row r="4018" spans="1:19" ht="48" x14ac:dyDescent="0.2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8285</v>
      </c>
      <c r="O4018" t="s">
        <v>8286</v>
      </c>
      <c r="P4018">
        <f t="shared" si="187"/>
        <v>10</v>
      </c>
      <c r="Q4018" s="13">
        <f t="shared" si="186"/>
        <v>41869.872685185182</v>
      </c>
      <c r="S4018">
        <f t="shared" si="188"/>
        <v>2014</v>
      </c>
    </row>
    <row r="4019" spans="1:19" ht="48" x14ac:dyDescent="0.2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8285</v>
      </c>
      <c r="O4019" t="s">
        <v>8286</v>
      </c>
      <c r="P4019">
        <f t="shared" si="187"/>
        <v>52.5</v>
      </c>
      <c r="Q4019" s="13">
        <f t="shared" si="186"/>
        <v>41856.672152777777</v>
      </c>
      <c r="S4019">
        <f t="shared" si="188"/>
        <v>2014</v>
      </c>
    </row>
    <row r="4020" spans="1:19" ht="32" x14ac:dyDescent="0.2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8285</v>
      </c>
      <c r="O4020" t="s">
        <v>8286</v>
      </c>
      <c r="P4020">
        <f t="shared" si="187"/>
        <v>32.5</v>
      </c>
      <c r="Q4020" s="13">
        <f t="shared" si="186"/>
        <v>42620.91097222222</v>
      </c>
      <c r="S4020">
        <f t="shared" si="188"/>
        <v>2016</v>
      </c>
    </row>
    <row r="4021" spans="1:19" ht="48" x14ac:dyDescent="0.2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8285</v>
      </c>
      <c r="O4021" t="s">
        <v>8286</v>
      </c>
      <c r="P4021">
        <f t="shared" si="187"/>
        <v>7.25</v>
      </c>
      <c r="Q4021" s="13">
        <f t="shared" si="186"/>
        <v>42417.675879629634</v>
      </c>
      <c r="S4021">
        <f t="shared" si="188"/>
        <v>2016</v>
      </c>
    </row>
    <row r="4022" spans="1:19" ht="48" x14ac:dyDescent="0.2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8285</v>
      </c>
      <c r="O4022" t="s">
        <v>8286</v>
      </c>
      <c r="P4022">
        <f t="shared" si="187"/>
        <v>33.33</v>
      </c>
      <c r="Q4022" s="13">
        <f t="shared" si="186"/>
        <v>42057.190960648149</v>
      </c>
      <c r="S4022">
        <f t="shared" si="188"/>
        <v>2015</v>
      </c>
    </row>
    <row r="4023" spans="1:19" ht="48" x14ac:dyDescent="0.2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8285</v>
      </c>
      <c r="O4023" t="s">
        <v>8286</v>
      </c>
      <c r="P4023">
        <f t="shared" si="187"/>
        <v>62.5</v>
      </c>
      <c r="Q4023" s="13">
        <f t="shared" si="186"/>
        <v>41878.911550925928</v>
      </c>
      <c r="S4023">
        <f t="shared" si="188"/>
        <v>2014</v>
      </c>
    </row>
    <row r="4024" spans="1:19" ht="32" x14ac:dyDescent="0.2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8285</v>
      </c>
      <c r="O4024" t="s">
        <v>8286</v>
      </c>
      <c r="P4024">
        <f t="shared" si="187"/>
        <v>63.56</v>
      </c>
      <c r="Q4024" s="13">
        <f t="shared" si="186"/>
        <v>41990.584108796291</v>
      </c>
      <c r="S4024">
        <f t="shared" si="188"/>
        <v>2014</v>
      </c>
    </row>
    <row r="4025" spans="1:19" ht="48" x14ac:dyDescent="0.2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8285</v>
      </c>
      <c r="O4025" t="s">
        <v>8286</v>
      </c>
      <c r="P4025" t="e">
        <f t="shared" si="187"/>
        <v>#DIV/0!</v>
      </c>
      <c r="Q4025" s="13">
        <f t="shared" si="186"/>
        <v>42408.999571759254</v>
      </c>
      <c r="S4025">
        <f t="shared" si="188"/>
        <v>2016</v>
      </c>
    </row>
    <row r="4026" spans="1:19" ht="48" x14ac:dyDescent="0.2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8285</v>
      </c>
      <c r="O4026" t="s">
        <v>8286</v>
      </c>
      <c r="P4026">
        <f t="shared" si="187"/>
        <v>10</v>
      </c>
      <c r="Q4026" s="13">
        <f t="shared" si="186"/>
        <v>42217.670104166667</v>
      </c>
      <c r="S4026">
        <f t="shared" si="188"/>
        <v>2015</v>
      </c>
    </row>
    <row r="4027" spans="1:19" ht="48" x14ac:dyDescent="0.2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8285</v>
      </c>
      <c r="O4027" t="s">
        <v>8286</v>
      </c>
      <c r="P4027">
        <f t="shared" si="187"/>
        <v>62.5</v>
      </c>
      <c r="Q4027" s="13">
        <f t="shared" si="186"/>
        <v>42151.237685185188</v>
      </c>
      <c r="S4027">
        <f t="shared" si="188"/>
        <v>2015</v>
      </c>
    </row>
    <row r="4028" spans="1:19" ht="48" x14ac:dyDescent="0.2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8285</v>
      </c>
      <c r="O4028" t="s">
        <v>8286</v>
      </c>
      <c r="P4028" t="e">
        <f t="shared" si="187"/>
        <v>#DIV/0!</v>
      </c>
      <c r="Q4028" s="13">
        <f t="shared" si="186"/>
        <v>42282.655543981484</v>
      </c>
      <c r="S4028">
        <f t="shared" si="188"/>
        <v>2015</v>
      </c>
    </row>
    <row r="4029" spans="1:19" ht="48" x14ac:dyDescent="0.2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8285</v>
      </c>
      <c r="O4029" t="s">
        <v>8286</v>
      </c>
      <c r="P4029">
        <f t="shared" si="187"/>
        <v>30.71</v>
      </c>
      <c r="Q4029" s="13">
        <f t="shared" si="186"/>
        <v>42768.97084490741</v>
      </c>
      <c r="S4029">
        <f t="shared" si="188"/>
        <v>2017</v>
      </c>
    </row>
    <row r="4030" spans="1:19" ht="48" x14ac:dyDescent="0.2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8285</v>
      </c>
      <c r="O4030" t="s">
        <v>8286</v>
      </c>
      <c r="P4030">
        <f t="shared" si="187"/>
        <v>51</v>
      </c>
      <c r="Q4030" s="13">
        <f t="shared" si="186"/>
        <v>41765.938657407409</v>
      </c>
      <c r="S4030">
        <f t="shared" si="188"/>
        <v>2014</v>
      </c>
    </row>
    <row r="4031" spans="1:19" ht="48" x14ac:dyDescent="0.2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8285</v>
      </c>
      <c r="O4031" t="s">
        <v>8286</v>
      </c>
      <c r="P4031" t="e">
        <f t="shared" si="187"/>
        <v>#DIV/0!</v>
      </c>
      <c r="Q4031" s="13">
        <f t="shared" si="186"/>
        <v>42322.025115740747</v>
      </c>
      <c r="S4031">
        <f t="shared" si="188"/>
        <v>2015</v>
      </c>
    </row>
    <row r="4032" spans="1:19" ht="48" x14ac:dyDescent="0.2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8285</v>
      </c>
      <c r="O4032" t="s">
        <v>8286</v>
      </c>
      <c r="P4032">
        <f t="shared" si="187"/>
        <v>66.67</v>
      </c>
      <c r="Q4032" s="13">
        <f t="shared" si="186"/>
        <v>42374.655081018514</v>
      </c>
      <c r="S4032">
        <f t="shared" si="188"/>
        <v>2016</v>
      </c>
    </row>
    <row r="4033" spans="1:19" ht="48" x14ac:dyDescent="0.2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8285</v>
      </c>
      <c r="O4033" t="s">
        <v>8286</v>
      </c>
      <c r="P4033" t="e">
        <f t="shared" si="187"/>
        <v>#DIV/0!</v>
      </c>
      <c r="Q4033" s="13">
        <f t="shared" si="186"/>
        <v>41941.585231481484</v>
      </c>
      <c r="S4033">
        <f t="shared" si="188"/>
        <v>2014</v>
      </c>
    </row>
    <row r="4034" spans="1:19" ht="48" x14ac:dyDescent="0.2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8285</v>
      </c>
      <c r="O4034" t="s">
        <v>8286</v>
      </c>
      <c r="P4034">
        <f t="shared" si="187"/>
        <v>59</v>
      </c>
      <c r="Q4034" s="13">
        <f t="shared" si="186"/>
        <v>42293.809212962966</v>
      </c>
      <c r="S4034">
        <f t="shared" si="188"/>
        <v>2015</v>
      </c>
    </row>
    <row r="4035" spans="1:19" ht="48" x14ac:dyDescent="0.2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8285</v>
      </c>
      <c r="O4035" t="s">
        <v>8286</v>
      </c>
      <c r="P4035">
        <f t="shared" si="187"/>
        <v>65.34</v>
      </c>
      <c r="Q4035" s="13">
        <f t="shared" ref="Q4035:Q4098" si="189">(((J4035/60)/60)/24)+DATE(1970,1,1)</f>
        <v>42614.268796296295</v>
      </c>
      <c r="S4035">
        <f t="shared" si="188"/>
        <v>2016</v>
      </c>
    </row>
    <row r="4036" spans="1:19" ht="48" x14ac:dyDescent="0.2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8285</v>
      </c>
      <c r="O4036" t="s">
        <v>8286</v>
      </c>
      <c r="P4036">
        <f t="shared" ref="P4036:P4099" si="190">ROUND(E4036/L4036,2)</f>
        <v>100</v>
      </c>
      <c r="Q4036" s="13">
        <f t="shared" si="189"/>
        <v>42067.947337962964</v>
      </c>
      <c r="S4036">
        <f t="shared" ref="R4036:S4099" si="191">YEAR(Q4036)</f>
        <v>2015</v>
      </c>
    </row>
    <row r="4037" spans="1:19" ht="32" x14ac:dyDescent="0.2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8285</v>
      </c>
      <c r="O4037" t="s">
        <v>8286</v>
      </c>
      <c r="P4037">
        <f t="shared" si="190"/>
        <v>147.4</v>
      </c>
      <c r="Q4037" s="13">
        <f t="shared" si="189"/>
        <v>41903.882951388885</v>
      </c>
      <c r="S4037">
        <f t="shared" si="191"/>
        <v>2014</v>
      </c>
    </row>
    <row r="4038" spans="1:19" ht="48" x14ac:dyDescent="0.2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8285</v>
      </c>
      <c r="O4038" t="s">
        <v>8286</v>
      </c>
      <c r="P4038">
        <f t="shared" si="190"/>
        <v>166.06</v>
      </c>
      <c r="Q4038" s="13">
        <f t="shared" si="189"/>
        <v>41804.937083333331</v>
      </c>
      <c r="S4038">
        <f t="shared" si="191"/>
        <v>2014</v>
      </c>
    </row>
    <row r="4039" spans="1:19" ht="48" x14ac:dyDescent="0.2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8285</v>
      </c>
      <c r="O4039" t="s">
        <v>8286</v>
      </c>
      <c r="P4039">
        <f t="shared" si="190"/>
        <v>40</v>
      </c>
      <c r="Q4039" s="13">
        <f t="shared" si="189"/>
        <v>42497.070775462969</v>
      </c>
      <c r="S4039">
        <f t="shared" si="191"/>
        <v>2016</v>
      </c>
    </row>
    <row r="4040" spans="1:19" ht="48" x14ac:dyDescent="0.2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8285</v>
      </c>
      <c r="O4040" t="s">
        <v>8286</v>
      </c>
      <c r="P4040">
        <f t="shared" si="190"/>
        <v>75.25</v>
      </c>
      <c r="Q4040" s="13">
        <f t="shared" si="189"/>
        <v>41869.798726851855</v>
      </c>
      <c r="S4040">
        <f t="shared" si="191"/>
        <v>2014</v>
      </c>
    </row>
    <row r="4041" spans="1:19" ht="32" x14ac:dyDescent="0.2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8285</v>
      </c>
      <c r="O4041" t="s">
        <v>8286</v>
      </c>
      <c r="P4041">
        <f t="shared" si="190"/>
        <v>60</v>
      </c>
      <c r="Q4041" s="13">
        <f t="shared" si="189"/>
        <v>42305.670914351853</v>
      </c>
      <c r="S4041">
        <f t="shared" si="191"/>
        <v>2015</v>
      </c>
    </row>
    <row r="4042" spans="1:19" ht="48" x14ac:dyDescent="0.2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8285</v>
      </c>
      <c r="O4042" t="s">
        <v>8286</v>
      </c>
      <c r="P4042">
        <f t="shared" si="190"/>
        <v>1250</v>
      </c>
      <c r="Q4042" s="13">
        <f t="shared" si="189"/>
        <v>42144.231527777782</v>
      </c>
      <c r="S4042">
        <f t="shared" si="191"/>
        <v>2015</v>
      </c>
    </row>
    <row r="4043" spans="1:19" ht="32" x14ac:dyDescent="0.2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8285</v>
      </c>
      <c r="O4043" t="s">
        <v>8286</v>
      </c>
      <c r="P4043">
        <f t="shared" si="190"/>
        <v>10.5</v>
      </c>
      <c r="Q4043" s="13">
        <f t="shared" si="189"/>
        <v>42559.474004629628</v>
      </c>
      <c r="S4043">
        <f t="shared" si="191"/>
        <v>2016</v>
      </c>
    </row>
    <row r="4044" spans="1:19" ht="48" x14ac:dyDescent="0.2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8285</v>
      </c>
      <c r="O4044" t="s">
        <v>8286</v>
      </c>
      <c r="P4044">
        <f t="shared" si="190"/>
        <v>7</v>
      </c>
      <c r="Q4044" s="13">
        <f t="shared" si="189"/>
        <v>41995.084074074075</v>
      </c>
      <c r="S4044">
        <f t="shared" si="191"/>
        <v>2014</v>
      </c>
    </row>
    <row r="4045" spans="1:19" ht="48" x14ac:dyDescent="0.2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8285</v>
      </c>
      <c r="O4045" t="s">
        <v>8286</v>
      </c>
      <c r="P4045" t="e">
        <f t="shared" si="190"/>
        <v>#DIV/0!</v>
      </c>
      <c r="Q4045" s="13">
        <f t="shared" si="189"/>
        <v>41948.957465277781</v>
      </c>
      <c r="S4045">
        <f t="shared" si="191"/>
        <v>2014</v>
      </c>
    </row>
    <row r="4046" spans="1:19" ht="48" x14ac:dyDescent="0.2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8285</v>
      </c>
      <c r="O4046" t="s">
        <v>8286</v>
      </c>
      <c r="P4046">
        <f t="shared" si="190"/>
        <v>56.25</v>
      </c>
      <c r="Q4046" s="13">
        <f t="shared" si="189"/>
        <v>42074.219699074078</v>
      </c>
      <c r="S4046">
        <f t="shared" si="191"/>
        <v>2015</v>
      </c>
    </row>
    <row r="4047" spans="1:19" ht="48" x14ac:dyDescent="0.2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8285</v>
      </c>
      <c r="O4047" t="s">
        <v>8286</v>
      </c>
      <c r="P4047">
        <f t="shared" si="190"/>
        <v>1</v>
      </c>
      <c r="Q4047" s="13">
        <f t="shared" si="189"/>
        <v>41842.201261574075</v>
      </c>
      <c r="S4047">
        <f t="shared" si="191"/>
        <v>2014</v>
      </c>
    </row>
    <row r="4048" spans="1:19" ht="48" x14ac:dyDescent="0.2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8285</v>
      </c>
      <c r="O4048" t="s">
        <v>8286</v>
      </c>
      <c r="P4048">
        <f t="shared" si="190"/>
        <v>38.33</v>
      </c>
      <c r="Q4048" s="13">
        <f t="shared" si="189"/>
        <v>41904.650578703702</v>
      </c>
      <c r="S4048">
        <f t="shared" si="191"/>
        <v>2014</v>
      </c>
    </row>
    <row r="4049" spans="1:19" ht="48" x14ac:dyDescent="0.2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8285</v>
      </c>
      <c r="O4049" t="s">
        <v>8286</v>
      </c>
      <c r="P4049">
        <f t="shared" si="190"/>
        <v>27.5</v>
      </c>
      <c r="Q4049" s="13">
        <f t="shared" si="189"/>
        <v>41991.022488425922</v>
      </c>
      <c r="S4049">
        <f t="shared" si="191"/>
        <v>2014</v>
      </c>
    </row>
    <row r="4050" spans="1:19" ht="48" x14ac:dyDescent="0.2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8285</v>
      </c>
      <c r="O4050" t="s">
        <v>8286</v>
      </c>
      <c r="P4050">
        <f t="shared" si="190"/>
        <v>32.979999999999997</v>
      </c>
      <c r="Q4050" s="13">
        <f t="shared" si="189"/>
        <v>42436.509108796294</v>
      </c>
      <c r="S4050">
        <f t="shared" si="191"/>
        <v>2016</v>
      </c>
    </row>
    <row r="4051" spans="1:19" ht="48" x14ac:dyDescent="0.2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8285</v>
      </c>
      <c r="O4051" t="s">
        <v>8286</v>
      </c>
      <c r="P4051">
        <f t="shared" si="190"/>
        <v>16</v>
      </c>
      <c r="Q4051" s="13">
        <f t="shared" si="189"/>
        <v>42169.958506944444</v>
      </c>
      <c r="S4051">
        <f t="shared" si="191"/>
        <v>2015</v>
      </c>
    </row>
    <row r="4052" spans="1:19" ht="48" x14ac:dyDescent="0.2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8285</v>
      </c>
      <c r="O4052" t="s">
        <v>8286</v>
      </c>
      <c r="P4052">
        <f t="shared" si="190"/>
        <v>1</v>
      </c>
      <c r="Q4052" s="13">
        <f t="shared" si="189"/>
        <v>41905.636469907404</v>
      </c>
      <c r="S4052">
        <f t="shared" si="191"/>
        <v>2014</v>
      </c>
    </row>
    <row r="4053" spans="1:19" ht="48" x14ac:dyDescent="0.2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8285</v>
      </c>
      <c r="O4053" t="s">
        <v>8286</v>
      </c>
      <c r="P4053" t="e">
        <f t="shared" si="190"/>
        <v>#DIV/0!</v>
      </c>
      <c r="Q4053" s="13">
        <f t="shared" si="189"/>
        <v>41761.810150462967</v>
      </c>
      <c r="S4053">
        <f t="shared" si="191"/>
        <v>2014</v>
      </c>
    </row>
    <row r="4054" spans="1:19" ht="64" x14ac:dyDescent="0.2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8285</v>
      </c>
      <c r="O4054" t="s">
        <v>8286</v>
      </c>
      <c r="P4054">
        <f t="shared" si="190"/>
        <v>86.62</v>
      </c>
      <c r="Q4054" s="13">
        <f t="shared" si="189"/>
        <v>41865.878657407404</v>
      </c>
      <c r="S4054">
        <f t="shared" si="191"/>
        <v>2014</v>
      </c>
    </row>
    <row r="4055" spans="1:19" ht="48" x14ac:dyDescent="0.2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8285</v>
      </c>
      <c r="O4055" t="s">
        <v>8286</v>
      </c>
      <c r="P4055">
        <f t="shared" si="190"/>
        <v>55</v>
      </c>
      <c r="Q4055" s="13">
        <f t="shared" si="189"/>
        <v>41928.690138888887</v>
      </c>
      <c r="S4055">
        <f t="shared" si="191"/>
        <v>2014</v>
      </c>
    </row>
    <row r="4056" spans="1:19" ht="48" x14ac:dyDescent="0.2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8285</v>
      </c>
      <c r="O4056" t="s">
        <v>8286</v>
      </c>
      <c r="P4056" t="e">
        <f t="shared" si="190"/>
        <v>#DIV/0!</v>
      </c>
      <c r="Q4056" s="13">
        <f t="shared" si="189"/>
        <v>42613.841261574074</v>
      </c>
      <c r="S4056">
        <f t="shared" si="191"/>
        <v>2016</v>
      </c>
    </row>
    <row r="4057" spans="1:19" ht="48" x14ac:dyDescent="0.2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8285</v>
      </c>
      <c r="O4057" t="s">
        <v>8286</v>
      </c>
      <c r="P4057">
        <f t="shared" si="190"/>
        <v>41.95</v>
      </c>
      <c r="Q4057" s="13">
        <f t="shared" si="189"/>
        <v>41779.648506944446</v>
      </c>
      <c r="S4057">
        <f t="shared" si="191"/>
        <v>2014</v>
      </c>
    </row>
    <row r="4058" spans="1:19" ht="48" x14ac:dyDescent="0.2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8285</v>
      </c>
      <c r="O4058" t="s">
        <v>8286</v>
      </c>
      <c r="P4058">
        <f t="shared" si="190"/>
        <v>88.33</v>
      </c>
      <c r="Q4058" s="13">
        <f t="shared" si="189"/>
        <v>42534.933321759265</v>
      </c>
      <c r="S4058">
        <f t="shared" si="191"/>
        <v>2016</v>
      </c>
    </row>
    <row r="4059" spans="1:19" ht="48" x14ac:dyDescent="0.2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8285</v>
      </c>
      <c r="O4059" t="s">
        <v>8286</v>
      </c>
      <c r="P4059">
        <f t="shared" si="190"/>
        <v>129.16999999999999</v>
      </c>
      <c r="Q4059" s="13">
        <f t="shared" si="189"/>
        <v>42310.968518518523</v>
      </c>
      <c r="S4059">
        <f t="shared" si="191"/>
        <v>2015</v>
      </c>
    </row>
    <row r="4060" spans="1:19" ht="48" x14ac:dyDescent="0.2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8285</v>
      </c>
      <c r="O4060" t="s">
        <v>8286</v>
      </c>
      <c r="P4060">
        <f t="shared" si="190"/>
        <v>23.75</v>
      </c>
      <c r="Q4060" s="13">
        <f t="shared" si="189"/>
        <v>42446.060694444444</v>
      </c>
      <c r="S4060">
        <f t="shared" si="191"/>
        <v>2016</v>
      </c>
    </row>
    <row r="4061" spans="1:19" ht="48" x14ac:dyDescent="0.2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8285</v>
      </c>
      <c r="O4061" t="s">
        <v>8286</v>
      </c>
      <c r="P4061">
        <f t="shared" si="190"/>
        <v>35.71</v>
      </c>
      <c r="Q4061" s="13">
        <f t="shared" si="189"/>
        <v>41866.640648148146</v>
      </c>
      <c r="S4061">
        <f t="shared" si="191"/>
        <v>2014</v>
      </c>
    </row>
    <row r="4062" spans="1:19" ht="48" x14ac:dyDescent="0.2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8285</v>
      </c>
      <c r="O4062" t="s">
        <v>8286</v>
      </c>
      <c r="P4062">
        <f t="shared" si="190"/>
        <v>57</v>
      </c>
      <c r="Q4062" s="13">
        <f t="shared" si="189"/>
        <v>41779.695092592592</v>
      </c>
      <c r="S4062">
        <f t="shared" si="191"/>
        <v>2014</v>
      </c>
    </row>
    <row r="4063" spans="1:19" ht="32" x14ac:dyDescent="0.2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8285</v>
      </c>
      <c r="O4063" t="s">
        <v>8286</v>
      </c>
      <c r="P4063" t="e">
        <f t="shared" si="190"/>
        <v>#DIV/0!</v>
      </c>
      <c r="Q4063" s="13">
        <f t="shared" si="189"/>
        <v>42421.141469907408</v>
      </c>
      <c r="S4063">
        <f t="shared" si="191"/>
        <v>2016</v>
      </c>
    </row>
    <row r="4064" spans="1:19" ht="48" x14ac:dyDescent="0.2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8285</v>
      </c>
      <c r="O4064" t="s">
        <v>8286</v>
      </c>
      <c r="P4064">
        <f t="shared" si="190"/>
        <v>163.33000000000001</v>
      </c>
      <c r="Q4064" s="13">
        <f t="shared" si="189"/>
        <v>42523.739212962959</v>
      </c>
      <c r="S4064">
        <f t="shared" si="191"/>
        <v>2016</v>
      </c>
    </row>
    <row r="4065" spans="1:19" ht="48" x14ac:dyDescent="0.2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8285</v>
      </c>
      <c r="O4065" t="s">
        <v>8286</v>
      </c>
      <c r="P4065">
        <f t="shared" si="190"/>
        <v>15</v>
      </c>
      <c r="Q4065" s="13">
        <f t="shared" si="189"/>
        <v>41787.681527777779</v>
      </c>
      <c r="S4065">
        <f t="shared" si="191"/>
        <v>2014</v>
      </c>
    </row>
    <row r="4066" spans="1:19" ht="48" x14ac:dyDescent="0.2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8285</v>
      </c>
      <c r="O4066" t="s">
        <v>8286</v>
      </c>
      <c r="P4066">
        <f t="shared" si="190"/>
        <v>64.17</v>
      </c>
      <c r="Q4066" s="13">
        <f t="shared" si="189"/>
        <v>42093.588263888887</v>
      </c>
      <c r="S4066">
        <f t="shared" si="191"/>
        <v>2015</v>
      </c>
    </row>
    <row r="4067" spans="1:19" ht="32" x14ac:dyDescent="0.2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8285</v>
      </c>
      <c r="O4067" t="s">
        <v>8286</v>
      </c>
      <c r="P4067">
        <f t="shared" si="190"/>
        <v>6.75</v>
      </c>
      <c r="Q4067" s="13">
        <f t="shared" si="189"/>
        <v>41833.951516203706</v>
      </c>
      <c r="S4067">
        <f t="shared" si="191"/>
        <v>2014</v>
      </c>
    </row>
    <row r="4068" spans="1:19" ht="48" x14ac:dyDescent="0.2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8285</v>
      </c>
      <c r="O4068" t="s">
        <v>8286</v>
      </c>
      <c r="P4068">
        <f t="shared" si="190"/>
        <v>25</v>
      </c>
      <c r="Q4068" s="13">
        <f t="shared" si="189"/>
        <v>42479.039212962962</v>
      </c>
      <c r="S4068">
        <f t="shared" si="191"/>
        <v>2016</v>
      </c>
    </row>
    <row r="4069" spans="1:19" ht="48" x14ac:dyDescent="0.2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8285</v>
      </c>
      <c r="O4069" t="s">
        <v>8286</v>
      </c>
      <c r="P4069">
        <f t="shared" si="190"/>
        <v>179.12</v>
      </c>
      <c r="Q4069" s="13">
        <f t="shared" si="189"/>
        <v>42235.117476851854</v>
      </c>
      <c r="S4069">
        <f t="shared" si="191"/>
        <v>2015</v>
      </c>
    </row>
    <row r="4070" spans="1:19" ht="32" x14ac:dyDescent="0.2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8285</v>
      </c>
      <c r="O4070" t="s">
        <v>8286</v>
      </c>
      <c r="P4070">
        <f t="shared" si="190"/>
        <v>34.950000000000003</v>
      </c>
      <c r="Q4070" s="13">
        <f t="shared" si="189"/>
        <v>42718.963599537034</v>
      </c>
      <c r="S4070">
        <f t="shared" si="191"/>
        <v>2016</v>
      </c>
    </row>
    <row r="4071" spans="1:19" ht="48" x14ac:dyDescent="0.2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8285</v>
      </c>
      <c r="O4071" t="s">
        <v>8286</v>
      </c>
      <c r="P4071">
        <f t="shared" si="190"/>
        <v>33.08</v>
      </c>
      <c r="Q4071" s="13">
        <f t="shared" si="189"/>
        <v>42022.661527777775</v>
      </c>
      <c r="S4071">
        <f t="shared" si="191"/>
        <v>2015</v>
      </c>
    </row>
    <row r="4072" spans="1:19" ht="32" x14ac:dyDescent="0.2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8285</v>
      </c>
      <c r="O4072" t="s">
        <v>8286</v>
      </c>
      <c r="P4072">
        <f t="shared" si="190"/>
        <v>27.5</v>
      </c>
      <c r="Q4072" s="13">
        <f t="shared" si="189"/>
        <v>42031.666898148149</v>
      </c>
      <c r="S4072">
        <f t="shared" si="191"/>
        <v>2015</v>
      </c>
    </row>
    <row r="4073" spans="1:19" ht="48" x14ac:dyDescent="0.2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8285</v>
      </c>
      <c r="O4073" t="s">
        <v>8286</v>
      </c>
      <c r="P4073" t="e">
        <f t="shared" si="190"/>
        <v>#DIV/0!</v>
      </c>
      <c r="Q4073" s="13">
        <f t="shared" si="189"/>
        <v>42700.804756944446</v>
      </c>
      <c r="S4073">
        <f t="shared" si="191"/>
        <v>2016</v>
      </c>
    </row>
    <row r="4074" spans="1:19" ht="48" x14ac:dyDescent="0.2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8285</v>
      </c>
      <c r="O4074" t="s">
        <v>8286</v>
      </c>
      <c r="P4074">
        <f t="shared" si="190"/>
        <v>2</v>
      </c>
      <c r="Q4074" s="13">
        <f t="shared" si="189"/>
        <v>41812.77443287037</v>
      </c>
      <c r="S4074">
        <f t="shared" si="191"/>
        <v>2014</v>
      </c>
    </row>
    <row r="4075" spans="1:19" ht="48" x14ac:dyDescent="0.2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8285</v>
      </c>
      <c r="O4075" t="s">
        <v>8286</v>
      </c>
      <c r="P4075">
        <f t="shared" si="190"/>
        <v>18.5</v>
      </c>
      <c r="Q4075" s="13">
        <f t="shared" si="189"/>
        <v>42078.34520833334</v>
      </c>
      <c r="S4075">
        <f t="shared" si="191"/>
        <v>2015</v>
      </c>
    </row>
    <row r="4076" spans="1:19" ht="48" x14ac:dyDescent="0.2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8285</v>
      </c>
      <c r="O4076" t="s">
        <v>8286</v>
      </c>
      <c r="P4076">
        <f t="shared" si="190"/>
        <v>35</v>
      </c>
      <c r="Q4076" s="13">
        <f t="shared" si="189"/>
        <v>42283.552951388891</v>
      </c>
      <c r="S4076">
        <f t="shared" si="191"/>
        <v>2015</v>
      </c>
    </row>
    <row r="4077" spans="1:19" ht="48" x14ac:dyDescent="0.2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8285</v>
      </c>
      <c r="O4077" t="s">
        <v>8286</v>
      </c>
      <c r="P4077">
        <f t="shared" si="190"/>
        <v>44.31</v>
      </c>
      <c r="Q4077" s="13">
        <f t="shared" si="189"/>
        <v>41779.045937499999</v>
      </c>
      <c r="S4077">
        <f t="shared" si="191"/>
        <v>2014</v>
      </c>
    </row>
    <row r="4078" spans="1:19" ht="48" x14ac:dyDescent="0.2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8285</v>
      </c>
      <c r="O4078" t="s">
        <v>8286</v>
      </c>
      <c r="P4078" t="e">
        <f t="shared" si="190"/>
        <v>#DIV/0!</v>
      </c>
      <c r="Q4078" s="13">
        <f t="shared" si="189"/>
        <v>41905.795706018522</v>
      </c>
      <c r="S4078">
        <f t="shared" si="191"/>
        <v>2014</v>
      </c>
    </row>
    <row r="4079" spans="1:19" ht="48" x14ac:dyDescent="0.2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8285</v>
      </c>
      <c r="O4079" t="s">
        <v>8286</v>
      </c>
      <c r="P4079">
        <f t="shared" si="190"/>
        <v>222.5</v>
      </c>
      <c r="Q4079" s="13">
        <f t="shared" si="189"/>
        <v>42695.7105787037</v>
      </c>
      <c r="S4079">
        <f t="shared" si="191"/>
        <v>2016</v>
      </c>
    </row>
    <row r="4080" spans="1:19" ht="48" x14ac:dyDescent="0.2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8285</v>
      </c>
      <c r="O4080" t="s">
        <v>8286</v>
      </c>
      <c r="P4080" t="e">
        <f t="shared" si="190"/>
        <v>#DIV/0!</v>
      </c>
      <c r="Q4080" s="13">
        <f t="shared" si="189"/>
        <v>42732.787523148145</v>
      </c>
      <c r="S4080">
        <f t="shared" si="191"/>
        <v>2016</v>
      </c>
    </row>
    <row r="4081" spans="1:19" ht="48" x14ac:dyDescent="0.2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8285</v>
      </c>
      <c r="O4081" t="s">
        <v>8286</v>
      </c>
      <c r="P4081">
        <f t="shared" si="190"/>
        <v>5</v>
      </c>
      <c r="Q4081" s="13">
        <f t="shared" si="189"/>
        <v>42510.938900462963</v>
      </c>
      <c r="S4081">
        <f t="shared" si="191"/>
        <v>2016</v>
      </c>
    </row>
    <row r="4082" spans="1:19" ht="48" x14ac:dyDescent="0.2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8285</v>
      </c>
      <c r="O4082" t="s">
        <v>8286</v>
      </c>
      <c r="P4082" t="e">
        <f t="shared" si="190"/>
        <v>#DIV/0!</v>
      </c>
      <c r="Q4082" s="13">
        <f t="shared" si="189"/>
        <v>42511.698101851856</v>
      </c>
      <c r="S4082">
        <f t="shared" si="191"/>
        <v>2016</v>
      </c>
    </row>
    <row r="4083" spans="1:19" ht="48" x14ac:dyDescent="0.2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8285</v>
      </c>
      <c r="O4083" t="s">
        <v>8286</v>
      </c>
      <c r="P4083">
        <f t="shared" si="190"/>
        <v>29.17</v>
      </c>
      <c r="Q4083" s="13">
        <f t="shared" si="189"/>
        <v>42041.581307870365</v>
      </c>
      <c r="S4083">
        <f t="shared" si="191"/>
        <v>2015</v>
      </c>
    </row>
    <row r="4084" spans="1:19" ht="48" x14ac:dyDescent="0.2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8285</v>
      </c>
      <c r="O4084" t="s">
        <v>8286</v>
      </c>
      <c r="P4084">
        <f t="shared" si="190"/>
        <v>1.5</v>
      </c>
      <c r="Q4084" s="13">
        <f t="shared" si="189"/>
        <v>42307.189270833333</v>
      </c>
      <c r="S4084">
        <f t="shared" si="191"/>
        <v>2015</v>
      </c>
    </row>
    <row r="4085" spans="1:19" ht="48" x14ac:dyDescent="0.2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8285</v>
      </c>
      <c r="O4085" t="s">
        <v>8286</v>
      </c>
      <c r="P4085">
        <f t="shared" si="190"/>
        <v>126.5</v>
      </c>
      <c r="Q4085" s="13">
        <f t="shared" si="189"/>
        <v>42353.761759259258</v>
      </c>
      <c r="S4085">
        <f t="shared" si="191"/>
        <v>2015</v>
      </c>
    </row>
    <row r="4086" spans="1:19" ht="48" x14ac:dyDescent="0.2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8285</v>
      </c>
      <c r="O4086" t="s">
        <v>8286</v>
      </c>
      <c r="P4086">
        <f t="shared" si="190"/>
        <v>10</v>
      </c>
      <c r="Q4086" s="13">
        <f t="shared" si="189"/>
        <v>42622.436412037037</v>
      </c>
      <c r="S4086">
        <f t="shared" si="191"/>
        <v>2016</v>
      </c>
    </row>
    <row r="4087" spans="1:19" ht="48" x14ac:dyDescent="0.2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8285</v>
      </c>
      <c r="O4087" t="s">
        <v>8286</v>
      </c>
      <c r="P4087">
        <f t="shared" si="190"/>
        <v>10</v>
      </c>
      <c r="Q4087" s="13">
        <f t="shared" si="189"/>
        <v>42058.603877314818</v>
      </c>
      <c r="S4087">
        <f t="shared" si="191"/>
        <v>2015</v>
      </c>
    </row>
    <row r="4088" spans="1:19" ht="48" x14ac:dyDescent="0.2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8285</v>
      </c>
      <c r="O4088" t="s">
        <v>8286</v>
      </c>
      <c r="P4088">
        <f t="shared" si="190"/>
        <v>9.4</v>
      </c>
      <c r="Q4088" s="13">
        <f t="shared" si="189"/>
        <v>42304.940960648149</v>
      </c>
      <c r="S4088">
        <f t="shared" si="191"/>
        <v>2015</v>
      </c>
    </row>
    <row r="4089" spans="1:19" ht="16" x14ac:dyDescent="0.2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8285</v>
      </c>
      <c r="O4089" t="s">
        <v>8286</v>
      </c>
      <c r="P4089" t="e">
        <f t="shared" si="190"/>
        <v>#DIV/0!</v>
      </c>
      <c r="Q4089" s="13">
        <f t="shared" si="189"/>
        <v>42538.742893518516</v>
      </c>
      <c r="S4089">
        <f t="shared" si="191"/>
        <v>2016</v>
      </c>
    </row>
    <row r="4090" spans="1:19" ht="48" x14ac:dyDescent="0.2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8285</v>
      </c>
      <c r="O4090" t="s">
        <v>8286</v>
      </c>
      <c r="P4090">
        <f t="shared" si="190"/>
        <v>72</v>
      </c>
      <c r="Q4090" s="13">
        <f t="shared" si="189"/>
        <v>41990.612546296295</v>
      </c>
      <c r="S4090">
        <f t="shared" si="191"/>
        <v>2014</v>
      </c>
    </row>
    <row r="4091" spans="1:19" ht="48" x14ac:dyDescent="0.2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8285</v>
      </c>
      <c r="O4091" t="s">
        <v>8286</v>
      </c>
      <c r="P4091">
        <f t="shared" si="190"/>
        <v>30</v>
      </c>
      <c r="Q4091" s="13">
        <f t="shared" si="189"/>
        <v>42122.732499999998</v>
      </c>
      <c r="S4091">
        <f t="shared" si="191"/>
        <v>2015</v>
      </c>
    </row>
    <row r="4092" spans="1:19" ht="48" x14ac:dyDescent="0.2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8285</v>
      </c>
      <c r="O4092" t="s">
        <v>8286</v>
      </c>
      <c r="P4092">
        <f t="shared" si="190"/>
        <v>10.67</v>
      </c>
      <c r="Q4092" s="13">
        <f t="shared" si="189"/>
        <v>42209.67288194444</v>
      </c>
      <c r="S4092">
        <f t="shared" si="191"/>
        <v>2015</v>
      </c>
    </row>
    <row r="4093" spans="1:19" ht="48" x14ac:dyDescent="0.2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8285</v>
      </c>
      <c r="O4093" t="s">
        <v>8286</v>
      </c>
      <c r="P4093">
        <f t="shared" si="190"/>
        <v>25.5</v>
      </c>
      <c r="Q4093" s="13">
        <f t="shared" si="189"/>
        <v>41990.506377314814</v>
      </c>
      <c r="S4093">
        <f t="shared" si="191"/>
        <v>2014</v>
      </c>
    </row>
    <row r="4094" spans="1:19" ht="48" x14ac:dyDescent="0.2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8285</v>
      </c>
      <c r="O4094" t="s">
        <v>8286</v>
      </c>
      <c r="P4094">
        <f t="shared" si="190"/>
        <v>20</v>
      </c>
      <c r="Q4094" s="13">
        <f t="shared" si="189"/>
        <v>42039.194988425923</v>
      </c>
      <c r="S4094">
        <f t="shared" si="191"/>
        <v>2015</v>
      </c>
    </row>
    <row r="4095" spans="1:19" ht="48" x14ac:dyDescent="0.2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8285</v>
      </c>
      <c r="O4095" t="s">
        <v>8286</v>
      </c>
      <c r="P4095">
        <f t="shared" si="190"/>
        <v>15</v>
      </c>
      <c r="Q4095" s="13">
        <f t="shared" si="189"/>
        <v>42178.815891203703</v>
      </c>
      <c r="S4095">
        <f t="shared" si="191"/>
        <v>2015</v>
      </c>
    </row>
    <row r="4096" spans="1:19" ht="48" x14ac:dyDescent="0.2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8285</v>
      </c>
      <c r="O4096" t="s">
        <v>8286</v>
      </c>
      <c r="P4096">
        <f t="shared" si="190"/>
        <v>91.25</v>
      </c>
      <c r="Q4096" s="13">
        <f t="shared" si="189"/>
        <v>41890.086805555555</v>
      </c>
      <c r="S4096">
        <f t="shared" si="191"/>
        <v>2014</v>
      </c>
    </row>
    <row r="4097" spans="1:19" ht="32" x14ac:dyDescent="0.2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8285</v>
      </c>
      <c r="O4097" t="s">
        <v>8286</v>
      </c>
      <c r="P4097">
        <f t="shared" si="190"/>
        <v>800</v>
      </c>
      <c r="Q4097" s="13">
        <f t="shared" si="189"/>
        <v>42693.031828703708</v>
      </c>
      <c r="S4097">
        <f t="shared" si="191"/>
        <v>2016</v>
      </c>
    </row>
    <row r="4098" spans="1:19" ht="48" x14ac:dyDescent="0.2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8285</v>
      </c>
      <c r="O4098" t="s">
        <v>8286</v>
      </c>
      <c r="P4098">
        <f t="shared" si="190"/>
        <v>80</v>
      </c>
      <c r="Q4098" s="13">
        <f t="shared" si="189"/>
        <v>42750.530312499999</v>
      </c>
      <c r="S4098">
        <f t="shared" si="191"/>
        <v>2017</v>
      </c>
    </row>
    <row r="4099" spans="1:19" ht="48" x14ac:dyDescent="0.2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8285</v>
      </c>
      <c r="O4099" t="s">
        <v>8286</v>
      </c>
      <c r="P4099" t="e">
        <f t="shared" si="190"/>
        <v>#DIV/0!</v>
      </c>
      <c r="Q4099" s="13">
        <f t="shared" ref="Q4099:Q4115" si="192">(((J4099/60)/60)/24)+DATE(1970,1,1)</f>
        <v>42344.824502314819</v>
      </c>
      <c r="S4099">
        <f t="shared" si="191"/>
        <v>2015</v>
      </c>
    </row>
    <row r="4100" spans="1:19" ht="48" x14ac:dyDescent="0.2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8285</v>
      </c>
      <c r="O4100" t="s">
        <v>8286</v>
      </c>
      <c r="P4100" t="e">
        <f t="shared" ref="P4100:P4115" si="193">ROUND(E4100/L4100,2)</f>
        <v>#DIV/0!</v>
      </c>
      <c r="Q4100" s="13">
        <f t="shared" si="192"/>
        <v>42495.722187499996</v>
      </c>
      <c r="S4100">
        <f t="shared" ref="R4100:S4115" si="194">YEAR(Q4100)</f>
        <v>2016</v>
      </c>
    </row>
    <row r="4101" spans="1:19" ht="48" x14ac:dyDescent="0.2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8285</v>
      </c>
      <c r="O4101" t="s">
        <v>8286</v>
      </c>
      <c r="P4101">
        <f t="shared" si="193"/>
        <v>50</v>
      </c>
      <c r="Q4101" s="13">
        <f t="shared" si="192"/>
        <v>42570.850381944445</v>
      </c>
      <c r="S4101">
        <f t="shared" si="194"/>
        <v>2016</v>
      </c>
    </row>
    <row r="4102" spans="1:19" ht="32" x14ac:dyDescent="0.2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8285</v>
      </c>
      <c r="O4102" t="s">
        <v>8286</v>
      </c>
      <c r="P4102" t="e">
        <f t="shared" si="193"/>
        <v>#DIV/0!</v>
      </c>
      <c r="Q4102" s="13">
        <f t="shared" si="192"/>
        <v>41927.124884259261</v>
      </c>
      <c r="S4102">
        <f t="shared" si="194"/>
        <v>2014</v>
      </c>
    </row>
    <row r="4103" spans="1:19" ht="48" x14ac:dyDescent="0.2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8285</v>
      </c>
      <c r="O4103" t="s">
        <v>8286</v>
      </c>
      <c r="P4103" t="e">
        <f t="shared" si="193"/>
        <v>#DIV/0!</v>
      </c>
      <c r="Q4103" s="13">
        <f t="shared" si="192"/>
        <v>42730.903726851851</v>
      </c>
      <c r="S4103">
        <f t="shared" si="194"/>
        <v>2016</v>
      </c>
    </row>
    <row r="4104" spans="1:19" ht="48" x14ac:dyDescent="0.2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8285</v>
      </c>
      <c r="O4104" t="s">
        <v>8286</v>
      </c>
      <c r="P4104">
        <f t="shared" si="193"/>
        <v>22.83</v>
      </c>
      <c r="Q4104" s="13">
        <f t="shared" si="192"/>
        <v>42475.848067129627</v>
      </c>
      <c r="S4104">
        <f t="shared" si="194"/>
        <v>2016</v>
      </c>
    </row>
    <row r="4105" spans="1:19" ht="48" x14ac:dyDescent="0.2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8285</v>
      </c>
      <c r="O4105" t="s">
        <v>8286</v>
      </c>
      <c r="P4105">
        <f t="shared" si="193"/>
        <v>16.670000000000002</v>
      </c>
      <c r="Q4105" s="13">
        <f t="shared" si="192"/>
        <v>42188.83293981482</v>
      </c>
      <c r="S4105">
        <f t="shared" si="194"/>
        <v>2015</v>
      </c>
    </row>
    <row r="4106" spans="1:19" ht="48" x14ac:dyDescent="0.2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8285</v>
      </c>
      <c r="O4106" t="s">
        <v>8286</v>
      </c>
      <c r="P4106">
        <f t="shared" si="193"/>
        <v>45.79</v>
      </c>
      <c r="Q4106" s="13">
        <f t="shared" si="192"/>
        <v>42640.278171296297</v>
      </c>
      <c r="S4106">
        <f t="shared" si="194"/>
        <v>2016</v>
      </c>
    </row>
    <row r="4107" spans="1:19" ht="48" x14ac:dyDescent="0.2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8285</v>
      </c>
      <c r="O4107" t="s">
        <v>8286</v>
      </c>
      <c r="P4107">
        <f t="shared" si="193"/>
        <v>383.33</v>
      </c>
      <c r="Q4107" s="13">
        <f t="shared" si="192"/>
        <v>42697.010520833333</v>
      </c>
      <c r="S4107">
        <f t="shared" si="194"/>
        <v>2016</v>
      </c>
    </row>
    <row r="4108" spans="1:19" ht="48" x14ac:dyDescent="0.2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8285</v>
      </c>
      <c r="O4108" t="s">
        <v>8286</v>
      </c>
      <c r="P4108">
        <f t="shared" si="193"/>
        <v>106.97</v>
      </c>
      <c r="Q4108" s="13">
        <f t="shared" si="192"/>
        <v>42053.049375000002</v>
      </c>
      <c r="S4108">
        <f t="shared" si="194"/>
        <v>2015</v>
      </c>
    </row>
    <row r="4109" spans="1:19" ht="48" x14ac:dyDescent="0.2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8285</v>
      </c>
      <c r="O4109" t="s">
        <v>8286</v>
      </c>
      <c r="P4109">
        <f t="shared" si="193"/>
        <v>10.25</v>
      </c>
      <c r="Q4109" s="13">
        <f t="shared" si="192"/>
        <v>41883.916678240741</v>
      </c>
      <c r="S4109">
        <f t="shared" si="194"/>
        <v>2014</v>
      </c>
    </row>
    <row r="4110" spans="1:19" ht="48" x14ac:dyDescent="0.2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8285</v>
      </c>
      <c r="O4110" t="s">
        <v>8286</v>
      </c>
      <c r="P4110">
        <f t="shared" si="193"/>
        <v>59</v>
      </c>
      <c r="Q4110" s="13">
        <f t="shared" si="192"/>
        <v>42767.031678240746</v>
      </c>
      <c r="S4110">
        <f t="shared" si="194"/>
        <v>2017</v>
      </c>
    </row>
    <row r="4111" spans="1:19" ht="48" x14ac:dyDescent="0.2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8285</v>
      </c>
      <c r="O4111" t="s">
        <v>8286</v>
      </c>
      <c r="P4111" t="e">
        <f t="shared" si="193"/>
        <v>#DIV/0!</v>
      </c>
      <c r="Q4111" s="13">
        <f t="shared" si="192"/>
        <v>42307.539398148147</v>
      </c>
      <c r="S4111">
        <f t="shared" si="194"/>
        <v>2015</v>
      </c>
    </row>
    <row r="4112" spans="1:19" ht="48" x14ac:dyDescent="0.2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8285</v>
      </c>
      <c r="O4112" t="s">
        <v>8286</v>
      </c>
      <c r="P4112">
        <f t="shared" si="193"/>
        <v>14.33</v>
      </c>
      <c r="Q4112" s="13">
        <f t="shared" si="192"/>
        <v>42512.626747685179</v>
      </c>
      <c r="S4112">
        <f t="shared" si="194"/>
        <v>2016</v>
      </c>
    </row>
    <row r="4113" spans="1:19" ht="48" x14ac:dyDescent="0.2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8285</v>
      </c>
      <c r="O4113" t="s">
        <v>8286</v>
      </c>
      <c r="P4113">
        <f t="shared" si="193"/>
        <v>15.67</v>
      </c>
      <c r="Q4113" s="13">
        <f t="shared" si="192"/>
        <v>42029.135879629626</v>
      </c>
      <c r="S4113">
        <f t="shared" si="194"/>
        <v>2015</v>
      </c>
    </row>
    <row r="4114" spans="1:19" ht="48" x14ac:dyDescent="0.2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8285</v>
      </c>
      <c r="O4114" t="s">
        <v>8286</v>
      </c>
      <c r="P4114">
        <f t="shared" si="193"/>
        <v>1</v>
      </c>
      <c r="Q4114" s="13">
        <f t="shared" si="192"/>
        <v>42400.946597222224</v>
      </c>
      <c r="S4114">
        <f t="shared" si="194"/>
        <v>2016</v>
      </c>
    </row>
    <row r="4115" spans="1:19" ht="48" x14ac:dyDescent="0.2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8285</v>
      </c>
      <c r="O4115" t="s">
        <v>8286</v>
      </c>
      <c r="P4115">
        <f t="shared" si="193"/>
        <v>1</v>
      </c>
      <c r="Q4115" s="13">
        <f t="shared" si="192"/>
        <v>42358.573182870372</v>
      </c>
      <c r="S4115">
        <f t="shared" si="194"/>
        <v>2015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ontainsText" dxfId="0" priority="5" operator="containsText" text="live">
      <formula>NOT(ISERROR(SEARCH("live",F1)))</formula>
    </cfRule>
  </conditionalFormatting>
  <conditionalFormatting sqref="O1:O1048576 P1">
    <cfRule type="colorScale" priority="1">
      <colorScale>
        <cfvo type="min"/>
        <cfvo type="percent" val="90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2D75-602B-9C4A-A6FB-F98DA3BC84EB}">
  <dimension ref="A1:H13"/>
  <sheetViews>
    <sheetView workbookViewId="0">
      <selection activeCell="I17" sqref="I17"/>
    </sheetView>
  </sheetViews>
  <sheetFormatPr baseColWidth="10" defaultRowHeight="15" x14ac:dyDescent="0.2"/>
  <cols>
    <col min="1" max="1" width="18.33203125" customWidth="1"/>
    <col min="2" max="2" width="23" customWidth="1"/>
    <col min="3" max="3" width="25.1640625" customWidth="1"/>
    <col min="4" max="4" width="17.1640625" customWidth="1"/>
    <col min="5" max="5" width="14.1640625" customWidth="1"/>
    <col min="6" max="6" width="18.5" customWidth="1"/>
    <col min="7" max="7" width="14.6640625" customWidth="1"/>
    <col min="8" max="8" width="26.83203125" customWidth="1"/>
  </cols>
  <sheetData>
    <row r="1" spans="1:8" x14ac:dyDescent="0.2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8341</v>
      </c>
      <c r="G1" t="s">
        <v>8342</v>
      </c>
      <c r="H1" t="s">
        <v>8343</v>
      </c>
    </row>
    <row r="2" spans="1:8" x14ac:dyDescent="0.2">
      <c r="A2" t="s">
        <v>8344</v>
      </c>
      <c r="B2">
        <f>COUNTIFS(Kickstarter!$D:$D, "&lt;1000", Kickstarter!$F:$F, "successful", Kickstarter!$O:$O, "plays")</f>
        <v>141</v>
      </c>
      <c r="C2">
        <f>COUNTIFS(Kickstarter!$D:$D, "&lt;1000", Kickstarter!$F:$F, "failed", Kickstarter!$O:$O, "plays")</f>
        <v>45</v>
      </c>
      <c r="D2">
        <f>COUNTIFS(Kickstarter!$D:$D, "&lt;1000", Kickstarter!$F:$F, "canceled", Kickstarter!$O:$O, "plays")</f>
        <v>0</v>
      </c>
      <c r="E2">
        <f>SUM(B2:D2)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2">
      <c r="A3" t="s">
        <v>8345</v>
      </c>
      <c r="B3">
        <f>COUNTIFS(Kickstarter!$D:$D, "&gt;=1000", Kickstarter!$D:$D, "&lt;=4999", Kickstarter!$F:$F, "successful", Kickstarter!$O:$O, "plays")</f>
        <v>388</v>
      </c>
      <c r="C3">
        <f>COUNTIFS(Kickstarter!$D:$D, "&gt;=1000", Kickstarter!$D:$D, "&lt;=4999", Kickstarter!$F:$F, "failed", Kickstarter!$O:$O, "plays")</f>
        <v>146</v>
      </c>
      <c r="D3">
        <f>COUNTIFS(Kickstarter!$D:$D, "&gt;=1000", Kickstarter!$D:$D, "&lt;=4999", Kickstarter!$F:$F, "canceled", Kickstarter!$O:$O, "plays")</f>
        <v>0</v>
      </c>
      <c r="E3">
        <f t="shared" ref="E3:E13" si="0">SUM(B3:D3)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2">
      <c r="A4" t="s">
        <v>8346</v>
      </c>
      <c r="B4">
        <f>COUNTIFS(Kickstarter!$D:$D, "&gt;=5000", Kickstarter!$D:$D, "&lt;=9999", Kickstarter!$F:$F, "successful", Kickstarter!$O:$O, "plays")</f>
        <v>93</v>
      </c>
      <c r="C4">
        <f>COUNTIFS(Kickstarter!$D:$D, "&gt;=5000", Kickstarter!$D:$D, "&lt;=9999", Kickstarter!$F:$F, "failed", Kickstarter!$O:$O, "plays")</f>
        <v>76</v>
      </c>
      <c r="D4">
        <f>COUNTIFS(Kickstarter!$D:$D, "&gt;=5000", Kickstarter!$D:$D, "&lt;=9999", Kickstarter!$F:$F, "canceled", Kickstarter!$O:$O, "plays")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">
      <c r="A5" t="s">
        <v>8347</v>
      </c>
      <c r="B5">
        <f>COUNTIFS(Kickstarter!$D:$D, "&gt;=10000", Kickstarter!$D:$D, "&lt;=14999", Kickstarter!$F:$F, "successful", Kickstarter!$O:$O, "plays")</f>
        <v>39</v>
      </c>
      <c r="C5">
        <f>COUNTIFS(Kickstarter!$D:$D, "&gt;=10000", Kickstarter!$D:$D, "&lt;=14999", Kickstarter!$F:$F, "failed", Kickstarter!$O:$O, "plays")</f>
        <v>33</v>
      </c>
      <c r="D5">
        <f>COUNTIFS(Kickstarter!$D:$D, "&gt;=10000", Kickstarter!$D:$D, "&lt;=14999", Kickstarter!$F:$F, "canceled", Kickstarter!$O:$O, "plays")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">
      <c r="A6" t="s">
        <v>8348</v>
      </c>
      <c r="B6">
        <f>COUNTIFS(Kickstarter!$D:$D, "&gt;=15000", Kickstarter!$D:$D, "&lt;=19999", Kickstarter!$F:$F, "successful", Kickstarter!$O:$O, "plays")</f>
        <v>12</v>
      </c>
      <c r="C6">
        <f>COUNTIFS(Kickstarter!$D:$D, "&gt;=15000", Kickstarter!$D:$D, "&lt;=19999", Kickstarter!$F:$F, "failed", Kickstarter!$O:$O, "plays")</f>
        <v>12</v>
      </c>
      <c r="D6">
        <f>COUNTIFS(Kickstarter!$D:$D, "&gt;=15000", Kickstarter!$D:$D, "&lt;=19999", Kickstarter!$F:$F, "canceled", Kickstarter!$O:$O,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8349</v>
      </c>
      <c r="B7">
        <f>COUNTIFS(Kickstarter!$D:$D, "&gt;=20000", Kickstarter!$D:$D, "&lt;=24999", Kickstarter!$F:$F, "successful", Kickstarter!$O:$O, "plays")</f>
        <v>9</v>
      </c>
      <c r="C7">
        <f>COUNTIFS(Kickstarter!$D:$D, "&gt;=20000", Kickstarter!$D:$D, "&lt;=24999", Kickstarter!$F:$F, "failed", Kickstarter!$O:$O, "plays")</f>
        <v>11</v>
      </c>
      <c r="D7">
        <f>COUNTIFS(Kickstarter!$D:$D, "&gt;=20000", Kickstarter!$D:$D, "&lt;=24999", Kickstarter!$F:$F, "canceled", Kickstarter!$O:$O, "plays")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">
      <c r="A8" t="s">
        <v>8350</v>
      </c>
      <c r="B8">
        <f>COUNTIFS(Kickstarter!$D:$D, "&gt;=25000", Kickstarter!$D:$D, "&lt;=29999", Kickstarter!$F:$F, "successful", Kickstarter!$O:$O, "plays")</f>
        <v>1</v>
      </c>
      <c r="C8">
        <f>COUNTIFS(Kickstarter!$D:$D, "&gt;=25000", Kickstarter!$D:$D, "&lt;=29999", Kickstarter!$F:$F, "failed", Kickstarter!$O:$O, "plays")</f>
        <v>4</v>
      </c>
      <c r="D8">
        <f>COUNTIFS(Kickstarter!$D:$D, "&gt;=25000", Kickstarter!$D:$D, "&lt;=29999", Kickstarter!$F:$F, "canceled", Kickstarter!$O:$O,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8351</v>
      </c>
      <c r="B9">
        <f>COUNTIFS(Kickstarter!$D:$D, "&gt;=30000", Kickstarter!$D:$D, "&lt;=34999", Kickstarter!$F:$F, "successful", Kickstarter!$O:$O, "plays")</f>
        <v>3</v>
      </c>
      <c r="C9">
        <f>COUNTIFS(Kickstarter!$D:$D, "&gt;=30000", Kickstarter!$D:$D, "&lt;=34999", Kickstarter!$F:$F, "failed", Kickstarter!$O:$O, "plays")</f>
        <v>8</v>
      </c>
      <c r="D9">
        <f>COUNTIFS(Kickstarter!$D:$D, "&gt;=30000", Kickstarter!$D:$D, "&lt;=34999", Kickstarter!$F:$F, "canceled", Kickstarter!$O:$O, "plays")</f>
        <v>0</v>
      </c>
      <c r="E9">
        <f>SUM(B9:D9)</f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">
      <c r="A10" t="s">
        <v>8352</v>
      </c>
      <c r="B10">
        <f>COUNTIFS(Kickstarter!$D:$D, "&gt;=35000", Kickstarter!$D:$D, "&lt;=39999", Kickstarter!$F:$F, "successful", Kickstarter!$O:$O, "plays")</f>
        <v>4</v>
      </c>
      <c r="C10">
        <f>COUNTIFS(Kickstarter!$D:$D, "&gt;=35000", Kickstarter!$D:$D, "&lt;=39999", Kickstarter!$F:$F, "failed", Kickstarter!$O:$O, "plays")</f>
        <v>2</v>
      </c>
      <c r="D10">
        <f>COUNTIFS(Kickstarter!$D:$D, "&gt;=35000", Kickstarter!$D:$D, "&lt;=39999", Kickstarter!$F:$F, "canceled", Kickstarter!$O:$O, "plays")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">
      <c r="A11" t="s">
        <v>8353</v>
      </c>
      <c r="B11">
        <f>COUNTIFS(Kickstarter!$D:$D, "&gt;=40000", Kickstarter!$D:$D, "&lt;=44999", Kickstarter!$F:$F, "successful", Kickstarter!$O:$O, "plays")</f>
        <v>2</v>
      </c>
      <c r="C11">
        <f>COUNTIFS(Kickstarter!$D:$D, "&gt;=40000", Kickstarter!$D:$D, "&lt;=44999", Kickstarter!$F:$F, "failed", Kickstarter!$O:$O, "plays")</f>
        <v>1</v>
      </c>
      <c r="D11">
        <f>COUNTIFS(Kickstarter!$D:$D, "&gt;=40000", Kickstarter!$D:$D, "&lt;=44999", Kickstarter!$F:$F, "canceled", Kickstarter!$O:$O, "plays")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2">
      <c r="A12" t="s">
        <v>8354</v>
      </c>
      <c r="B12">
        <f>COUNTIFS(Kickstarter!$D:$D, "&gt;=45000", Kickstarter!$D:$D, "&lt;=49999", Kickstarter!$F:$F, "successful", Kickstarter!$O:$O, "plays")</f>
        <v>0</v>
      </c>
      <c r="C12">
        <f>COUNTIFS(Kickstarter!$D:$D, "&gt;=45000", Kickstarter!$D:$D, "&lt;=49999", Kickstarter!$F:$F, "failed", Kickstarter!$O:$O, "plays")</f>
        <v>1</v>
      </c>
      <c r="D12">
        <f>COUNTIFS(Kickstarter!$D:$D, "&gt;=45000", Kickstarter!$D:$D, "&lt;=49999", Kickstarter!$F:$F, "canceled", Kickstarter!$O:$O,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8355</v>
      </c>
      <c r="B13">
        <f>COUNTIFS(Kickstarter!$D:$D, "&gt;50000", Kickstarter!$F:$F, "successful", Kickstarter!$O:$O, "plays")</f>
        <v>2</v>
      </c>
      <c r="C13">
        <f>COUNTIFS(Kickstarter!$D:$D, "&gt;50000", Kickstarter!$F:$F, "failed", Kickstarter!$O:$O, "plays")</f>
        <v>10</v>
      </c>
      <c r="D13">
        <f>COUNTIFS(Kickstarter!$D:$D, "&gt;50000", Kickstarter!$F:$F, "canceled", Kickstarter!$O:$O, "plays")</f>
        <v>0</v>
      </c>
      <c r="E13">
        <f t="shared" si="0"/>
        <v>12</v>
      </c>
      <c r="F13">
        <f t="shared" si="1"/>
        <v>16.666666666666664</v>
      </c>
      <c r="G13">
        <f t="shared" si="2"/>
        <v>83.333333333333343</v>
      </c>
      <c r="H13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4814-BA32-FF4F-B804-7DD418BA798C}">
  <dimension ref="A1:E18"/>
  <sheetViews>
    <sheetView workbookViewId="0">
      <selection activeCell="E32" sqref="E3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8320</v>
      </c>
      <c r="B1" t="s">
        <v>8285</v>
      </c>
    </row>
    <row r="2" spans="1:5" x14ac:dyDescent="0.2">
      <c r="A2" s="11" t="s">
        <v>8335</v>
      </c>
      <c r="B2" t="s">
        <v>8319</v>
      </c>
    </row>
    <row r="4" spans="1:5" x14ac:dyDescent="0.2">
      <c r="A4" s="11" t="s">
        <v>8321</v>
      </c>
      <c r="B4" s="11" t="s">
        <v>8316</v>
      </c>
    </row>
    <row r="5" spans="1:5" x14ac:dyDescent="0.2">
      <c r="A5" s="11" t="s">
        <v>8318</v>
      </c>
      <c r="B5" t="s">
        <v>8218</v>
      </c>
      <c r="C5" t="s">
        <v>8220</v>
      </c>
      <c r="D5" t="s">
        <v>8219</v>
      </c>
      <c r="E5" t="s">
        <v>8317</v>
      </c>
    </row>
    <row r="6" spans="1:5" x14ac:dyDescent="0.2">
      <c r="A6" s="15" t="s">
        <v>8329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5" t="s">
        <v>8330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5" t="s">
        <v>8331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5" t="s">
        <v>8332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5" t="s">
        <v>8323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5" t="s">
        <v>8333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5" t="s">
        <v>8324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5" t="s">
        <v>8325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5" t="s">
        <v>8326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5" t="s">
        <v>8327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5" t="s">
        <v>8328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5" t="s">
        <v>8334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5" t="s">
        <v>8317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TheaterOutcomesLaunchDateBased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2020-07-27T07:03:29Z</dcterms:modified>
</cp:coreProperties>
</file>