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nicobari.sharepoint.com/sites/DMDAS_2020-Attivissimo-Barone-Pulpo-Stigliano/Documenti condivisi/Attivissimo - Barone - Pulpo - Stigliano/Tema D'anno PLC/"/>
    </mc:Choice>
  </mc:AlternateContent>
  <xr:revisionPtr revIDLastSave="234" documentId="13_ncr:1_{1DA7E702-CCE3-4BA7-A96F-3DCED1BABA01}" xr6:coauthVersionLast="47" xr6:coauthVersionMax="47" xr10:uidLastSave="{C7A462E7-DB88-4C05-84F6-C88A014F66EE}"/>
  <bookViews>
    <workbookView xWindow="-110" yWindow="-110" windowWidth="19420" windowHeight="11620" firstSheet="1" xr2:uid="{0C1F693B-1AF6-4834-9B67-AAC8931C6C33}"/>
  </bookViews>
  <sheets>
    <sheet name="Meccanica" sheetId="1" r:id="rId1"/>
    <sheet name="Variabili_PL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K16" i="1" s="1"/>
  <c r="K17" i="1" s="1"/>
  <c r="M21" i="1"/>
  <c r="M23" i="1"/>
  <c r="M20" i="1"/>
  <c r="E18" i="1"/>
  <c r="E19" i="1"/>
  <c r="D15" i="1"/>
  <c r="E4" i="1"/>
  <c r="E10" i="1" s="1"/>
  <c r="N16" i="1" l="1"/>
  <c r="E3" i="1"/>
  <c r="E9" i="1" s="1"/>
  <c r="E15" i="1" s="1"/>
</calcChain>
</file>

<file path=xl/sharedStrings.xml><?xml version="1.0" encoding="utf-8"?>
<sst xmlns="http://schemas.openxmlformats.org/spreadsheetml/2006/main" count="52" uniqueCount="42">
  <si>
    <t>Stepper Motor</t>
  </si>
  <si>
    <t>step/rev</t>
  </si>
  <si>
    <t>motor resolution</t>
  </si>
  <si>
    <t>deg</t>
  </si>
  <si>
    <t>accuracy</t>
  </si>
  <si>
    <t>+-0.05*</t>
  </si>
  <si>
    <t>Driver TMC 2208</t>
  </si>
  <si>
    <t>microstep</t>
  </si>
  <si>
    <t>microstep/rev</t>
  </si>
  <si>
    <t>resolution</t>
  </si>
  <si>
    <t>* Nei motori di buona qualità</t>
  </si>
  <si>
    <t>ref</t>
  </si>
  <si>
    <t>https://www.orientalmotor.com/stepper-motors/technology/everything-about-stepper-motors.html</t>
  </si>
  <si>
    <t>Vite madrevite T8</t>
  </si>
  <si>
    <t>um</t>
  </si>
  <si>
    <t>diameter</t>
  </si>
  <si>
    <t>mm</t>
  </si>
  <si>
    <t>distance/rev</t>
  </si>
  <si>
    <t>considero come risoluzione utilizzabile dal driver circa 0.05 gradi</t>
  </si>
  <si>
    <t>accuracy/rev</t>
  </si>
  <si>
    <t>+-20</t>
  </si>
  <si>
    <t>Questo sarebbe un prodotto più idoneo:</t>
  </si>
  <si>
    <t>https://www.hiwin.it/prodotti/viti-a-ricircolo-di-sfere/rettificate-a-stock/fsc-fsi-viti-flangiate-din-69051</t>
  </si>
  <si>
    <t>Name</t>
  </si>
  <si>
    <t>direction</t>
  </si>
  <si>
    <t>bool</t>
  </si>
  <si>
    <t>M0.9</t>
  </si>
  <si>
    <t>pulse_duration</t>
  </si>
  <si>
    <t>int</t>
  </si>
  <si>
    <t>pulse_duration_cent</t>
  </si>
  <si>
    <t>start_communication</t>
  </si>
  <si>
    <t>M9.0</t>
  </si>
  <si>
    <t>distance</t>
  </si>
  <si>
    <t>float</t>
  </si>
  <si>
    <t>MD1</t>
  </si>
  <si>
    <t>um/ustep</t>
  </si>
  <si>
    <t xml:space="preserve">distanza </t>
  </si>
  <si>
    <t>cost dec di mm / step</t>
  </si>
  <si>
    <t>ustep</t>
  </si>
  <si>
    <t>distanza vera</t>
  </si>
  <si>
    <t>dm</t>
  </si>
  <si>
    <t>cost dm/ustep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</si>
</sst>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4" fontId="0" fillId="0" borderId="7" xfId="0" quotePrefix="1" applyNumberFormat="1" applyBorder="1" applyAlignment="1">
      <alignment horizontal="right"/>
    </xf>
    <xf numFmtId="164" fontId="0" fillId="0" borderId="0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4" xfId="0" applyFill="1" applyBorder="1"/>
    <xf numFmtId="0" fontId="2" fillId="0" borderId="0" xfId="0" applyFont="1"/>
    <xf numFmtId="0" fontId="3" fillId="0" borderId="0" xfId="0" applyFont="1" applyFill="1" applyBorder="1" applyAlignment="1">
      <alignment wrapText="1"/>
    </xf>
    <xf numFmtId="0" fontId="4" fillId="0" borderId="7" xfId="0" quotePrefix="1" applyFont="1" applyBorder="1" applyAlignment="1">
      <alignment horizontal="righ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47625</xdr:rowOff>
    </xdr:from>
    <xdr:to>
      <xdr:col>9</xdr:col>
      <xdr:colOff>371475</xdr:colOff>
      <xdr:row>23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92831E2-A554-4886-B10D-E8EBD27128FE}"/>
            </a:ext>
          </a:extLst>
        </xdr:cNvPr>
        <xdr:cNvSpPr txBox="1"/>
      </xdr:nvSpPr>
      <xdr:spPr>
        <a:xfrm>
          <a:off x="1752600" y="3371850"/>
          <a:ext cx="5343525" cy="619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*Vale per prodotti professionali di buona qualità, la barra che usiamo noi è cinese e non viene fornita alcuna specifica, se usassi una vite a ricircolo di sfere rettificata potrei raggiungere +-10 um.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142875</xdr:rowOff>
    </xdr:from>
    <xdr:to>
      <xdr:col>19</xdr:col>
      <xdr:colOff>95250</xdr:colOff>
      <xdr:row>46</xdr:row>
      <xdr:rowOff>95250</xdr:rowOff>
    </xdr:to>
    <xdr:pic>
      <xdr:nvPicPr>
        <xdr:cNvPr id="3" name="Immagine 1">
          <a:extLst>
            <a:ext uri="{FF2B5EF4-FFF2-40B4-BE49-F238E27FC236}">
              <a16:creationId xmlns:a16="http://schemas.microsoft.com/office/drawing/2014/main" id="{90DB717B-959B-40AD-AB48-DBBDFD599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52625"/>
          <a:ext cx="12773025" cy="646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A45B-1573-4479-B2C0-5DDBC2B7713B}">
  <dimension ref="D1:N25"/>
  <sheetViews>
    <sheetView tabSelected="1" topLeftCell="F9" workbookViewId="0">
      <selection activeCell="K17" sqref="K17"/>
    </sheetView>
  </sheetViews>
  <sheetFormatPr defaultRowHeight="14.5" x14ac:dyDescent="0.35"/>
  <cols>
    <col min="4" max="4" width="22.81640625" bestFit="1" customWidth="1"/>
    <col min="5" max="5" width="14" bestFit="1" customWidth="1"/>
    <col min="8" max="8" width="27" customWidth="1"/>
    <col min="10" max="10" width="11.81640625" bestFit="1" customWidth="1"/>
    <col min="13" max="13" width="18.7265625" bestFit="1" customWidth="1"/>
  </cols>
  <sheetData>
    <row r="1" spans="4:14" ht="15" thickBot="1" x14ac:dyDescent="0.4"/>
    <row r="2" spans="4:14" ht="15" thickBot="1" x14ac:dyDescent="0.4">
      <c r="D2" s="24" t="s">
        <v>0</v>
      </c>
      <c r="E2" s="25"/>
      <c r="F2" s="26"/>
    </row>
    <row r="3" spans="4:14" x14ac:dyDescent="0.35">
      <c r="D3" s="4" t="s">
        <v>1</v>
      </c>
      <c r="E3" s="5">
        <f>360/E4</f>
        <v>200</v>
      </c>
      <c r="F3" s="6"/>
    </row>
    <row r="4" spans="4:14" x14ac:dyDescent="0.35">
      <c r="D4" s="4" t="s">
        <v>2</v>
      </c>
      <c r="E4" s="5">
        <f>360/200</f>
        <v>1.8</v>
      </c>
      <c r="F4" s="6" t="s">
        <v>3</v>
      </c>
    </row>
    <row r="5" spans="4:14" ht="15" thickBot="1" x14ac:dyDescent="0.4">
      <c r="D5" s="7" t="s">
        <v>4</v>
      </c>
      <c r="E5" s="9" t="s">
        <v>5</v>
      </c>
      <c r="F5" s="8" t="s">
        <v>3</v>
      </c>
    </row>
    <row r="6" spans="4:14" ht="15" thickBot="1" x14ac:dyDescent="0.4"/>
    <row r="7" spans="4:14" ht="15" thickBot="1" x14ac:dyDescent="0.4">
      <c r="D7" s="24" t="s">
        <v>6</v>
      </c>
      <c r="E7" s="25"/>
      <c r="F7" s="26"/>
    </row>
    <row r="8" spans="4:14" x14ac:dyDescent="0.35">
      <c r="D8" s="1" t="s">
        <v>7</v>
      </c>
      <c r="E8" s="2">
        <v>32</v>
      </c>
      <c r="F8" s="3"/>
    </row>
    <row r="9" spans="4:14" x14ac:dyDescent="0.35">
      <c r="D9" s="4" t="s">
        <v>8</v>
      </c>
      <c r="E9" s="5">
        <f>E8*E3</f>
        <v>6400</v>
      </c>
      <c r="F9" s="6"/>
    </row>
    <row r="10" spans="4:14" x14ac:dyDescent="0.35">
      <c r="D10" s="4" t="s">
        <v>9</v>
      </c>
      <c r="E10" s="10">
        <f>E4/E8</f>
        <v>5.6250000000000001E-2</v>
      </c>
      <c r="F10" s="6" t="s">
        <v>3</v>
      </c>
    </row>
    <row r="11" spans="4:14" ht="15" thickBot="1" x14ac:dyDescent="0.4">
      <c r="D11" s="7" t="s">
        <v>4</v>
      </c>
      <c r="E11" s="9" t="s">
        <v>5</v>
      </c>
      <c r="F11" s="8" t="s">
        <v>3</v>
      </c>
    </row>
    <row r="12" spans="4:14" x14ac:dyDescent="0.35">
      <c r="D12" t="s">
        <v>10</v>
      </c>
      <c r="G12" t="s">
        <v>11</v>
      </c>
      <c r="H12" s="14" t="s">
        <v>12</v>
      </c>
    </row>
    <row r="13" spans="4:14" ht="15" thickBot="1" x14ac:dyDescent="0.4"/>
    <row r="14" spans="4:14" ht="15" thickBot="1" x14ac:dyDescent="0.4">
      <c r="D14" s="24" t="s">
        <v>13</v>
      </c>
      <c r="E14" s="25"/>
      <c r="F14" s="26"/>
    </row>
    <row r="15" spans="4:14" x14ac:dyDescent="0.35">
      <c r="D15" s="4" t="str">
        <f>D9</f>
        <v>microstep/rev</v>
      </c>
      <c r="E15" s="2">
        <f>E9</f>
        <v>6400</v>
      </c>
      <c r="F15" s="3"/>
      <c r="H15" s="18" t="s">
        <v>41</v>
      </c>
      <c r="J15" t="s">
        <v>36</v>
      </c>
      <c r="K15">
        <v>683</v>
      </c>
      <c r="L15" t="s">
        <v>40</v>
      </c>
    </row>
    <row r="16" spans="4:14" x14ac:dyDescent="0.35">
      <c r="D16" s="4" t="s">
        <v>15</v>
      </c>
      <c r="E16" s="5">
        <v>8</v>
      </c>
      <c r="F16" s="6" t="s">
        <v>16</v>
      </c>
      <c r="H16" s="18">
        <f>ROUND(((E18/1000)*(79/60))*(1+M21)*10,4)</f>
        <v>1.2500000000000001E-2</v>
      </c>
      <c r="J16" t="s">
        <v>38</v>
      </c>
      <c r="K16" s="20">
        <f>K15/H16</f>
        <v>54640</v>
      </c>
      <c r="M16" s="19" t="s">
        <v>37</v>
      </c>
      <c r="N16" s="19">
        <f>H16*10</f>
        <v>0.125</v>
      </c>
    </row>
    <row r="17" spans="4:13" x14ac:dyDescent="0.35">
      <c r="D17" s="4" t="s">
        <v>17</v>
      </c>
      <c r="E17" s="5">
        <v>6</v>
      </c>
      <c r="F17" s="6" t="s">
        <v>16</v>
      </c>
      <c r="J17" t="s">
        <v>39</v>
      </c>
      <c r="K17" s="21">
        <f>INT(K16)*H16</f>
        <v>683</v>
      </c>
    </row>
    <row r="18" spans="4:13" x14ac:dyDescent="0.35">
      <c r="D18" s="13" t="s">
        <v>9</v>
      </c>
      <c r="E18">
        <f>(E17/E9)*1000</f>
        <v>0.9375</v>
      </c>
      <c r="F18" s="6" t="s">
        <v>35</v>
      </c>
      <c r="H18" t="s">
        <v>18</v>
      </c>
    </row>
    <row r="19" spans="4:13" x14ac:dyDescent="0.35">
      <c r="D19" s="13" t="s">
        <v>19</v>
      </c>
      <c r="E19" s="17">
        <f>(20/1000)/(E17)</f>
        <v>3.3333333333333335E-3</v>
      </c>
      <c r="F19" s="6"/>
    </row>
    <row r="20" spans="4:13" ht="15" thickBot="1" x14ac:dyDescent="0.4">
      <c r="D20" s="12" t="s">
        <v>4</v>
      </c>
      <c r="E20" s="16" t="s">
        <v>20</v>
      </c>
      <c r="F20" s="8" t="s">
        <v>14</v>
      </c>
      <c r="M20" s="23">
        <f>1.5/90</f>
        <v>1.6666666666666666E-2</v>
      </c>
    </row>
    <row r="21" spans="4:13" x14ac:dyDescent="0.35">
      <c r="D21" s="11"/>
      <c r="M21" s="22">
        <f>FLOOR(M20,0.005)</f>
        <v>1.4999999999999999E-2</v>
      </c>
    </row>
    <row r="23" spans="4:13" x14ac:dyDescent="0.35">
      <c r="M23">
        <f>67+8/20</f>
        <v>67.400000000000006</v>
      </c>
    </row>
    <row r="25" spans="4:13" x14ac:dyDescent="0.35">
      <c r="D25" s="27" t="s">
        <v>21</v>
      </c>
      <c r="E25" s="27"/>
      <c r="F25" t="s">
        <v>22</v>
      </c>
    </row>
  </sheetData>
  <mergeCells count="4">
    <mergeCell ref="D2:F2"/>
    <mergeCell ref="D7:F7"/>
    <mergeCell ref="D14:F14"/>
    <mergeCell ref="D25:E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4008-754F-403A-877C-4F1EC64896D5}">
  <dimension ref="B1:D7"/>
  <sheetViews>
    <sheetView topLeftCell="C1" workbookViewId="0">
      <selection activeCell="C2" sqref="C2"/>
    </sheetView>
  </sheetViews>
  <sheetFormatPr defaultRowHeight="14.5" x14ac:dyDescent="0.35"/>
  <cols>
    <col min="2" max="2" width="25.54296875" customWidth="1"/>
  </cols>
  <sheetData>
    <row r="1" spans="2:4" x14ac:dyDescent="0.35">
      <c r="B1" t="s">
        <v>23</v>
      </c>
    </row>
    <row r="2" spans="2:4" x14ac:dyDescent="0.35">
      <c r="B2" s="15" t="s">
        <v>24</v>
      </c>
      <c r="C2" s="15" t="s">
        <v>25</v>
      </c>
      <c r="D2" t="s">
        <v>26</v>
      </c>
    </row>
    <row r="3" spans="2:4" x14ac:dyDescent="0.35">
      <c r="B3" s="15" t="s">
        <v>27</v>
      </c>
      <c r="C3" s="15" t="s">
        <v>28</v>
      </c>
    </row>
    <row r="4" spans="2:4" x14ac:dyDescent="0.35">
      <c r="B4" s="15" t="s">
        <v>29</v>
      </c>
      <c r="C4" s="15" t="s">
        <v>28</v>
      </c>
    </row>
    <row r="5" spans="2:4" x14ac:dyDescent="0.35">
      <c r="B5" s="15" t="s">
        <v>30</v>
      </c>
      <c r="C5" s="15" t="s">
        <v>25</v>
      </c>
      <c r="D5" t="s">
        <v>31</v>
      </c>
    </row>
    <row r="7" spans="2:4" x14ac:dyDescent="0.35">
      <c r="B7" t="s">
        <v>32</v>
      </c>
      <c r="C7" t="s">
        <v>33</v>
      </c>
      <c r="D7" t="s">
        <v>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E4997E5A4D164195094D76B344D166" ma:contentTypeVersion="9" ma:contentTypeDescription="Creare un nuovo documento." ma:contentTypeScope="" ma:versionID="72fb37475f4ab145107340ce7f41325c">
  <xsd:schema xmlns:xsd="http://www.w3.org/2001/XMLSchema" xmlns:xs="http://www.w3.org/2001/XMLSchema" xmlns:p="http://schemas.microsoft.com/office/2006/metadata/properties" xmlns:ns2="c42e65bd-e82a-4497-8820-7e7bc51dee04" targetNamespace="http://schemas.microsoft.com/office/2006/metadata/properties" ma:root="true" ma:fieldsID="311dd2b24e271816d74cb9c0f31adb50" ns2:_="">
    <xsd:import namespace="c42e65bd-e82a-4497-8820-7e7bc51de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e65bd-e82a-4497-8820-7e7bc51dee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8BD87D-67F2-42CD-97B0-D08A525269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AF755DF-64F6-4D64-A5AA-21BCF6F4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2e65bd-e82a-4497-8820-7e7bc51de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498A3D-F63B-4438-9668-8A6F735330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Meccanica</vt:lpstr>
      <vt:lpstr>Variabili_PLC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Amministratore</dc:creator>
  <cp:keywords/>
  <dc:description/>
  <cp:lastModifiedBy>STIGLIANO DONATO</cp:lastModifiedBy>
  <cp:revision/>
  <dcterms:created xsi:type="dcterms:W3CDTF">2021-01-01T16:11:19Z</dcterms:created>
  <dcterms:modified xsi:type="dcterms:W3CDTF">2021-08-03T12:15:34Z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0x010100ECE4997E5A4D164195094D76B344D166</vt:lpwstr>
  </property>
</Properties>
</file>