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xr:revisionPtr revIDLastSave="0" documentId="13_ncr:1000001_{139D58AF-E6F0-6A47-AE72-C46C1CD53A77}" xr6:coauthVersionLast="40" xr6:coauthVersionMax="40" xr10:uidLastSave="{00000000-0000-0000-0000-000000000000}"/>
  <bookViews>
    <workbookView xWindow="0" yWindow="120" windowWidth="22980" windowHeight="7968" xr2:uid="{00000000-000D-0000-FFFF-FFFF00000000}"/>
  </bookViews>
  <sheets>
    <sheet name="DIP_mas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2" i="1" l="1"/>
  <c r="K82" i="1"/>
  <c r="J82" i="1"/>
  <c r="I82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78" i="1"/>
  <c r="K78" i="1"/>
  <c r="J78" i="1"/>
  <c r="I78" i="1"/>
  <c r="L77" i="1"/>
  <c r="K77" i="1"/>
  <c r="J77" i="1"/>
  <c r="I77" i="1"/>
  <c r="L115" i="1"/>
  <c r="K115" i="1"/>
  <c r="J115" i="1"/>
  <c r="I115" i="1"/>
  <c r="L189" i="1"/>
  <c r="K189" i="1"/>
  <c r="J189" i="1"/>
  <c r="I189" i="1"/>
  <c r="L188" i="1"/>
  <c r="K188" i="1"/>
  <c r="J188" i="1"/>
  <c r="I188" i="1"/>
  <c r="L66" i="1"/>
  <c r="K66" i="1"/>
  <c r="J66" i="1"/>
  <c r="I66" i="1"/>
  <c r="L65" i="1"/>
  <c r="K65" i="1"/>
  <c r="J65" i="1"/>
  <c r="I65" i="1"/>
  <c r="L60" i="1"/>
  <c r="K60" i="1"/>
  <c r="J60" i="1"/>
  <c r="I60" i="1"/>
  <c r="L18" i="1"/>
  <c r="K18" i="1"/>
  <c r="J18" i="1"/>
  <c r="I18" i="1"/>
  <c r="L74" i="1"/>
  <c r="K74" i="1"/>
  <c r="J74" i="1"/>
  <c r="I74" i="1"/>
  <c r="L187" i="1"/>
  <c r="K187" i="1"/>
  <c r="J187" i="1"/>
  <c r="I187" i="1"/>
  <c r="L113" i="1"/>
  <c r="K113" i="1"/>
  <c r="J113" i="1"/>
  <c r="I113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48" i="1"/>
  <c r="K148" i="1"/>
  <c r="J148" i="1"/>
  <c r="I148" i="1"/>
  <c r="L147" i="1"/>
  <c r="K147" i="1"/>
  <c r="J147" i="1"/>
  <c r="I147" i="1"/>
  <c r="L109" i="1"/>
  <c r="K109" i="1"/>
  <c r="J109" i="1"/>
  <c r="I109" i="1"/>
  <c r="L186" i="1"/>
  <c r="K186" i="1"/>
  <c r="J186" i="1"/>
  <c r="I186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85" i="1"/>
  <c r="K185" i="1"/>
  <c r="J185" i="1"/>
  <c r="I185" i="1"/>
  <c r="L58" i="1"/>
  <c r="K58" i="1"/>
  <c r="J58" i="1"/>
  <c r="I58" i="1"/>
  <c r="L98" i="1"/>
  <c r="K98" i="1"/>
  <c r="J98" i="1"/>
  <c r="I98" i="1"/>
  <c r="L141" i="1"/>
  <c r="K141" i="1"/>
  <c r="J141" i="1"/>
  <c r="I141" i="1"/>
  <c r="L184" i="1"/>
  <c r="K184" i="1"/>
  <c r="L183" i="1"/>
  <c r="K183" i="1"/>
  <c r="L156" i="1"/>
  <c r="K156" i="1"/>
  <c r="J156" i="1"/>
  <c r="I156" i="1"/>
  <c r="L143" i="1"/>
  <c r="K143" i="1"/>
  <c r="J143" i="1"/>
  <c r="I143" i="1"/>
  <c r="L140" i="1"/>
  <c r="K140" i="1"/>
  <c r="J140" i="1"/>
  <c r="I140" i="1"/>
  <c r="L155" i="1"/>
  <c r="K155" i="1"/>
  <c r="J155" i="1"/>
  <c r="I155" i="1"/>
  <c r="L160" i="1"/>
  <c r="K160" i="1"/>
  <c r="J160" i="1"/>
  <c r="I160" i="1"/>
  <c r="L159" i="1"/>
  <c r="K159" i="1"/>
  <c r="J159" i="1"/>
  <c r="I159" i="1"/>
  <c r="L182" i="1"/>
  <c r="K182" i="1"/>
  <c r="J182" i="1"/>
  <c r="I182" i="1"/>
  <c r="L181" i="1"/>
  <c r="K181" i="1"/>
  <c r="J181" i="1"/>
  <c r="I181" i="1"/>
  <c r="L178" i="1"/>
  <c r="J178" i="1"/>
  <c r="K178" i="1"/>
  <c r="I178" i="1"/>
  <c r="L4" i="1"/>
  <c r="J4" i="1"/>
  <c r="K4" i="1"/>
  <c r="I4" i="1"/>
  <c r="L180" i="1"/>
  <c r="K180" i="1"/>
  <c r="L36" i="1"/>
  <c r="J36" i="1"/>
  <c r="K36" i="1"/>
  <c r="I36" i="1"/>
  <c r="L35" i="1"/>
  <c r="J35" i="1"/>
  <c r="K35" i="1"/>
  <c r="I35" i="1"/>
  <c r="L34" i="1"/>
  <c r="J34" i="1"/>
  <c r="K34" i="1"/>
  <c r="I34" i="1"/>
  <c r="L33" i="1"/>
  <c r="J33" i="1"/>
  <c r="K33" i="1"/>
  <c r="I33" i="1"/>
  <c r="L32" i="1"/>
  <c r="J32" i="1"/>
  <c r="K32" i="1"/>
  <c r="I32" i="1"/>
  <c r="L179" i="1"/>
  <c r="K179" i="1"/>
  <c r="L69" i="1"/>
  <c r="K69" i="1"/>
  <c r="L177" i="1"/>
  <c r="J177" i="1"/>
  <c r="K177" i="1"/>
  <c r="I177" i="1"/>
  <c r="L176" i="1"/>
  <c r="J176" i="1"/>
  <c r="K176" i="1"/>
  <c r="I176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58" i="1"/>
  <c r="K158" i="1"/>
  <c r="L157" i="1"/>
  <c r="K157" i="1"/>
  <c r="L154" i="1"/>
  <c r="K154" i="1"/>
  <c r="L153" i="1"/>
  <c r="K153" i="1"/>
  <c r="L152" i="1"/>
  <c r="K152" i="1"/>
  <c r="L151" i="1"/>
  <c r="K151" i="1"/>
  <c r="L150" i="1"/>
  <c r="J150" i="1"/>
  <c r="K150" i="1"/>
  <c r="I150" i="1"/>
  <c r="L149" i="1"/>
  <c r="K149" i="1"/>
  <c r="L146" i="1"/>
  <c r="K146" i="1"/>
  <c r="L145" i="1"/>
  <c r="K145" i="1"/>
  <c r="L144" i="1"/>
  <c r="K144" i="1"/>
  <c r="L142" i="1"/>
  <c r="K142" i="1"/>
  <c r="L139" i="1"/>
  <c r="K139" i="1"/>
  <c r="L138" i="1"/>
  <c r="J138" i="1"/>
  <c r="K138" i="1"/>
  <c r="I138" i="1"/>
  <c r="L137" i="1"/>
  <c r="K137" i="1"/>
  <c r="L136" i="1"/>
  <c r="K136" i="1"/>
  <c r="L135" i="1"/>
  <c r="J135" i="1"/>
  <c r="K135" i="1"/>
  <c r="I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4" i="1"/>
  <c r="K114" i="1"/>
  <c r="L112" i="1"/>
  <c r="K112" i="1"/>
  <c r="L111" i="1"/>
  <c r="K111" i="1"/>
  <c r="L110" i="1"/>
  <c r="K110" i="1"/>
  <c r="L105" i="1"/>
  <c r="K105" i="1"/>
  <c r="L104" i="1"/>
  <c r="K104" i="1"/>
  <c r="L103" i="1"/>
  <c r="K103" i="1"/>
  <c r="L102" i="1"/>
  <c r="J102" i="1"/>
  <c r="K102" i="1"/>
  <c r="I102" i="1"/>
  <c r="L101" i="1"/>
  <c r="J101" i="1"/>
  <c r="K101" i="1"/>
  <c r="I101" i="1"/>
  <c r="L100" i="1"/>
  <c r="K100" i="1"/>
  <c r="L99" i="1"/>
  <c r="K99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1" i="1"/>
  <c r="K81" i="1"/>
  <c r="L80" i="1"/>
  <c r="K80" i="1"/>
  <c r="L79" i="1"/>
  <c r="K79" i="1"/>
  <c r="L76" i="1"/>
  <c r="K76" i="1"/>
  <c r="L75" i="1"/>
  <c r="K75" i="1"/>
  <c r="L73" i="1"/>
  <c r="K73" i="1"/>
  <c r="L72" i="1"/>
  <c r="K72" i="1"/>
  <c r="L71" i="1"/>
  <c r="K71" i="1"/>
  <c r="L70" i="1"/>
  <c r="K70" i="1"/>
  <c r="L68" i="1"/>
  <c r="K68" i="1"/>
  <c r="L67" i="1"/>
  <c r="K67" i="1"/>
  <c r="L64" i="1"/>
  <c r="K64" i="1"/>
  <c r="L63" i="1"/>
  <c r="K63" i="1"/>
  <c r="L62" i="1"/>
  <c r="K62" i="1"/>
  <c r="L61" i="1"/>
  <c r="K61" i="1"/>
  <c r="L59" i="1"/>
  <c r="K59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J42" i="1"/>
  <c r="K42" i="1"/>
  <c r="I42" i="1"/>
  <c r="L41" i="1"/>
  <c r="K41" i="1"/>
  <c r="L40" i="1"/>
  <c r="K40" i="1"/>
  <c r="L39" i="1"/>
  <c r="K39" i="1"/>
  <c r="L38" i="1"/>
  <c r="K38" i="1"/>
  <c r="L37" i="1"/>
  <c r="K37" i="1"/>
  <c r="L31" i="1"/>
  <c r="J31" i="1"/>
  <c r="K31" i="1"/>
  <c r="I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7" i="1"/>
  <c r="K17" i="1"/>
  <c r="L16" i="1"/>
  <c r="K16" i="1"/>
  <c r="L15" i="1"/>
  <c r="K15" i="1"/>
  <c r="L14" i="1"/>
  <c r="K14" i="1"/>
  <c r="L13" i="1"/>
  <c r="J13" i="1"/>
  <c r="K13" i="1"/>
  <c r="I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J5" i="1"/>
  <c r="K5" i="1"/>
  <c r="I5" i="1"/>
  <c r="L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mschnitt</author>
    <author>Schnittler</author>
  </authors>
  <commentList>
    <comment ref="A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0000000-0006-0000-0000-000002000000}">
      <text>
        <r>
          <rPr>
            <sz val="9"/>
            <color indexed="81"/>
            <rFont val="Tahoma"/>
            <family val="2"/>
          </rPr>
          <t>arbitrary code, localities sorted</t>
        </r>
      </text>
    </comment>
    <comment ref="P2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Schnittler:</t>
        </r>
        <r>
          <rPr>
            <sz val="9"/>
            <color indexed="81"/>
            <rFont val="Tahoma"/>
            <family val="2"/>
          </rPr>
          <t xml:space="preserve">
Lab No. (Rico) - specimens can repeat due to AFLP repeats</t>
        </r>
      </text>
    </comment>
  </commentList>
</comments>
</file>

<file path=xl/sharedStrings.xml><?xml version="1.0" encoding="utf-8"?>
<sst xmlns="http://schemas.openxmlformats.org/spreadsheetml/2006/main" count="1118" uniqueCount="459">
  <si>
    <t>AFLP</t>
  </si>
  <si>
    <t>cp</t>
  </si>
  <si>
    <t>LFY</t>
  </si>
  <si>
    <t>MLG</t>
  </si>
  <si>
    <t>Lab No.</t>
  </si>
  <si>
    <t>str</t>
  </si>
  <si>
    <t>Coll. Code</t>
  </si>
  <si>
    <t>Region</t>
  </si>
  <si>
    <t>collecting date</t>
  </si>
  <si>
    <t>locality description</t>
  </si>
  <si>
    <t>Lon (dd°mm'ss.s')</t>
  </si>
  <si>
    <t>Lat (dd°mm'ss.s')</t>
  </si>
  <si>
    <t>Lon (dd.ddddd°)</t>
  </si>
  <si>
    <t>Lat (dd.ddddd°)</t>
  </si>
  <si>
    <t>prec [m]</t>
  </si>
  <si>
    <t>Elev m a.s.l.</t>
  </si>
  <si>
    <t/>
  </si>
  <si>
    <t>DIPiss1</t>
  </si>
  <si>
    <t>ByF</t>
  </si>
  <si>
    <t>21.09.2014</t>
  </si>
  <si>
    <t>DIPiss2</t>
  </si>
  <si>
    <t>22.09.2014</t>
  </si>
  <si>
    <t>DIPiss3</t>
  </si>
  <si>
    <t>23.09.2014</t>
  </si>
  <si>
    <t>Mitterbach-Hoehe Buchenau</t>
  </si>
  <si>
    <t>DIPiss4</t>
  </si>
  <si>
    <t>zw. Kiesruck und Stein-Schachten, ca. 2.1 km SSW Schachtenhaus</t>
  </si>
  <si>
    <t>DIPiss5</t>
  </si>
  <si>
    <t>S Steinschachten ca. 3 km SSW Schachenhaus</t>
  </si>
  <si>
    <t>DIPiss6</t>
  </si>
  <si>
    <t>24.09.2014</t>
  </si>
  <si>
    <t>Trinkwasserspeicher Frauenau, Suedufer, oestlichstes Vorkommen</t>
  </si>
  <si>
    <t>DIPiss7</t>
  </si>
  <si>
    <t>Trinkwasserspeicher Frauenau, Suedufer, Mittleres Vorkommen</t>
  </si>
  <si>
    <t>DIPiss8</t>
  </si>
  <si>
    <t>Trinkwasserspeicher Frauenau, Suedufer, Westl. Vorkommen</t>
  </si>
  <si>
    <t>DIPiss9</t>
  </si>
  <si>
    <t>DIPiss10</t>
  </si>
  <si>
    <t>Rand eines Fichtenwaldes, aufgelichtet durch Holzeinschlag, E Schachtenhaus</t>
  </si>
  <si>
    <t>DIPiss11</t>
  </si>
  <si>
    <t>25.09.2014</t>
  </si>
  <si>
    <t>11</t>
  </si>
  <si>
    <t>DIPiss12</t>
  </si>
  <si>
    <t>26.09.2014</t>
  </si>
  <si>
    <t>offener Hang in Fichtenjungwald, Reschbachklause 3.1 km NNW Finsterau, unmittelbar W Stausee</t>
  </si>
  <si>
    <t>DIPiss13</t>
  </si>
  <si>
    <t>DIPiss14</t>
  </si>
  <si>
    <t>DIPiss15</t>
  </si>
  <si>
    <t>DIPiss16/1</t>
  </si>
  <si>
    <t>Kahlschlag in Fichtenwald, Abt. Knottenruck ca. 1 km SW Altschoenau</t>
  </si>
  <si>
    <t>DIPiss16/2</t>
  </si>
  <si>
    <t>DIPiss17</t>
  </si>
  <si>
    <t>DIPiss18</t>
  </si>
  <si>
    <t>NP-Basisstr., ca 1 km NNW Altschoenau</t>
  </si>
  <si>
    <t>DIPiss19/2</t>
  </si>
  <si>
    <t>NP-Basisstr., ca 4 km NW Altschoenau</t>
  </si>
  <si>
    <t>DIPalp1</t>
  </si>
  <si>
    <t>DIPalp2</t>
  </si>
  <si>
    <t>DIPalp3</t>
  </si>
  <si>
    <t>DIPalp5</t>
  </si>
  <si>
    <t>DIPalp6</t>
  </si>
  <si>
    <t>DIPalp8</t>
  </si>
  <si>
    <t>DIPalp9</t>
  </si>
  <si>
    <t>Regenhaenge, oestl. Ende Talsperre Fraunau</t>
  </si>
  <si>
    <t>DIPalp10</t>
  </si>
  <si>
    <t>DIPalp11</t>
  </si>
  <si>
    <t>DIPalp12</t>
  </si>
  <si>
    <t>DIPalp13</t>
  </si>
  <si>
    <t>DIPalp14</t>
  </si>
  <si>
    <t>Rand eines Fichtenwaldes, aufgelichtet durch Holzeinschlag, E Schachtenhaus, zweites Vork. 180 m ent</t>
  </si>
  <si>
    <t>DIPalp15</t>
  </si>
  <si>
    <t>DIPalp16/1</t>
  </si>
  <si>
    <t>Wegrand, Fichtenwald, ca. 300 m WSW Ruckenwies, N Gr. Falkenstein</t>
  </si>
  <si>
    <t>DIPalp16/2</t>
  </si>
  <si>
    <t>DIPalp17</t>
  </si>
  <si>
    <t>Wegrand zu dichtem Fichtenwald, Baernbachtal ca. 1 km N Ruckenwies, N Gr. Falkenstein, Rand des Weg</t>
  </si>
  <si>
    <t>DIPalp18/1</t>
  </si>
  <si>
    <t>Strassenrand ca. 1.3 km NW Althuette, S Frauenau</t>
  </si>
  <si>
    <t>DIPalp18/2</t>
  </si>
  <si>
    <t>DIPalp19</t>
  </si>
  <si>
    <t>DIPalp20</t>
  </si>
  <si>
    <t>DIPalp21</t>
  </si>
  <si>
    <t>DIPalp22</t>
  </si>
  <si>
    <t>DIPalp23</t>
  </si>
  <si>
    <t>DIPalp24</t>
  </si>
  <si>
    <t>DIPalp25/1</t>
  </si>
  <si>
    <t>DIPalp25/2</t>
  </si>
  <si>
    <t>DIPalp26</t>
  </si>
  <si>
    <t>ehem. Erdentnahmestelle am Hochseign, ca. 750 m S Rachelsee</t>
  </si>
  <si>
    <t>DIPalp27</t>
  </si>
  <si>
    <t>Wegrand einer Forststr. in mittelaltem Fichtenwald, 600 m NNE Neuhütte, N Spiegelau</t>
  </si>
  <si>
    <t>DIPalp28</t>
  </si>
  <si>
    <t>DIPalp29</t>
  </si>
  <si>
    <t>28.09.2014</t>
  </si>
  <si>
    <t>DIPiss19/1</t>
  </si>
  <si>
    <t>DIPalp30/2</t>
  </si>
  <si>
    <t>Gipfelbereich Gr. Arber, hinter den Militaeranlagen, Bodenmaiser Sattel, 100 m W Zwieseler Huette</t>
  </si>
  <si>
    <t>DIPalp31/1</t>
  </si>
  <si>
    <t xml:space="preserve">Gipfelbereich Gr. Arber, obere Drosselhaenge, unterhalb der Militaeranlagen, ca. 200 m SW Zwieseler </t>
  </si>
  <si>
    <t>DIPalp31/2</t>
  </si>
  <si>
    <t>DIPalp32</t>
  </si>
  <si>
    <t xml:space="preserve">Steile, N-exp. Waldrand an Skihang, ueber Fussgaengerweg zum Gr. Arber, mittlere Drosselhaenge, ca. </t>
  </si>
  <si>
    <t>DIPalp33</t>
  </si>
  <si>
    <t>N,exp. Hang, Skipiste zum Gr. Arber, ca. 500 m S Talstation Skilift</t>
  </si>
  <si>
    <t>DIPalp34/1</t>
  </si>
  <si>
    <t>N-exp. Waldrand neben Skipiste, unterste Drosselhaenge, ca. 120 m S Talstation Skilift</t>
  </si>
  <si>
    <t>DIPalp34/2</t>
  </si>
  <si>
    <t>DIPiss20</t>
  </si>
  <si>
    <t>ehem. Kahlschlag, jetzt Pflege, Parkplatz Aufschlägersäge an NP-Basisstr., ca. 2 km NE Riedlhütte (2</t>
  </si>
  <si>
    <t>DIPiss21</t>
  </si>
  <si>
    <t>DIPiss22</t>
  </si>
  <si>
    <t>DIPiss23</t>
  </si>
  <si>
    <t>gemaehter Magerrasen, am Waldrand, Waldspielgelände am nördl. Ortsrand von Spiegelau</t>
  </si>
  <si>
    <t>DIPiss24</t>
  </si>
  <si>
    <t>DIPcom7</t>
  </si>
  <si>
    <t>DIPcom3</t>
  </si>
  <si>
    <t>DIPcom4</t>
  </si>
  <si>
    <t>DIPcom1</t>
  </si>
  <si>
    <t>Waldschneise 500 m ESE Spiegelhuette,</t>
  </si>
  <si>
    <t>DIPcom2</t>
  </si>
  <si>
    <t>DIPoel4</t>
  </si>
  <si>
    <t>DIPoel6</t>
  </si>
  <si>
    <t>DIPoel2</t>
  </si>
  <si>
    <t>DIPoel1</t>
  </si>
  <si>
    <t>DIPoel5</t>
  </si>
  <si>
    <t>DIPtri4</t>
  </si>
  <si>
    <t>DIPtri3</t>
  </si>
  <si>
    <t>DIPtri6</t>
  </si>
  <si>
    <t>DIPtri5</t>
  </si>
  <si>
    <t>DIPtri7</t>
  </si>
  <si>
    <t>DIPzei5</t>
  </si>
  <si>
    <t>DIPzei11</t>
  </si>
  <si>
    <t>DIPzei6</t>
  </si>
  <si>
    <t>Freiflaeche mit Magerrasen im Bot. Garten, Pflanzenfreigelaende am NP-Zentrum, NP-Basisstr.</t>
  </si>
  <si>
    <t>DIPzei8</t>
  </si>
  <si>
    <t>DIPzei10</t>
  </si>
  <si>
    <t>DIPcom5</t>
  </si>
  <si>
    <t>DIPACC1</t>
  </si>
  <si>
    <t>DIPoel3</t>
  </si>
  <si>
    <t>DIPzei7</t>
  </si>
  <si>
    <t>DIPcom6</t>
  </si>
  <si>
    <t>DIPcom8 cf</t>
  </si>
  <si>
    <t>DIPzei9</t>
  </si>
  <si>
    <t>DIPzei3</t>
  </si>
  <si>
    <t>DIPzei4</t>
  </si>
  <si>
    <t>DIPtri2</t>
  </si>
  <si>
    <t>DIPzei2</t>
  </si>
  <si>
    <t>DIPzei1</t>
  </si>
  <si>
    <t>ca. 800 m NE Maign, vorderer Bay. Wald, bei Eging a. See</t>
  </si>
  <si>
    <t>DIPtri1</t>
  </si>
  <si>
    <t>DIPalpH15/49</t>
  </si>
  <si>
    <t>Hexenriegel nördlich Weidhütte, BY, D</t>
  </si>
  <si>
    <t>DIPissH15/50</t>
  </si>
  <si>
    <t>Mitter-Berg NE Neuschönau, BY, D</t>
  </si>
  <si>
    <t>111</t>
  </si>
  <si>
    <t>122</t>
  </si>
  <si>
    <t>221</t>
  </si>
  <si>
    <t>133</t>
  </si>
  <si>
    <t>321</t>
  </si>
  <si>
    <t>123</t>
  </si>
  <si>
    <t>322</t>
  </si>
  <si>
    <t>332</t>
  </si>
  <si>
    <t>1*3</t>
  </si>
  <si>
    <t>12*</t>
  </si>
  <si>
    <t>121</t>
  </si>
  <si>
    <t>144</t>
  </si>
  <si>
    <t>154</t>
  </si>
  <si>
    <t>14*</t>
  </si>
  <si>
    <t>444</t>
  </si>
  <si>
    <t>15*</t>
  </si>
  <si>
    <t>132</t>
  </si>
  <si>
    <t>161</t>
  </si>
  <si>
    <t>331</t>
  </si>
  <si>
    <t>375</t>
  </si>
  <si>
    <t>386</t>
  </si>
  <si>
    <t>397</t>
  </si>
  <si>
    <t>398</t>
  </si>
  <si>
    <t>3a9</t>
  </si>
  <si>
    <t>1ba</t>
  </si>
  <si>
    <t>5ba</t>
  </si>
  <si>
    <t>5cb</t>
  </si>
  <si>
    <t>37c</t>
  </si>
  <si>
    <t>37d</t>
  </si>
  <si>
    <t>5dc</t>
  </si>
  <si>
    <t>5e5</t>
  </si>
  <si>
    <t>387</t>
  </si>
  <si>
    <t>3fe</t>
  </si>
  <si>
    <t>57c</t>
  </si>
  <si>
    <t>57f</t>
  </si>
  <si>
    <t>3eg</t>
  </si>
  <si>
    <t>3e5</t>
  </si>
  <si>
    <t>Sample list Diphasiastrum, ByW</t>
  </si>
  <si>
    <t>H 14/03</t>
  </si>
  <si>
    <t>H 14/04</t>
  </si>
  <si>
    <t>7.49</t>
  </si>
  <si>
    <t>H/S 14/01</t>
  </si>
  <si>
    <t>H/S 14/02</t>
  </si>
  <si>
    <t>H/S 14/03</t>
  </si>
  <si>
    <t>H/S 14/12</t>
  </si>
  <si>
    <t>H/S 14/13</t>
  </si>
  <si>
    <t>H/S 14/14</t>
  </si>
  <si>
    <t>H/S 14/18</t>
  </si>
  <si>
    <t>H/S 14/23</t>
  </si>
  <si>
    <t>H/S 14/25</t>
  </si>
  <si>
    <t>H/S 14/27</t>
  </si>
  <si>
    <t>H/S 14/30</t>
  </si>
  <si>
    <t>H/S 14/31.01</t>
  </si>
  <si>
    <t>H/S 14/31.02</t>
  </si>
  <si>
    <t>H/S 14/32</t>
  </si>
  <si>
    <t>H/S 14/33.01</t>
  </si>
  <si>
    <t>H/S 14/33.02</t>
  </si>
  <si>
    <t>H/S 14/36</t>
  </si>
  <si>
    <t>7.45</t>
  </si>
  <si>
    <t>H/S 14/38</t>
  </si>
  <si>
    <t>7.50</t>
  </si>
  <si>
    <t>H/S 14/44</t>
  </si>
  <si>
    <t>H/S 14/49</t>
  </si>
  <si>
    <t>H/S 14/51</t>
  </si>
  <si>
    <t>H/S 14/53</t>
  </si>
  <si>
    <t>H/S 14/55.01</t>
  </si>
  <si>
    <t>H/S 14/55.02</t>
  </si>
  <si>
    <t>H/S 14/60</t>
  </si>
  <si>
    <t>H/S 14/67</t>
  </si>
  <si>
    <t>H/S 14/73</t>
  </si>
  <si>
    <t>H/S 14/77</t>
  </si>
  <si>
    <t>H/S 14/78</t>
  </si>
  <si>
    <t>H/S 14/79.01</t>
  </si>
  <si>
    <t>H/S 14/79.02</t>
  </si>
  <si>
    <t>H/S 14/80</t>
  </si>
  <si>
    <t>H/S 14/81</t>
  </si>
  <si>
    <t>H/S 14/82.01</t>
  </si>
  <si>
    <t>H/S 14/82.02</t>
  </si>
  <si>
    <t>H 15/49</t>
  </si>
  <si>
    <t>H/S 14/04</t>
  </si>
  <si>
    <t>H/S 14/09</t>
  </si>
  <si>
    <t>H/S 14/19</t>
  </si>
  <si>
    <t>H/S 14/28</t>
  </si>
  <si>
    <t>H/S 14/34</t>
  </si>
  <si>
    <t>H/S 14/39</t>
  </si>
  <si>
    <t>5.73</t>
  </si>
  <si>
    <t>H 14/02</t>
  </si>
  <si>
    <t>6.59</t>
  </si>
  <si>
    <t>H 14/05</t>
  </si>
  <si>
    <t>H/S 14/10</t>
  </si>
  <si>
    <t>H/S 14/05</t>
  </si>
  <si>
    <t>H/S 14/11</t>
  </si>
  <si>
    <t>H/S 14/15</t>
  </si>
  <si>
    <t>H/S 14/20</t>
  </si>
  <si>
    <t>H/S 14/24</t>
  </si>
  <si>
    <t>H/S 14/26</t>
  </si>
  <si>
    <t>H/S 14/29</t>
  </si>
  <si>
    <t>H/S 14/35</t>
  </si>
  <si>
    <t>H/S 14/37</t>
  </si>
  <si>
    <t>6.67</t>
  </si>
  <si>
    <t>H/S 14/40</t>
  </si>
  <si>
    <t>6.68</t>
  </si>
  <si>
    <t>H/S 14/45</t>
  </si>
  <si>
    <t>6.52</t>
  </si>
  <si>
    <t>H/S 14/47</t>
  </si>
  <si>
    <t>H/S 14/48.01</t>
  </si>
  <si>
    <t>H/S 14/48.02</t>
  </si>
  <si>
    <t>H/S 14/52</t>
  </si>
  <si>
    <t>H/S 14/54</t>
  </si>
  <si>
    <t>H/S 14/56.01</t>
  </si>
  <si>
    <t>H/S 14/56.02</t>
  </si>
  <si>
    <t>H/S 14/63</t>
  </si>
  <si>
    <t>H/S 14/66</t>
  </si>
  <si>
    <t>H/S 14/68</t>
  </si>
  <si>
    <t>H/S 14/69</t>
  </si>
  <si>
    <t>H/S 14/74</t>
  </si>
  <si>
    <t>H 15/50</t>
  </si>
  <si>
    <t>H/S 14/06</t>
  </si>
  <si>
    <t>H/S 14/21</t>
  </si>
  <si>
    <t>H/S 14/41</t>
  </si>
  <si>
    <t>6.45</t>
  </si>
  <si>
    <t>H/S 14/57</t>
  </si>
  <si>
    <t>H/S 14/64</t>
  </si>
  <si>
    <t>6.36</t>
  </si>
  <si>
    <t>H/S 14/70</t>
  </si>
  <si>
    <t>H/S 14/07</t>
  </si>
  <si>
    <t>H/S 14/16</t>
  </si>
  <si>
    <t>H/S 14/42</t>
  </si>
  <si>
    <t>5.26</t>
  </si>
  <si>
    <t>H/S 14/50</t>
  </si>
  <si>
    <t>H/S 14/65</t>
  </si>
  <si>
    <t>5.23</t>
  </si>
  <si>
    <t>H/S 14/71</t>
  </si>
  <si>
    <t>H/S 14/75</t>
  </si>
  <si>
    <t>5.46</t>
  </si>
  <si>
    <t>H 14/01</t>
  </si>
  <si>
    <t>H/S 14/08</t>
  </si>
  <si>
    <t>H/S 14/17</t>
  </si>
  <si>
    <t>H/S 14/22</t>
  </si>
  <si>
    <t>H/S 14/43</t>
  </si>
  <si>
    <t>5.51</t>
  </si>
  <si>
    <t>H/S 14/46</t>
  </si>
  <si>
    <t>H/S 14/58</t>
  </si>
  <si>
    <t>H/S 14/59</t>
  </si>
  <si>
    <t>H/S 14/61</t>
  </si>
  <si>
    <t>H/S 14/62</t>
  </si>
  <si>
    <t>H/S 14/72</t>
  </si>
  <si>
    <t>H/S 14/76</t>
  </si>
  <si>
    <t>9.48</t>
  </si>
  <si>
    <t>Flow Cyt.</t>
  </si>
  <si>
    <t>RPB</t>
  </si>
  <si>
    <t>KH</t>
  </si>
  <si>
    <t>Loc.</t>
  </si>
  <si>
    <t>DIPalp93</t>
  </si>
  <si>
    <t>1a</t>
  </si>
  <si>
    <t>I am here: 48°51'28.50"N 13°40'13.80"E http://maps.google.com/maps?q=48.85792%2C13.67053</t>
  </si>
  <si>
    <t>I am here: 48°52'26.80"N 13°41'28.50"E http://maps.google.com/maps?q=48.87413%2C13.69126</t>
  </si>
  <si>
    <t>I am here: 48°48'50.00"N 13°45'56.50"E http://maps.google.com/maps?q=48.81391%2C13.76571</t>
  </si>
  <si>
    <t>I am here: 48°55'46.60"N 13°33'11.60"E http://maps.google.com/maps?q=48.92962%2C13.55323</t>
  </si>
  <si>
    <t>I am here: 48°42'49.00"N 13°12'44.40"E http://maps.google.com/maps?q=48.71363%2C13.21235</t>
  </si>
  <si>
    <t>I am here: 48°57'45.50"N 13°33'47.20"E http://maps.google.com/maps?q=48.96264%2C13.56313</t>
  </si>
  <si>
    <t>#20180925 15:30</t>
  </si>
  <si>
    <t>I am here: 48°57'45.80"N 13°33'46.90"E http://maps.google.com/maps?q=48.96273%2C13.56304</t>
  </si>
  <si>
    <t>I am here: 48°57'50.20"N 12°52'58.90"E http://maps.google.com/maps?q=48.96395%2C12.88303</t>
  </si>
  <si>
    <t>40a</t>
  </si>
  <si>
    <t>I am here: 48°57'49.10"N 12°52'57.90"E http://maps.google.com/maps?q=48.96366%2C12.88276</t>
  </si>
  <si>
    <t>I am here: 48°53'16.30"N 13°34'22.90"E http://maps.google.com/maps?q=48.88787%2C13.57303</t>
  </si>
  <si>
    <t>#20180925 16:30</t>
  </si>
  <si>
    <t>DIPalp91</t>
  </si>
  <si>
    <t>25.09.2018</t>
  </si>
  <si>
    <t>zw. Hauzenberg und Hemerau, bei Freyung</t>
  </si>
  <si>
    <t>I am here: 48°41'17.80"N 13°37'22.80"E http://maps.google.com/maps?q=48.68829%2C13.62301</t>
  </si>
  <si>
    <t>DIPiss92</t>
  </si>
  <si>
    <t>49a</t>
  </si>
  <si>
    <t>I am here: 48°41'15.10"N 13°37'23.50"E http://maps.google.com/maps?q=48.68755%2C13.62321</t>
  </si>
  <si>
    <t>#20180925 17:40</t>
  </si>
  <si>
    <t>xxx</t>
  </si>
  <si>
    <t>Böschung Forstweg ca. 1km W Spiegelau, Forstabt. Schneiderau</t>
  </si>
  <si>
    <t>DIPalp94</t>
  </si>
  <si>
    <t>#20180925 17:50</t>
  </si>
  <si>
    <t>#20180925 10:00</t>
  </si>
  <si>
    <t>#20180924 15:00</t>
  </si>
  <si>
    <t>#20180925 12:20</t>
  </si>
  <si>
    <t>#20180925 16:00</t>
  </si>
  <si>
    <t>#20180924 17:00</t>
  </si>
  <si>
    <t>#20180925 14:00</t>
  </si>
  <si>
    <t>#20180925 14:30</t>
  </si>
  <si>
    <t>time</t>
  </si>
  <si>
    <t>M</t>
  </si>
  <si>
    <t xml:space="preserve"> -</t>
  </si>
  <si>
    <t>ByW_LYCann01</t>
  </si>
  <si>
    <t>BYF</t>
  </si>
  <si>
    <t>Böschungskante einer Erdentnahmestelle ca. 700 m SW Phillipsreut, Hinterer Bay. Wald</t>
  </si>
  <si>
    <t>alte Erdentnahmestelle neben Bundesstr. 1.45 km NW Phillipsreut, Hinterer Bay. Wald</t>
  </si>
  <si>
    <t>Böschung an NP-Basisstr., 2 km NNW Neuenschoenau</t>
  </si>
  <si>
    <t>Böschung an Strassenkreuzung 1 km SW Altschoenau</t>
  </si>
  <si>
    <t>Böschung bei Parkplatz Martinwiese der NP-Basisstr., ca. 1.2 km N Riedlhütte</t>
  </si>
  <si>
    <t>Böschung einer alten Bahntrasse ca. 1.4 km SW Haidmuehle, Hinterer Bay. Wald</t>
  </si>
  <si>
    <t>Böschung einer Forststr. oberhalb Waldhaeuser, oestl. Ortsrand</t>
  </si>
  <si>
    <t>Böschung einer Forststr., Ostunterhang
G des Gr. Arber, Waldabt. Stallhaenge</t>
  </si>
  <si>
    <t>Böschung mit Kahlschlag und Jungfichten, Rand des Sportplatzes, nördl. Ortsrand Spiegelau</t>
  </si>
  <si>
    <t>Böschung oberhalb alter Erdentnahmestelle, Parkplatz oberes Reschbachtal, 2.1 km W Finsterau, 600 m</t>
  </si>
  <si>
    <t>Böschung oberhalb Parkplatz, Sufer Talsperre Fraunau nahe Damm</t>
  </si>
  <si>
    <t>Böschung unterhalb eines Weges,Fichtenwald, Klingenbrunner Scheer ca. 1.8 km WSW Gr. Rachel</t>
  </si>
  <si>
    <t>Böschung, ehem. Waldweg im Fichtenjungwald, Rindel-Berg, 6 km WSW Finsterau</t>
  </si>
  <si>
    <t>Gfaelleiruck, Böschung , Grenze D/Cz, Wendehammer am Grenzweg</t>
  </si>
  <si>
    <t>offene WegBöschung 600 m NE Enzianfilz</t>
  </si>
  <si>
    <t>StrassenBöschung bei Parkplatz Filzwald an NP-Basisstr., ca. 2 km NE Riedlhütte</t>
  </si>
  <si>
    <t>Vaccino-Callunetum an Böschung einer Forststr., Hirschenstein 4.5 km N Boebrach, Mittl. Vorderer Ba</t>
  </si>
  <si>
    <t>WegBöschung an der Wildseige ca. 1.3 km N Schachtenhaus</t>
  </si>
  <si>
    <t>WegBöschung ueber Bach, Alte Schwelle, ca. 4 km N Schachten-Diensthuette, Tal des Hirschbachs</t>
  </si>
  <si>
    <t>WegBöschung, Fichtenjungwald, Parkplatz Jaegerstrasse ca. 1.1 km WSW Mauth</t>
  </si>
  <si>
    <t>ByW_LYCann02</t>
  </si>
  <si>
    <t>26.09.2018</t>
  </si>
  <si>
    <t>I am here: 49°6'13.70"N 13°17'35.10"E http://maps.google.com/maps?q=49.10381%2C13.29309</t>
  </si>
  <si>
    <t>ByW_LYCann03</t>
  </si>
  <si>
    <t>I am here: 49°6'23.50"N 13°17'41.60"E http://maps.google.com/maps?q=49.10654%2C13.2949</t>
  </si>
  <si>
    <t>I am here: 49°6'1.20"N 13°16'54.80"E http://maps.google.com/maps?q=49.10034%2C13.28191</t>
  </si>
  <si>
    <t>I am here: 49°6'2.10"N 13°16'53.70"E http://maps.google.com/maps?q=49.10060%2C13.28161</t>
  </si>
  <si>
    <t>I am here: 49°6'32.20"N 13°16'36.00"E http://maps.google.com/maps?q=49.10896%2C13.27668</t>
  </si>
  <si>
    <t>#20180926 16:50</t>
  </si>
  <si>
    <t>#20180926 14:30</t>
  </si>
  <si>
    <t>#20180926 17:25</t>
  </si>
  <si>
    <t>I am here: 49°2'57.90"N 13°18'32.70"E http://maps.google.com/maps?q=49.04943%2C13.3091</t>
  </si>
  <si>
    <t>#20180926 18:00</t>
  </si>
  <si>
    <t>I am here: 49°4'25.90"N 13°21'24.10"E http://maps.google.com/maps?q=49.07388%2C13.3567</t>
  </si>
  <si>
    <t>Ruckowitzschachten, unterhalb Lackenberg</t>
  </si>
  <si>
    <t>ByW_LYCann04</t>
  </si>
  <si>
    <t>ByW_DRYfim</t>
  </si>
  <si>
    <t>Wolfsriegel oberhalb Steinbach, bei alter Eibe (Polystichum braunii-Stelle)</t>
  </si>
  <si>
    <t>#20180926 11:00</t>
  </si>
  <si>
    <t>#20180926 11:30</t>
  </si>
  <si>
    <t>ByW_DRYaff</t>
  </si>
  <si>
    <t>ByW_LYCann05</t>
  </si>
  <si>
    <t>#20180927 09:30</t>
  </si>
  <si>
    <t>I am here: 49°3'12.00"N 13°22'38.40"E http://maps.google.com/maps?q=49.05335%2C13.37735</t>
  </si>
  <si>
    <t>#20180927 10:15</t>
  </si>
  <si>
    <t>I am here: 49°3'31.00"N 13°22'24.00"E http://maps.google.com/maps?q=49.05861%2C13.37335</t>
  </si>
  <si>
    <t>27.09.2018</t>
  </si>
  <si>
    <t>kleiner Hahnenbogen, Böschung Forstweg</t>
  </si>
  <si>
    <t>I am here: 49°3'7.80"N 13°21'49.00"E http://maps.google.com/maps?q=49.05218%2C13.36361</t>
  </si>
  <si>
    <t>#20180927 10:30</t>
  </si>
  <si>
    <t>DIPalp95</t>
  </si>
  <si>
    <t>#20180927 10:45</t>
  </si>
  <si>
    <t>I am here: 49°3'46.10"N 13°21'29.20"E http://maps.google.com/maps?q=49.06282%2C13.35812</t>
  </si>
  <si>
    <t>I am here: 49°3'46.00"N 13°21'29.20"E http://maps.google.com/maps?q=49.06280%2C13.35813</t>
  </si>
  <si>
    <t>DIPalp96</t>
  </si>
  <si>
    <t>I am here: 49°3'50.50"N 13°21'33.90"E http://maps.google.com/maps?q=49.06404%2C13.35944</t>
  </si>
  <si>
    <t>#20180927 11:19</t>
  </si>
  <si>
    <t>I am here: 49°2'28.40"N 13°23'18.90"E http://maps.google.com/maps?q=49.04124%2C13.3886</t>
  </si>
  <si>
    <t>#20180927 12:15</t>
  </si>
  <si>
    <t>ByW_LYCann07</t>
  </si>
  <si>
    <t>ByW_LYCann6</t>
  </si>
  <si>
    <t>#20180927 14:00</t>
  </si>
  <si>
    <t>DIPalp97</t>
  </si>
  <si>
    <t>I am here: 49°2'26.20"N 13°19'13.60"E http://maps.google.com/maps?q=49.04062%2C13.32045</t>
  </si>
  <si>
    <t>trockener Rand Fichtenwald, an Forststr., am Stubenriegel</t>
  </si>
  <si>
    <t>#20180927 13:40</t>
  </si>
  <si>
    <t>I am here: 49°2'51.10"N 13°19'11.10"E http://maps.google.com/maps?q=49.04753%2C13.31977</t>
  </si>
  <si>
    <t>I am here: 49°2'28.60"N 13°20'34.30"E http://maps.google.com/maps?q=49.04129%2C13.34288</t>
  </si>
  <si>
    <t>I am here: 49°2'50.80"N 13°20'44.50"E http://maps.google.com/maps?q=49.04745%2C13.34571</t>
  </si>
  <si>
    <t>#20180927 14:20</t>
  </si>
  <si>
    <t>I am here: 49°2'50.90"N 13°20'44.70"E http://maps.google.com/maps?q=49.04749%2C13.34577</t>
  </si>
  <si>
    <t>I am here: 49°2'50.70"N 13°20'44.60"E http://maps.google.com/maps?q=49.04744%2C13.34575</t>
  </si>
  <si>
    <t>I am here: 49°2'51.30"N 13°20'44.10"E http://maps.google.com/maps?q=49.04758%2C13.3456</t>
  </si>
  <si>
    <t>I am here: 49°2'50.50"N 13°20'44.30"E http://maps.google.com/maps?q=49.04737%2C13.34565</t>
  </si>
  <si>
    <t>#20180927 14:21</t>
  </si>
  <si>
    <t>#20180927 14:22</t>
  </si>
  <si>
    <t>#20180927 14:23</t>
  </si>
  <si>
    <t>#20180927 14:24</t>
  </si>
  <si>
    <t>#20180927 14:25</t>
  </si>
  <si>
    <t>Böschung einer Forststr., Ostunterhang Stallriegel
G des Gr. Arber, Waldabt. Stallhaenge</t>
  </si>
  <si>
    <t>#20180927 15:10</t>
  </si>
  <si>
    <t>I am here: 49°6'40.00"N 13°8'48.70"E http://maps.google.com/maps?q=49.11113%2C13.14688</t>
  </si>
  <si>
    <t>I am here: 49°6'42.50"N 13°8'2.60"E http://maps.google.com/maps?q=49.11182%2C13.13407</t>
  </si>
  <si>
    <t>#20180927 15:50</t>
  </si>
  <si>
    <t>DIPalp30/1</t>
  </si>
  <si>
    <t>I am here: 49°6'50.10"N 13°8'2.60"E http://maps.google.com/maps?q=49.11394%2C13.13406</t>
  </si>
  <si>
    <t>#20180927 16:10</t>
  </si>
  <si>
    <t>I am here: 49°6'51.20"N 13°8'0.50"E http://maps.google.com/maps?q=49.11423%2C13.13348</t>
  </si>
  <si>
    <t>#20180927 16:15</t>
  </si>
  <si>
    <t>#20180927 16:30</t>
  </si>
  <si>
    <t>Gr. Arber, N-exp. Hang ca 300m NW Gipfel</t>
  </si>
  <si>
    <t>I am here: 49°6'53.20"N 13°7'56.30"E http://maps.google.com/maps?q=49.11480%2C13.13232</t>
  </si>
  <si>
    <t>DIPalp98/1</t>
  </si>
  <si>
    <t>DIPalp98/2</t>
  </si>
  <si>
    <t>#20180927 16:25</t>
  </si>
  <si>
    <t>I am here: 49°6'52.90"N 13°7'58.00"E http://maps.google.com/maps?q=49.11470%2C13.13279</t>
  </si>
  <si>
    <t>I am here: 49°6'54.20"N 13°8'2.00"E http://maps.google.com/maps?q=49.11507%2C13.13392</t>
  </si>
  <si>
    <t>#20180927 16:40</t>
  </si>
  <si>
    <t>#20180927 16:50</t>
  </si>
  <si>
    <t>DIPalp33/1</t>
  </si>
  <si>
    <t>DIPalp33/2</t>
  </si>
  <si>
    <t>I am here: 49°7'2.70"N 13°8'5.60"E http://maps.google.com/maps?q=49.11743%2C13.13491</t>
  </si>
  <si>
    <t>I am here: 49°7'1.90"N 13°8'4.60"E http://maps.google.com/maps?q=49.11720%2C13.13463</t>
  </si>
  <si>
    <t>Gr. Arber, N-exp. Hang ca 200 m S valley station of the cablecar</t>
  </si>
  <si>
    <t>I am here: 49°7'9.70"N 13°8'19.20"E http://maps.google.com/maps?q=49.11937%2C13.13869</t>
  </si>
  <si>
    <t>#20180927 17:20</t>
  </si>
  <si>
    <t>DIPalp99/1</t>
  </si>
  <si>
    <t>DIPalp99/2</t>
  </si>
  <si>
    <t>I am here: 49°7'11.00"N 13°8'21.00"E http://maps.google.com/maps?q=49.11972%2C13.13918</t>
  </si>
  <si>
    <t>#20180927 17:30</t>
  </si>
  <si>
    <t>DIPzei100</t>
  </si>
  <si>
    <t>I am here: 49°7'11.80"N 13°8'20.40"E http://maps.google.com/maps?q=49.11996%2C13.13901</t>
  </si>
  <si>
    <t>#20180927 17:40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</si>
</sst>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2" fillId="0" borderId="0" xfId="0" applyNumberFormat="1" applyFont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/>
    </xf>
    <xf numFmtId="14" fontId="3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NumberFormat="1" applyFont="1" applyFill="1" applyAlignment="1">
      <alignment horizontal="left" vertical="top" wrapText="1"/>
    </xf>
    <xf numFmtId="165" fontId="3" fillId="0" borderId="0" xfId="1" applyNumberFormat="1" applyFont="1" applyAlignment="1">
      <alignment vertical="top"/>
    </xf>
    <xf numFmtId="164" fontId="7" fillId="0" borderId="0" xfId="0" applyNumberFormat="1" applyFont="1" applyFill="1" applyBorder="1" applyAlignment="1">
      <alignment horizontal="right" vertical="top"/>
    </xf>
    <xf numFmtId="165" fontId="7" fillId="0" borderId="0" xfId="0" applyNumberFormat="1" applyFont="1" applyFill="1" applyBorder="1" applyAlignment="1">
      <alignment horizontal="right" vertical="top"/>
    </xf>
    <xf numFmtId="1" fontId="3" fillId="0" borderId="0" xfId="1" applyNumberFormat="1" applyFont="1" applyBorder="1" applyAlignment="1">
      <alignment horizontal="right" vertical="top"/>
    </xf>
    <xf numFmtId="164" fontId="4" fillId="0" borderId="0" xfId="0" applyNumberFormat="1" applyFont="1" applyFill="1" applyAlignment="1">
      <alignment horizontal="right" vertical="top"/>
    </xf>
    <xf numFmtId="165" fontId="4" fillId="0" borderId="0" xfId="0" applyNumberFormat="1" applyFont="1" applyFill="1" applyAlignment="1">
      <alignment horizontal="right" vertical="top"/>
    </xf>
    <xf numFmtId="164" fontId="4" fillId="0" borderId="0" xfId="0" applyNumberFormat="1" applyFont="1" applyFill="1" applyAlignment="1">
      <alignment horizontal="right" vertical="top" wrapText="1"/>
    </xf>
    <xf numFmtId="165" fontId="4" fillId="0" borderId="0" xfId="0" applyNumberFormat="1" applyFont="1" applyFill="1" applyAlignment="1">
      <alignment horizontal="right" vertical="top" wrapText="1"/>
    </xf>
    <xf numFmtId="164" fontId="3" fillId="0" borderId="0" xfId="0" applyNumberFormat="1" applyFont="1" applyFill="1" applyAlignment="1">
      <alignment horizontal="right" vertical="top"/>
    </xf>
    <xf numFmtId="165" fontId="5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49" fontId="4" fillId="0" borderId="0" xfId="0" applyNumberFormat="1" applyFont="1" applyFill="1" applyAlignment="1">
      <alignment horizontal="right" vertical="top" wrapText="1"/>
    </xf>
    <xf numFmtId="0" fontId="3" fillId="0" borderId="0" xfId="0" applyFont="1" applyFill="1" applyAlignment="1">
      <alignment horizontal="right" vertical="top"/>
    </xf>
    <xf numFmtId="0" fontId="10" fillId="0" borderId="0" xfId="0" applyFont="1" applyBorder="1" applyAlignment="1">
      <alignment horizontal="left" vertical="top" wrapText="1"/>
    </xf>
    <xf numFmtId="49" fontId="7" fillId="0" borderId="0" xfId="0" applyNumberFormat="1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14" fontId="7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 wrapText="1"/>
    </xf>
    <xf numFmtId="49" fontId="10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/>
    </xf>
    <xf numFmtId="20" fontId="3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82"/>
  <sheetViews>
    <sheetView tabSelected="1" zoomScaleNormal="100" workbookViewId="0" xr3:uid="{AEA406A1-0E4B-5B11-9CD5-51D6E497D94C}">
      <pane ySplit="2" topLeftCell="A164" activePane="bottomLeft" state="frozen"/>
      <selection activeCell="R1" sqref="R1"/>
      <selection pane="bottomLeft" activeCell="X82" sqref="X82"/>
    </sheetView>
  </sheetViews>
  <sheetFormatPr defaultColWidth="11.43359375" defaultRowHeight="15" customHeight="1" x14ac:dyDescent="0.2"/>
  <cols>
    <col min="1" max="1" width="3.2265625" style="42" customWidth="1"/>
    <col min="2" max="3" width="12.5078125" style="4" customWidth="1"/>
    <col min="4" max="4" width="4.03515625" style="3" customWidth="1"/>
    <col min="5" max="5" width="11.296875" style="3" customWidth="1"/>
    <col min="6" max="6" width="4.83984375" style="2" customWidth="1"/>
    <col min="7" max="7" width="54.078125" style="2" customWidth="1"/>
    <col min="8" max="8" width="4.70703125" style="3" customWidth="1"/>
    <col min="9" max="9" width="11.296875" style="23" customWidth="1"/>
    <col min="10" max="10" width="11.97265625" style="23" customWidth="1"/>
    <col min="11" max="11" width="11.97265625" style="20" customWidth="1"/>
    <col min="12" max="12" width="10.4921875" style="20" customWidth="1"/>
    <col min="13" max="13" width="4.83984375" style="27" customWidth="1"/>
    <col min="14" max="14" width="6.9921875" style="27" customWidth="1"/>
    <col min="15" max="15" width="5.37890625" style="27" customWidth="1"/>
    <col min="16" max="16" width="4.70703125" style="1" customWidth="1"/>
    <col min="17" max="17" width="5.24609375" style="4" customWidth="1"/>
    <col min="18" max="21" width="3.765625" style="4" customWidth="1"/>
    <col min="22" max="22" width="5.109375" style="4" customWidth="1"/>
    <col min="23" max="16384" width="11.43359375" style="4"/>
  </cols>
  <sheetData>
    <row r="1" spans="1:39" ht="15" customHeight="1" x14ac:dyDescent="0.2">
      <c r="A1" s="43" t="s">
        <v>191</v>
      </c>
      <c r="D1" s="4"/>
      <c r="E1" s="4"/>
      <c r="F1" s="5"/>
      <c r="G1" s="5"/>
      <c r="I1" s="19"/>
      <c r="J1" s="19"/>
      <c r="M1" s="25"/>
      <c r="N1" s="25"/>
      <c r="O1" s="25"/>
      <c r="AB1" s="29"/>
      <c r="AC1" s="32"/>
      <c r="AD1" s="32"/>
      <c r="AE1" s="32"/>
      <c r="AF1" s="32"/>
    </row>
    <row r="2" spans="1:39" ht="29.45" customHeight="1" x14ac:dyDescent="0.15">
      <c r="A2" s="42" t="s">
        <v>342</v>
      </c>
      <c r="B2" s="40" t="s">
        <v>6</v>
      </c>
      <c r="C2" s="8" t="s">
        <v>305</v>
      </c>
      <c r="D2" s="4" t="s">
        <v>7</v>
      </c>
      <c r="E2" s="6" t="s">
        <v>8</v>
      </c>
      <c r="F2" s="14" t="s">
        <v>306</v>
      </c>
      <c r="G2" s="9" t="s">
        <v>9</v>
      </c>
      <c r="H2" s="3" t="s">
        <v>5</v>
      </c>
      <c r="I2" s="21" t="s">
        <v>10</v>
      </c>
      <c r="J2" s="21" t="s">
        <v>11</v>
      </c>
      <c r="K2" s="22" t="s">
        <v>12</v>
      </c>
      <c r="L2" s="22" t="s">
        <v>13</v>
      </c>
      <c r="M2" s="26" t="s">
        <v>14</v>
      </c>
      <c r="N2" s="26" t="s">
        <v>15</v>
      </c>
      <c r="O2" s="26" t="s">
        <v>14</v>
      </c>
      <c r="P2" s="7" t="s">
        <v>4</v>
      </c>
      <c r="Q2" s="29" t="s">
        <v>303</v>
      </c>
      <c r="R2" s="32" t="s">
        <v>0</v>
      </c>
      <c r="S2" s="32" t="s">
        <v>1</v>
      </c>
      <c r="T2" s="32" t="s">
        <v>304</v>
      </c>
      <c r="U2" s="32" t="s">
        <v>2</v>
      </c>
      <c r="V2" s="6" t="s">
        <v>3</v>
      </c>
      <c r="W2" s="32" t="s">
        <v>341</v>
      </c>
      <c r="AB2" s="38"/>
      <c r="AC2" s="39"/>
      <c r="AD2" s="39"/>
      <c r="AE2" s="39"/>
      <c r="AF2" s="39"/>
    </row>
    <row r="3" spans="1:39" ht="15" customHeight="1" x14ac:dyDescent="0.2">
      <c r="B3" s="3" t="s">
        <v>56</v>
      </c>
      <c r="C3" s="3" t="s">
        <v>192</v>
      </c>
      <c r="D3" s="3" t="s">
        <v>18</v>
      </c>
      <c r="E3" s="3" t="s">
        <v>21</v>
      </c>
      <c r="F3" s="2">
        <v>1</v>
      </c>
      <c r="G3" s="3" t="s">
        <v>347</v>
      </c>
      <c r="H3" s="4"/>
      <c r="I3" s="23">
        <v>134132.6</v>
      </c>
      <c r="J3" s="23">
        <v>485227.3</v>
      </c>
      <c r="K3" s="24">
        <f>(I3-TRUNC(I3/100)*100)/3600+(TRUNC(I3/100)-TRUNC(I3/10000)*100)/60+TRUNC(I3/10000)</f>
        <v>13.692388888888891</v>
      </c>
      <c r="L3" s="24">
        <f>(J3-TRUNC(J3/100)*100)/3600+(TRUNC(J3/100)-TRUNC(J3/10000)*100)/60+TRUNC(J3/10000)</f>
        <v>48.874249999999996</v>
      </c>
      <c r="M3" s="27">
        <v>50</v>
      </c>
      <c r="N3" s="27">
        <v>930</v>
      </c>
      <c r="O3" s="27">
        <v>10</v>
      </c>
      <c r="P3" s="1">
        <v>140</v>
      </c>
      <c r="R3" s="4">
        <v>1</v>
      </c>
      <c r="S3" s="4">
        <v>1</v>
      </c>
      <c r="T3" s="4">
        <v>1</v>
      </c>
      <c r="U3" s="4">
        <v>1</v>
      </c>
      <c r="V3" s="4" t="s">
        <v>165</v>
      </c>
      <c r="X3" s="30"/>
      <c r="Y3" s="31"/>
      <c r="Z3" s="32"/>
      <c r="AA3" s="33"/>
      <c r="AB3" s="29"/>
      <c r="AC3" s="32"/>
      <c r="AD3" s="32"/>
      <c r="AE3" s="32"/>
      <c r="AF3" s="32"/>
      <c r="AG3" s="28"/>
      <c r="AH3" s="29"/>
    </row>
    <row r="4" spans="1:39" s="3" customFormat="1" ht="15" customHeight="1" x14ac:dyDescent="0.2">
      <c r="A4" s="42" t="s">
        <v>343</v>
      </c>
      <c r="B4" s="4" t="s">
        <v>56</v>
      </c>
      <c r="C4" s="4"/>
      <c r="E4" s="13"/>
      <c r="F4" s="13">
        <v>1</v>
      </c>
      <c r="G4" s="13"/>
      <c r="H4" s="15" t="s">
        <v>310</v>
      </c>
      <c r="I4" s="16">
        <f t="shared" ref="I4" si="0">IF(K4="","",TRUNC(K4)*10000+TRUNC((K4-TRUNC(K4))*60)*100+(((K4-TRUNC(K4))*60)-TRUNC((K4-TRUNC(K4))*60))*60)</f>
        <v>134128.53599999999</v>
      </c>
      <c r="J4" s="16">
        <f t="shared" ref="J4" si="1">IF(L4="","",TRUNC(L4)*10000+TRUNC((L4-TRUNC(L4))*60)*100+(((L4-TRUNC(L4))*60)-TRUNC((L4-TRUNC(L4))*60))*60)</f>
        <v>485226.86800000002</v>
      </c>
      <c r="K4" s="17">
        <f t="shared" ref="K4" si="2">IF(H4="","",VALUE(MID(H4,FIND("%2C",H4)+3,8)))</f>
        <v>13.69126</v>
      </c>
      <c r="L4" s="17">
        <f t="shared" ref="L4" si="3">IF(H4="","",VALUE(MID(H4,FIND("q=",H4)+2,8)))</f>
        <v>48.874130000000001</v>
      </c>
      <c r="M4" s="18">
        <v>3</v>
      </c>
      <c r="N4" s="18">
        <v>965</v>
      </c>
      <c r="O4" s="18">
        <v>15</v>
      </c>
      <c r="P4" s="1"/>
      <c r="V4" s="4"/>
      <c r="W4" s="41" t="s">
        <v>340</v>
      </c>
      <c r="X4" s="30"/>
      <c r="Y4" s="31"/>
      <c r="Z4" s="32"/>
      <c r="AA4" s="33"/>
      <c r="AB4" s="29"/>
      <c r="AC4" s="32"/>
      <c r="AD4" s="32"/>
      <c r="AE4" s="32"/>
      <c r="AF4" s="32"/>
      <c r="AG4" s="28"/>
      <c r="AH4" s="29"/>
      <c r="AI4" s="4"/>
      <c r="AJ4" s="4"/>
      <c r="AK4" s="4"/>
      <c r="AL4" s="4"/>
      <c r="AM4" s="4"/>
    </row>
    <row r="5" spans="1:39" s="3" customFormat="1" ht="15" customHeight="1" x14ac:dyDescent="0.2">
      <c r="A5" s="42" t="s">
        <v>342</v>
      </c>
      <c r="B5" s="4" t="s">
        <v>307</v>
      </c>
      <c r="C5" s="4"/>
      <c r="E5" s="13"/>
      <c r="F5" s="13" t="s">
        <v>308</v>
      </c>
      <c r="G5" s="13"/>
      <c r="H5" s="15" t="s">
        <v>309</v>
      </c>
      <c r="I5" s="16">
        <f t="shared" ref="I5:J5" si="4">IF(K5="","",TRUNC(K5)*10000+TRUNC((K5-TRUNC(K5))*60)*100+(((K5-TRUNC(K5))*60)-TRUNC((K5-TRUNC(K5))*60))*60)</f>
        <v>134013.908</v>
      </c>
      <c r="J5" s="16">
        <f t="shared" si="4"/>
        <v>485128.51199999999</v>
      </c>
      <c r="K5" s="17">
        <f t="shared" ref="K5" si="5">IF(H5="","",VALUE(MID(H5,FIND("%2C",H5)+3,8)))</f>
        <v>13.670529999999999</v>
      </c>
      <c r="L5" s="17">
        <f t="shared" ref="L5" si="6">IF(H5="","",VALUE(MID(H5,FIND("q=",H5)+2,8)))</f>
        <v>48.85792</v>
      </c>
      <c r="M5" s="18">
        <v>4</v>
      </c>
      <c r="N5" s="18">
        <v>1026</v>
      </c>
      <c r="O5" s="18">
        <v>15</v>
      </c>
      <c r="P5" s="1"/>
      <c r="V5" s="4"/>
      <c r="W5" s="41" t="s">
        <v>339</v>
      </c>
      <c r="X5" s="30"/>
      <c r="Y5" s="31"/>
      <c r="Z5" s="32"/>
      <c r="AA5" s="33"/>
      <c r="AB5" s="29"/>
      <c r="AC5" s="32"/>
      <c r="AD5" s="32"/>
      <c r="AE5" s="32"/>
      <c r="AF5" s="32"/>
      <c r="AG5" s="28"/>
      <c r="AH5" s="29"/>
      <c r="AI5" s="4"/>
      <c r="AJ5" s="4"/>
      <c r="AK5" s="4"/>
      <c r="AL5" s="4"/>
      <c r="AM5" s="4"/>
    </row>
    <row r="6" spans="1:39" ht="15" customHeight="1" x14ac:dyDescent="0.2">
      <c r="B6" s="3" t="s">
        <v>51</v>
      </c>
      <c r="C6" s="3" t="s">
        <v>261</v>
      </c>
      <c r="D6" s="3" t="s">
        <v>18</v>
      </c>
      <c r="E6" s="3" t="s">
        <v>43</v>
      </c>
      <c r="F6" s="2">
        <v>2</v>
      </c>
      <c r="G6" s="3" t="s">
        <v>348</v>
      </c>
      <c r="H6" s="4"/>
      <c r="I6" s="23">
        <v>132831.40400000001</v>
      </c>
      <c r="J6" s="23">
        <v>485353.62799999997</v>
      </c>
      <c r="K6" s="24">
        <f t="shared" ref="K6:L12" si="7">(I6-TRUNC(I6/100)*100)/3600+(TRUNC(I6/100)-TRUNC(I6/10000)*100)/60+TRUNC(I6/10000)</f>
        <v>13.475390000000003</v>
      </c>
      <c r="L6" s="24">
        <f t="shared" si="7"/>
        <v>48.898229999999991</v>
      </c>
      <c r="M6" s="27">
        <v>10</v>
      </c>
      <c r="N6" s="27">
        <v>757</v>
      </c>
      <c r="O6" s="27">
        <v>15</v>
      </c>
      <c r="P6" s="10">
        <v>133</v>
      </c>
      <c r="R6" s="4">
        <v>1</v>
      </c>
      <c r="S6" s="4">
        <v>1</v>
      </c>
      <c r="T6" s="4">
        <v>1</v>
      </c>
      <c r="V6" s="4" t="s">
        <v>163</v>
      </c>
      <c r="X6" s="30"/>
      <c r="Y6" s="31"/>
      <c r="Z6" s="32"/>
      <c r="AA6" s="33"/>
      <c r="AB6" s="29"/>
      <c r="AC6" s="32"/>
      <c r="AD6" s="32"/>
      <c r="AE6" s="32"/>
      <c r="AF6" s="32"/>
      <c r="AG6" s="28"/>
      <c r="AH6" s="29"/>
    </row>
    <row r="7" spans="1:39" ht="15" customHeight="1" x14ac:dyDescent="0.2">
      <c r="B7" s="3" t="s">
        <v>83</v>
      </c>
      <c r="C7" s="3" t="s">
        <v>217</v>
      </c>
      <c r="D7" s="3" t="s">
        <v>18</v>
      </c>
      <c r="E7" s="3" t="s">
        <v>43</v>
      </c>
      <c r="G7" s="3" t="s">
        <v>348</v>
      </c>
      <c r="H7" s="4"/>
      <c r="I7" s="23">
        <v>132831.476</v>
      </c>
      <c r="J7" s="23">
        <v>485353.95199999999</v>
      </c>
      <c r="K7" s="24">
        <f t="shared" si="7"/>
        <v>13.475409999999998</v>
      </c>
      <c r="L7" s="24">
        <f t="shared" si="7"/>
        <v>48.898319999999998</v>
      </c>
      <c r="M7" s="27">
        <v>15</v>
      </c>
      <c r="N7" s="27">
        <v>749</v>
      </c>
      <c r="O7" s="27">
        <v>15</v>
      </c>
      <c r="P7" s="1">
        <v>166</v>
      </c>
      <c r="R7" s="4">
        <v>1</v>
      </c>
      <c r="S7" s="4">
        <v>1</v>
      </c>
      <c r="T7" s="4">
        <v>1</v>
      </c>
      <c r="V7" s="4" t="s">
        <v>167</v>
      </c>
      <c r="X7" s="30"/>
      <c r="Y7" s="31"/>
      <c r="Z7" s="32"/>
      <c r="AA7" s="33"/>
      <c r="AB7" s="29"/>
      <c r="AC7" s="32"/>
      <c r="AD7" s="32"/>
      <c r="AE7" s="32"/>
      <c r="AF7" s="32"/>
      <c r="AG7" s="28"/>
      <c r="AH7" s="29"/>
    </row>
    <row r="8" spans="1:39" ht="15" customHeight="1" x14ac:dyDescent="0.2">
      <c r="B8" s="3" t="s">
        <v>125</v>
      </c>
      <c r="C8" s="3" t="s">
        <v>283</v>
      </c>
      <c r="D8" s="3" t="s">
        <v>18</v>
      </c>
      <c r="E8" s="3" t="s">
        <v>43</v>
      </c>
      <c r="F8" s="2">
        <v>3</v>
      </c>
      <c r="G8" s="3" t="s">
        <v>349</v>
      </c>
      <c r="H8" s="4"/>
      <c r="I8" s="23">
        <v>132709.10800000001</v>
      </c>
      <c r="J8" s="23">
        <v>485411.98800000001</v>
      </c>
      <c r="K8" s="24">
        <f t="shared" si="7"/>
        <v>13.452530000000003</v>
      </c>
      <c r="L8" s="24">
        <f t="shared" si="7"/>
        <v>48.903330000000004</v>
      </c>
      <c r="M8" s="27">
        <v>20</v>
      </c>
      <c r="N8" s="27">
        <v>747</v>
      </c>
      <c r="O8" s="27">
        <v>15</v>
      </c>
      <c r="P8" s="1">
        <v>212</v>
      </c>
      <c r="R8" s="4">
        <v>2</v>
      </c>
      <c r="S8" s="4">
        <v>1</v>
      </c>
      <c r="T8" s="4">
        <v>1</v>
      </c>
      <c r="U8" s="4">
        <v>1</v>
      </c>
      <c r="V8" s="4" t="s">
        <v>180</v>
      </c>
      <c r="X8" s="30"/>
      <c r="Y8" s="31"/>
      <c r="Z8" s="32"/>
      <c r="AA8" s="33"/>
      <c r="AB8" s="29"/>
      <c r="AC8" s="35"/>
      <c r="AD8" s="32"/>
      <c r="AE8" s="32"/>
      <c r="AF8" s="32"/>
      <c r="AG8" s="28"/>
      <c r="AH8" s="29"/>
    </row>
    <row r="9" spans="1:39" ht="15" customHeight="1" x14ac:dyDescent="0.2">
      <c r="B9" s="3" t="s">
        <v>125</v>
      </c>
      <c r="C9" s="3" t="s">
        <v>283</v>
      </c>
      <c r="D9" s="3" t="s">
        <v>18</v>
      </c>
      <c r="E9" s="3" t="s">
        <v>43</v>
      </c>
      <c r="G9" s="3" t="s">
        <v>349</v>
      </c>
      <c r="H9" s="4"/>
      <c r="I9" s="23">
        <v>132709.10800000001</v>
      </c>
      <c r="J9" s="23">
        <v>485411.98800000001</v>
      </c>
      <c r="K9" s="24">
        <f t="shared" si="7"/>
        <v>13.452530000000003</v>
      </c>
      <c r="L9" s="24">
        <f t="shared" si="7"/>
        <v>48.903330000000004</v>
      </c>
      <c r="M9" s="27">
        <v>20</v>
      </c>
      <c r="N9" s="27">
        <v>747</v>
      </c>
      <c r="O9" s="27">
        <v>15</v>
      </c>
      <c r="P9" s="1">
        <v>213</v>
      </c>
      <c r="R9" s="4">
        <v>2</v>
      </c>
      <c r="S9" s="4">
        <v>1</v>
      </c>
      <c r="T9" s="4">
        <v>1</v>
      </c>
      <c r="U9" s="4">
        <v>1</v>
      </c>
      <c r="V9" s="4" t="s">
        <v>16</v>
      </c>
      <c r="X9" s="30"/>
      <c r="Y9" s="31"/>
      <c r="Z9" s="32"/>
      <c r="AA9" s="33"/>
      <c r="AB9" s="29"/>
      <c r="AC9" s="32"/>
      <c r="AD9" s="32"/>
      <c r="AE9" s="32"/>
      <c r="AF9" s="32"/>
      <c r="AG9" s="28"/>
      <c r="AH9" s="34"/>
    </row>
    <row r="10" spans="1:39" ht="15" customHeight="1" x14ac:dyDescent="0.2">
      <c r="B10" s="3" t="s">
        <v>82</v>
      </c>
      <c r="C10" s="3" t="s">
        <v>216</v>
      </c>
      <c r="D10" s="3" t="s">
        <v>18</v>
      </c>
      <c r="E10" s="3" t="s">
        <v>43</v>
      </c>
      <c r="G10" s="3" t="s">
        <v>349</v>
      </c>
      <c r="H10" s="4"/>
      <c r="I10" s="23">
        <v>132709.97200000001</v>
      </c>
      <c r="J10" s="23">
        <v>485412.74400000001</v>
      </c>
      <c r="K10" s="24">
        <f t="shared" si="7"/>
        <v>13.452770000000003</v>
      </c>
      <c r="L10" s="24">
        <f t="shared" si="7"/>
        <v>48.90354</v>
      </c>
      <c r="M10" s="27">
        <v>15</v>
      </c>
      <c r="N10" s="27">
        <v>761</v>
      </c>
      <c r="O10" s="27">
        <v>15</v>
      </c>
      <c r="P10" s="1">
        <v>165</v>
      </c>
      <c r="R10" s="4">
        <v>1</v>
      </c>
      <c r="S10" s="4">
        <v>1</v>
      </c>
      <c r="T10" s="4">
        <v>1</v>
      </c>
      <c r="V10" s="4" t="s">
        <v>167</v>
      </c>
      <c r="X10" s="30"/>
      <c r="Y10" s="31"/>
      <c r="Z10" s="32"/>
      <c r="AA10" s="33"/>
      <c r="AB10" s="29"/>
      <c r="AC10" s="32"/>
      <c r="AD10" s="32"/>
      <c r="AE10" s="32"/>
      <c r="AF10" s="32"/>
      <c r="AG10" s="28"/>
      <c r="AH10" s="34"/>
    </row>
    <row r="11" spans="1:39" ht="15" customHeight="1" x14ac:dyDescent="0.2">
      <c r="B11" s="3" t="s">
        <v>109</v>
      </c>
      <c r="C11" s="3" t="s">
        <v>266</v>
      </c>
      <c r="D11" s="3" t="s">
        <v>18</v>
      </c>
      <c r="E11" s="3" t="s">
        <v>43</v>
      </c>
      <c r="F11" s="2">
        <v>4</v>
      </c>
      <c r="G11" s="3" t="s">
        <v>350</v>
      </c>
      <c r="H11" s="4"/>
      <c r="I11" s="23">
        <v>132250.80799999999</v>
      </c>
      <c r="J11" s="23">
        <v>485510.30800000002</v>
      </c>
      <c r="K11" s="24">
        <f t="shared" si="7"/>
        <v>13.380779999999998</v>
      </c>
      <c r="L11" s="24">
        <f t="shared" si="7"/>
        <v>48.919530000000009</v>
      </c>
      <c r="M11" s="27">
        <v>10</v>
      </c>
      <c r="N11" s="27">
        <v>791</v>
      </c>
      <c r="O11" s="27">
        <v>15</v>
      </c>
      <c r="P11" s="1">
        <v>183</v>
      </c>
      <c r="R11" s="4">
        <v>1</v>
      </c>
      <c r="S11" s="4">
        <v>1</v>
      </c>
      <c r="T11" s="4">
        <v>1</v>
      </c>
      <c r="U11" s="4">
        <v>1</v>
      </c>
      <c r="V11" s="4" t="s">
        <v>164</v>
      </c>
      <c r="X11" s="30"/>
      <c r="Y11" s="31"/>
      <c r="Z11" s="32"/>
      <c r="AA11" s="33"/>
      <c r="AB11" s="29"/>
      <c r="AC11" s="32"/>
      <c r="AD11" s="32"/>
      <c r="AE11" s="32"/>
      <c r="AF11" s="32"/>
      <c r="AG11" s="28"/>
      <c r="AH11" s="29"/>
    </row>
    <row r="12" spans="1:39" ht="15" customHeight="1" x14ac:dyDescent="0.2">
      <c r="B12" s="3" t="s">
        <v>17</v>
      </c>
      <c r="C12" s="3" t="s">
        <v>240</v>
      </c>
      <c r="D12" s="3" t="s">
        <v>18</v>
      </c>
      <c r="E12" s="3" t="s">
        <v>19</v>
      </c>
      <c r="F12" s="2">
        <v>5</v>
      </c>
      <c r="G12" s="3" t="s">
        <v>351</v>
      </c>
      <c r="H12" s="4"/>
      <c r="I12" s="23">
        <v>134609.79999999999</v>
      </c>
      <c r="J12" s="23">
        <v>484851.3</v>
      </c>
      <c r="K12" s="24">
        <f t="shared" si="7"/>
        <v>13.769388888888885</v>
      </c>
      <c r="L12" s="24">
        <f t="shared" si="7"/>
        <v>48.814249999999994</v>
      </c>
      <c r="M12" s="27">
        <v>50</v>
      </c>
      <c r="N12" s="27">
        <v>845</v>
      </c>
      <c r="O12" s="27">
        <v>25</v>
      </c>
      <c r="P12" s="10">
        <v>116</v>
      </c>
      <c r="Q12" s="4" t="s">
        <v>241</v>
      </c>
      <c r="R12" s="4">
        <v>1</v>
      </c>
      <c r="S12" s="4">
        <v>1</v>
      </c>
      <c r="T12" s="4">
        <v>1</v>
      </c>
      <c r="U12" s="4">
        <v>1</v>
      </c>
      <c r="V12" s="4" t="s">
        <v>154</v>
      </c>
      <c r="X12" s="30"/>
      <c r="Y12" s="31"/>
      <c r="Z12" s="32"/>
      <c r="AA12" s="33"/>
      <c r="AB12" s="36"/>
      <c r="AC12" s="32"/>
      <c r="AD12" s="32"/>
      <c r="AE12" s="32"/>
      <c r="AF12" s="32"/>
      <c r="AG12" s="28"/>
      <c r="AH12" s="29"/>
    </row>
    <row r="13" spans="1:39" s="3" customFormat="1" ht="15" customHeight="1" x14ac:dyDescent="0.2">
      <c r="A13" s="42" t="s">
        <v>342</v>
      </c>
      <c r="B13" s="4" t="s">
        <v>17</v>
      </c>
      <c r="C13" s="4"/>
      <c r="E13" s="13"/>
      <c r="F13" s="13">
        <v>5</v>
      </c>
      <c r="G13" s="13"/>
      <c r="H13" s="15" t="s">
        <v>311</v>
      </c>
      <c r="I13" s="16">
        <f t="shared" ref="I13:J13" si="8">IF(K13="","",TRUNC(K13)*10000+TRUNC((K13-TRUNC(K13))*60)*100+(((K13-TRUNC(K13))*60)-TRUNC((K13-TRUNC(K13))*60))*60)</f>
        <v>134556.55600000001</v>
      </c>
      <c r="J13" s="16">
        <f t="shared" si="8"/>
        <v>484850.076</v>
      </c>
      <c r="K13" s="17">
        <f t="shared" ref="K13" si="9">IF(H13="","",VALUE(MID(H13,FIND("%2C",H13)+3,8)))</f>
        <v>13.76571</v>
      </c>
      <c r="L13" s="17">
        <f t="shared" ref="L13" si="10">IF(H13="","",VALUE(MID(H13,FIND("q=",H13)+2,8)))</f>
        <v>48.81391</v>
      </c>
      <c r="M13" s="18">
        <v>3</v>
      </c>
      <c r="N13" s="18">
        <v>840</v>
      </c>
      <c r="O13" s="18">
        <v>15</v>
      </c>
      <c r="P13" s="1"/>
      <c r="V13" s="4"/>
      <c r="W13" s="41" t="s">
        <v>336</v>
      </c>
      <c r="X13" s="30"/>
      <c r="Y13" s="31"/>
      <c r="Z13" s="32"/>
      <c r="AA13" s="33"/>
      <c r="AB13" s="29"/>
      <c r="AC13" s="32"/>
      <c r="AD13" s="32"/>
      <c r="AE13" s="32"/>
      <c r="AF13" s="32"/>
      <c r="AG13" s="28"/>
      <c r="AH13" s="29"/>
      <c r="AI13" s="4"/>
      <c r="AJ13" s="4"/>
      <c r="AK13" s="4"/>
      <c r="AL13" s="4"/>
      <c r="AM13" s="4"/>
    </row>
    <row r="14" spans="1:39" ht="15" customHeight="1" x14ac:dyDescent="0.2">
      <c r="B14" s="3" t="s">
        <v>47</v>
      </c>
      <c r="C14" s="3" t="s">
        <v>258</v>
      </c>
      <c r="D14" s="3" t="s">
        <v>18</v>
      </c>
      <c r="E14" s="3" t="s">
        <v>43</v>
      </c>
      <c r="F14" s="2">
        <v>6</v>
      </c>
      <c r="G14" s="3" t="s">
        <v>352</v>
      </c>
      <c r="H14" s="4"/>
      <c r="I14" s="23">
        <v>132815.45600000001</v>
      </c>
      <c r="J14" s="23">
        <v>485538.17200000002</v>
      </c>
      <c r="K14" s="24">
        <f t="shared" ref="K14:L30" si="11">(I14-TRUNC(I14/100)*100)/3600+(TRUNC(I14/100)-TRUNC(I14/10000)*100)/60+TRUNC(I14/10000)</f>
        <v>13.470960000000002</v>
      </c>
      <c r="L14" s="24">
        <f t="shared" si="11"/>
        <v>48.927270000000007</v>
      </c>
      <c r="M14" s="27">
        <v>15</v>
      </c>
      <c r="N14" s="27">
        <v>1049</v>
      </c>
      <c r="O14" s="27">
        <v>20</v>
      </c>
      <c r="P14" s="10">
        <v>130</v>
      </c>
      <c r="R14" s="4">
        <v>2</v>
      </c>
      <c r="S14" s="4">
        <v>1</v>
      </c>
      <c r="T14" s="4">
        <v>1</v>
      </c>
      <c r="U14" s="4">
        <v>1</v>
      </c>
      <c r="V14" s="4" t="s">
        <v>158</v>
      </c>
      <c r="X14" s="30"/>
      <c r="Y14" s="31"/>
      <c r="Z14" s="32"/>
      <c r="AA14" s="33"/>
      <c r="AB14" s="29"/>
      <c r="AC14" s="32"/>
      <c r="AD14" s="32"/>
      <c r="AE14" s="32"/>
      <c r="AF14" s="32"/>
      <c r="AG14" s="28"/>
      <c r="AH14" s="29"/>
    </row>
    <row r="15" spans="1:39" ht="15" customHeight="1" x14ac:dyDescent="0.2">
      <c r="B15" s="3" t="s">
        <v>47</v>
      </c>
      <c r="C15" s="3" t="s">
        <v>258</v>
      </c>
      <c r="D15" s="3" t="s">
        <v>18</v>
      </c>
      <c r="E15" s="3" t="s">
        <v>43</v>
      </c>
      <c r="G15" s="3" t="s">
        <v>352</v>
      </c>
      <c r="H15" s="4"/>
      <c r="I15" s="23">
        <v>132815.45600000001</v>
      </c>
      <c r="J15" s="23">
        <v>485538.17200000002</v>
      </c>
      <c r="K15" s="24">
        <f t="shared" si="11"/>
        <v>13.470960000000002</v>
      </c>
      <c r="L15" s="24">
        <f t="shared" si="11"/>
        <v>48.927270000000007</v>
      </c>
      <c r="M15" s="27">
        <v>15</v>
      </c>
      <c r="N15" s="27">
        <v>1049</v>
      </c>
      <c r="O15" s="27">
        <v>20</v>
      </c>
      <c r="P15" s="10">
        <v>136</v>
      </c>
      <c r="R15" s="4">
        <v>2</v>
      </c>
      <c r="S15" s="4">
        <v>1</v>
      </c>
      <c r="T15" s="4">
        <v>1</v>
      </c>
      <c r="U15" s="4">
        <v>1</v>
      </c>
      <c r="V15" s="4" t="s">
        <v>16</v>
      </c>
      <c r="X15" s="30"/>
      <c r="Y15" s="31"/>
      <c r="Z15" s="32"/>
      <c r="AA15" s="33"/>
      <c r="AB15" s="29"/>
      <c r="AC15" s="32"/>
      <c r="AD15" s="32"/>
      <c r="AE15" s="32"/>
      <c r="AF15" s="32"/>
      <c r="AG15" s="28"/>
      <c r="AH15" s="29"/>
    </row>
    <row r="16" spans="1:39" ht="15" customHeight="1" x14ac:dyDescent="0.15">
      <c r="B16" s="3" t="s">
        <v>92</v>
      </c>
      <c r="C16" s="3" t="s">
        <v>224</v>
      </c>
      <c r="D16" s="3" t="s">
        <v>18</v>
      </c>
      <c r="E16" s="3" t="s">
        <v>93</v>
      </c>
      <c r="F16" s="2">
        <v>7</v>
      </c>
      <c r="G16" s="44" t="s">
        <v>425</v>
      </c>
      <c r="H16" s="4"/>
      <c r="I16" s="23">
        <v>130848.948</v>
      </c>
      <c r="J16" s="23">
        <v>490639.85200000001</v>
      </c>
      <c r="K16" s="24">
        <f t="shared" si="11"/>
        <v>13.146930000000001</v>
      </c>
      <c r="L16" s="24">
        <f t="shared" si="11"/>
        <v>49.111070000000005</v>
      </c>
      <c r="M16" s="27">
        <v>25</v>
      </c>
      <c r="N16" s="27">
        <v>1186</v>
      </c>
      <c r="O16" s="27">
        <v>25</v>
      </c>
      <c r="P16" s="1">
        <v>173</v>
      </c>
      <c r="R16" s="4">
        <v>2</v>
      </c>
      <c r="S16" s="4">
        <v>1</v>
      </c>
      <c r="T16" s="4">
        <v>1</v>
      </c>
      <c r="V16" s="4" t="s">
        <v>167</v>
      </c>
      <c r="X16" s="30"/>
      <c r="Y16" s="31"/>
      <c r="Z16" s="32"/>
      <c r="AA16" s="33"/>
      <c r="AB16" s="29"/>
      <c r="AC16" s="32"/>
      <c r="AD16" s="32"/>
      <c r="AE16" s="32"/>
      <c r="AF16" s="32"/>
      <c r="AG16" s="28"/>
      <c r="AH16" s="29"/>
    </row>
    <row r="17" spans="1:39" ht="15" customHeight="1" x14ac:dyDescent="0.15">
      <c r="B17" s="3" t="s">
        <v>92</v>
      </c>
      <c r="C17" s="3" t="s">
        <v>224</v>
      </c>
      <c r="D17" s="3" t="s">
        <v>18</v>
      </c>
      <c r="E17" s="3" t="s">
        <v>93</v>
      </c>
      <c r="G17" s="44" t="s">
        <v>353</v>
      </c>
      <c r="H17" s="4"/>
      <c r="I17" s="23">
        <v>130848.948</v>
      </c>
      <c r="J17" s="23">
        <v>490639.85200000001</v>
      </c>
      <c r="K17" s="24">
        <f t="shared" si="11"/>
        <v>13.146930000000001</v>
      </c>
      <c r="L17" s="24">
        <f t="shared" si="11"/>
        <v>49.111070000000005</v>
      </c>
      <c r="M17" s="27">
        <v>25</v>
      </c>
      <c r="N17" s="27">
        <v>1186</v>
      </c>
      <c r="O17" s="27">
        <v>25</v>
      </c>
      <c r="P17" s="1">
        <v>184</v>
      </c>
      <c r="R17" s="4">
        <v>2</v>
      </c>
      <c r="S17" s="4">
        <v>1</v>
      </c>
      <c r="T17" s="4">
        <v>1</v>
      </c>
      <c r="V17" s="4" t="s">
        <v>16</v>
      </c>
      <c r="X17" s="30"/>
      <c r="Y17" s="31"/>
      <c r="Z17" s="32"/>
      <c r="AA17" s="33"/>
      <c r="AB17" s="29"/>
      <c r="AC17" s="32"/>
      <c r="AD17" s="32"/>
      <c r="AE17" s="32"/>
      <c r="AF17" s="32"/>
      <c r="AG17" s="28"/>
      <c r="AH17" s="29"/>
    </row>
    <row r="18" spans="1:39" s="3" customFormat="1" ht="15" customHeight="1" x14ac:dyDescent="0.2">
      <c r="A18" s="42" t="s">
        <v>342</v>
      </c>
      <c r="B18" s="4" t="s">
        <v>92</v>
      </c>
      <c r="C18" s="4"/>
      <c r="E18" s="13" t="s">
        <v>392</v>
      </c>
      <c r="F18" s="13">
        <v>7</v>
      </c>
      <c r="G18" s="13"/>
      <c r="H18" s="15" t="s">
        <v>427</v>
      </c>
      <c r="I18" s="16">
        <f t="shared" ref="I18" si="12">IF(K18="","",TRUNC(K18)*10000+TRUNC((K18-TRUNC(K18))*60)*100+(((K18-TRUNC(K18))*60)-TRUNC((K18-TRUNC(K18))*60))*60)</f>
        <v>130848.768</v>
      </c>
      <c r="J18" s="16">
        <f t="shared" ref="J18" si="13">IF(L18="","",TRUNC(L18)*10000+TRUNC((L18-TRUNC(L18))*60)*100+(((L18-TRUNC(L18))*60)-TRUNC((L18-TRUNC(L18))*60))*60)</f>
        <v>490640.06800000003</v>
      </c>
      <c r="K18" s="17">
        <f t="shared" ref="K18" si="14">IF(H18="","",VALUE(MID(H18,FIND("%2C",H18)+3,8)))</f>
        <v>13.146879999999999</v>
      </c>
      <c r="L18" s="17">
        <f t="shared" ref="L18" si="15">IF(H18="","",VALUE(MID(H18,FIND("q=",H18)+2,8)))</f>
        <v>49.111130000000003</v>
      </c>
      <c r="M18" s="18">
        <v>4</v>
      </c>
      <c r="N18" s="18">
        <v>1172</v>
      </c>
      <c r="O18" s="18">
        <v>15</v>
      </c>
      <c r="P18" s="1"/>
      <c r="V18" s="4"/>
      <c r="W18" s="41" t="s">
        <v>426</v>
      </c>
      <c r="X18" s="30"/>
      <c r="Y18" s="31"/>
      <c r="Z18" s="32"/>
      <c r="AA18" s="33"/>
      <c r="AB18" s="29"/>
      <c r="AC18" s="32"/>
      <c r="AD18" s="32"/>
      <c r="AE18" s="32"/>
      <c r="AF18" s="32"/>
      <c r="AG18" s="28"/>
      <c r="AH18" s="29"/>
      <c r="AI18" s="4"/>
      <c r="AJ18" s="4"/>
      <c r="AK18" s="4"/>
      <c r="AL18" s="4"/>
      <c r="AM18" s="4"/>
    </row>
    <row r="19" spans="1:39" ht="15" customHeight="1" x14ac:dyDescent="0.2">
      <c r="B19" s="3" t="s">
        <v>129</v>
      </c>
      <c r="C19" s="3" t="s">
        <v>287</v>
      </c>
      <c r="D19" s="3" t="s">
        <v>18</v>
      </c>
      <c r="E19" s="3" t="s">
        <v>43</v>
      </c>
      <c r="F19" s="2">
        <v>8</v>
      </c>
      <c r="G19" s="3" t="s">
        <v>354</v>
      </c>
      <c r="H19" s="4"/>
      <c r="I19" s="23">
        <v>132148.88800000001</v>
      </c>
      <c r="J19" s="23">
        <v>485508.50799999997</v>
      </c>
      <c r="K19" s="24">
        <f t="shared" si="11"/>
        <v>13.363580000000002</v>
      </c>
      <c r="L19" s="24">
        <f t="shared" si="11"/>
        <v>48.919029999999992</v>
      </c>
      <c r="M19" s="27">
        <v>15</v>
      </c>
      <c r="N19" s="27">
        <v>746</v>
      </c>
      <c r="O19" s="27">
        <v>15</v>
      </c>
      <c r="P19" s="1">
        <v>217</v>
      </c>
      <c r="R19" s="4">
        <v>1</v>
      </c>
      <c r="S19" s="4">
        <v>1</v>
      </c>
      <c r="T19" s="4">
        <v>1</v>
      </c>
      <c r="U19" s="4">
        <v>1</v>
      </c>
      <c r="V19" s="4" t="s">
        <v>180</v>
      </c>
      <c r="X19" s="30"/>
      <c r="Y19" s="31"/>
      <c r="Z19" s="32"/>
      <c r="AA19" s="33"/>
      <c r="AB19" s="29"/>
      <c r="AC19" s="32"/>
      <c r="AD19" s="32"/>
      <c r="AE19" s="32"/>
      <c r="AF19" s="32"/>
      <c r="AG19" s="28"/>
      <c r="AH19" s="29"/>
    </row>
    <row r="20" spans="1:39" ht="15" customHeight="1" x14ac:dyDescent="0.2">
      <c r="B20" s="3" t="s">
        <v>131</v>
      </c>
      <c r="C20" s="3" t="s">
        <v>301</v>
      </c>
      <c r="D20" s="3" t="s">
        <v>18</v>
      </c>
      <c r="E20" s="3" t="s">
        <v>43</v>
      </c>
      <c r="G20" s="3" t="s">
        <v>354</v>
      </c>
      <c r="H20" s="4"/>
      <c r="I20" s="23">
        <v>132148.88800000001</v>
      </c>
      <c r="J20" s="23">
        <v>485508.50799999997</v>
      </c>
      <c r="K20" s="24">
        <f t="shared" si="11"/>
        <v>13.363580000000002</v>
      </c>
      <c r="L20" s="24">
        <f t="shared" si="11"/>
        <v>48.919029999999992</v>
      </c>
      <c r="M20" s="27">
        <v>15</v>
      </c>
      <c r="N20" s="27">
        <v>746</v>
      </c>
      <c r="O20" s="27">
        <v>15</v>
      </c>
      <c r="P20" s="1">
        <v>220</v>
      </c>
      <c r="R20" s="4">
        <v>1</v>
      </c>
      <c r="S20" s="4">
        <v>1</v>
      </c>
      <c r="T20" s="4">
        <v>1</v>
      </c>
      <c r="U20" s="4">
        <v>1</v>
      </c>
      <c r="V20" s="4" t="s">
        <v>181</v>
      </c>
      <c r="X20" s="30"/>
      <c r="Y20" s="31"/>
      <c r="Z20" s="32"/>
      <c r="AA20" s="33"/>
      <c r="AB20" s="29"/>
      <c r="AC20" s="32"/>
      <c r="AD20" s="32"/>
      <c r="AE20" s="32"/>
      <c r="AF20" s="32"/>
      <c r="AG20" s="28"/>
      <c r="AH20" s="29"/>
    </row>
    <row r="21" spans="1:39" ht="15" customHeight="1" x14ac:dyDescent="0.2">
      <c r="B21" s="3" t="s">
        <v>113</v>
      </c>
      <c r="C21" s="3" t="s">
        <v>269</v>
      </c>
      <c r="D21" s="3" t="s">
        <v>18</v>
      </c>
      <c r="E21" s="3" t="s">
        <v>43</v>
      </c>
      <c r="G21" s="3" t="s">
        <v>354</v>
      </c>
      <c r="H21" s="4"/>
      <c r="I21" s="23">
        <v>132148.88800000001</v>
      </c>
      <c r="J21" s="23">
        <v>485508.50799999997</v>
      </c>
      <c r="K21" s="24">
        <f t="shared" si="11"/>
        <v>13.363580000000002</v>
      </c>
      <c r="L21" s="24">
        <f t="shared" si="11"/>
        <v>48.919029999999992</v>
      </c>
      <c r="M21" s="27">
        <v>15</v>
      </c>
      <c r="N21" s="27">
        <v>746</v>
      </c>
      <c r="O21" s="27">
        <v>15</v>
      </c>
      <c r="P21" s="1">
        <v>191</v>
      </c>
      <c r="R21" s="4">
        <v>1</v>
      </c>
      <c r="S21" s="4">
        <v>1</v>
      </c>
      <c r="T21" s="4">
        <v>1</v>
      </c>
      <c r="U21" s="4">
        <v>1</v>
      </c>
      <c r="V21" s="4" t="s">
        <v>172</v>
      </c>
      <c r="X21" s="30"/>
      <c r="Y21" s="31"/>
      <c r="Z21" s="32"/>
      <c r="AA21" s="33"/>
      <c r="AB21" s="29"/>
      <c r="AC21" s="32"/>
      <c r="AD21" s="32"/>
      <c r="AE21" s="32"/>
      <c r="AF21" s="32"/>
      <c r="AG21" s="28"/>
      <c r="AH21" s="29"/>
    </row>
    <row r="22" spans="1:39" ht="15" customHeight="1" x14ac:dyDescent="0.2">
      <c r="B22" s="3" t="s">
        <v>91</v>
      </c>
      <c r="C22" s="3" t="s">
        <v>223</v>
      </c>
      <c r="D22" s="3" t="s">
        <v>18</v>
      </c>
      <c r="E22" s="3" t="s">
        <v>43</v>
      </c>
      <c r="G22" s="3" t="s">
        <v>354</v>
      </c>
      <c r="H22" s="4"/>
      <c r="I22" s="23">
        <v>132148.88800000001</v>
      </c>
      <c r="J22" s="23">
        <v>485508.50799999997</v>
      </c>
      <c r="K22" s="24">
        <f t="shared" si="11"/>
        <v>13.363580000000002</v>
      </c>
      <c r="L22" s="24">
        <f t="shared" si="11"/>
        <v>48.919029999999992</v>
      </c>
      <c r="M22" s="27">
        <v>15</v>
      </c>
      <c r="N22" s="27">
        <v>746</v>
      </c>
      <c r="O22" s="27">
        <v>15</v>
      </c>
      <c r="P22" s="1">
        <v>172</v>
      </c>
      <c r="R22" s="4">
        <v>1</v>
      </c>
      <c r="S22" s="4">
        <v>1</v>
      </c>
      <c r="T22" s="4">
        <v>1</v>
      </c>
      <c r="V22" s="4" t="s">
        <v>167</v>
      </c>
      <c r="X22" s="30"/>
      <c r="Y22" s="31"/>
      <c r="Z22" s="32"/>
      <c r="AA22" s="33"/>
      <c r="AB22" s="29"/>
      <c r="AC22" s="32"/>
      <c r="AD22" s="32"/>
      <c r="AE22" s="32"/>
      <c r="AF22" s="32"/>
      <c r="AG22" s="28"/>
      <c r="AH22" s="29"/>
    </row>
    <row r="23" spans="1:39" ht="15" customHeight="1" x14ac:dyDescent="0.2">
      <c r="B23" s="3" t="s">
        <v>138</v>
      </c>
      <c r="C23" s="3" t="s">
        <v>273</v>
      </c>
      <c r="D23" s="3" t="s">
        <v>18</v>
      </c>
      <c r="E23" s="3" t="s">
        <v>43</v>
      </c>
      <c r="F23" s="2">
        <v>9</v>
      </c>
      <c r="G23" s="3" t="s">
        <v>355</v>
      </c>
      <c r="H23" s="4"/>
      <c r="I23" s="23">
        <v>133311.23199999999</v>
      </c>
      <c r="J23" s="23">
        <v>485546.66800000001</v>
      </c>
      <c r="K23" s="24">
        <f t="shared" si="11"/>
        <v>13.553119999999996</v>
      </c>
      <c r="L23" s="24">
        <f t="shared" si="11"/>
        <v>48.929630000000003</v>
      </c>
      <c r="M23" s="27">
        <v>20</v>
      </c>
      <c r="N23" s="27">
        <v>857</v>
      </c>
      <c r="O23" s="27">
        <v>25</v>
      </c>
      <c r="P23" s="1">
        <v>275</v>
      </c>
      <c r="Q23" s="4" t="s">
        <v>274</v>
      </c>
      <c r="R23" s="4">
        <v>2</v>
      </c>
      <c r="S23" s="4">
        <v>1</v>
      </c>
      <c r="T23" s="4">
        <v>1</v>
      </c>
      <c r="U23" s="4">
        <v>1</v>
      </c>
      <c r="V23" s="4" t="s">
        <v>179</v>
      </c>
      <c r="X23" s="30"/>
      <c r="Y23" s="31"/>
      <c r="Z23" s="32"/>
      <c r="AA23" s="33"/>
      <c r="AB23" s="29"/>
      <c r="AC23" s="32"/>
      <c r="AD23" s="32"/>
      <c r="AE23" s="32"/>
      <c r="AF23" s="32"/>
      <c r="AG23" s="28"/>
      <c r="AH23" s="29"/>
    </row>
    <row r="24" spans="1:39" ht="15" customHeight="1" x14ac:dyDescent="0.2">
      <c r="B24" s="3" t="s">
        <v>138</v>
      </c>
      <c r="C24" s="3" t="s">
        <v>273</v>
      </c>
      <c r="D24" s="3" t="s">
        <v>18</v>
      </c>
      <c r="E24" s="3" t="s">
        <v>43</v>
      </c>
      <c r="G24" s="3" t="s">
        <v>355</v>
      </c>
      <c r="H24" s="4"/>
      <c r="I24" s="23">
        <v>133311.23199999999</v>
      </c>
      <c r="J24" s="23">
        <v>485546.66800000001</v>
      </c>
      <c r="K24" s="24">
        <f t="shared" si="11"/>
        <v>13.553119999999996</v>
      </c>
      <c r="L24" s="24">
        <f t="shared" si="11"/>
        <v>48.929630000000003</v>
      </c>
      <c r="M24" s="27">
        <v>20</v>
      </c>
      <c r="N24" s="27">
        <v>857</v>
      </c>
      <c r="O24" s="27">
        <v>25</v>
      </c>
      <c r="P24" s="1">
        <v>276</v>
      </c>
      <c r="Q24" s="4" t="s">
        <v>274</v>
      </c>
      <c r="R24" s="4">
        <v>2</v>
      </c>
      <c r="S24" s="4">
        <v>1</v>
      </c>
      <c r="T24" s="4">
        <v>1</v>
      </c>
      <c r="U24" s="4">
        <v>1</v>
      </c>
      <c r="V24" s="4" t="s">
        <v>16</v>
      </c>
      <c r="X24" s="30"/>
      <c r="Y24" s="31"/>
      <c r="Z24" s="32"/>
      <c r="AA24" s="33"/>
      <c r="AB24" s="29"/>
      <c r="AC24" s="32"/>
      <c r="AD24" s="32"/>
      <c r="AE24" s="32"/>
      <c r="AF24" s="32"/>
      <c r="AG24" s="28"/>
      <c r="AH24" s="29"/>
    </row>
    <row r="25" spans="1:39" ht="15" customHeight="1" x14ac:dyDescent="0.2">
      <c r="B25" s="3" t="s">
        <v>126</v>
      </c>
      <c r="C25" s="3" t="s">
        <v>281</v>
      </c>
      <c r="D25" s="3" t="s">
        <v>18</v>
      </c>
      <c r="E25" s="3" t="s">
        <v>43</v>
      </c>
      <c r="G25" s="3" t="s">
        <v>355</v>
      </c>
      <c r="H25" s="4"/>
      <c r="I25" s="23">
        <v>133311.23199999999</v>
      </c>
      <c r="J25" s="23">
        <v>485546.66800000001</v>
      </c>
      <c r="K25" s="24">
        <f t="shared" si="11"/>
        <v>13.553119999999996</v>
      </c>
      <c r="L25" s="24">
        <f t="shared" si="11"/>
        <v>48.929630000000003</v>
      </c>
      <c r="M25" s="27">
        <v>20</v>
      </c>
      <c r="N25" s="27">
        <v>857</v>
      </c>
      <c r="O25" s="27">
        <v>25</v>
      </c>
      <c r="P25" s="1">
        <v>214</v>
      </c>
      <c r="Q25" s="4" t="s">
        <v>282</v>
      </c>
      <c r="R25" s="4">
        <v>1</v>
      </c>
      <c r="S25" s="4">
        <v>1</v>
      </c>
      <c r="T25" s="4">
        <v>1</v>
      </c>
      <c r="U25" s="4">
        <v>1</v>
      </c>
      <c r="V25" s="4" t="s">
        <v>180</v>
      </c>
      <c r="X25" s="30"/>
      <c r="Y25" s="31"/>
      <c r="Z25" s="32"/>
      <c r="AA25" s="33"/>
      <c r="AB25" s="29"/>
      <c r="AC25" s="32"/>
      <c r="AD25" s="32"/>
      <c r="AE25" s="32"/>
      <c r="AF25" s="32"/>
      <c r="AG25" s="28"/>
      <c r="AH25" s="29"/>
    </row>
    <row r="26" spans="1:39" ht="15" customHeight="1" x14ac:dyDescent="0.2">
      <c r="B26" s="3" t="s">
        <v>130</v>
      </c>
      <c r="C26" s="3" t="s">
        <v>293</v>
      </c>
      <c r="D26" s="3" t="s">
        <v>18</v>
      </c>
      <c r="E26" s="3" t="s">
        <v>43</v>
      </c>
      <c r="G26" s="3" t="s">
        <v>355</v>
      </c>
      <c r="H26" s="4"/>
      <c r="I26" s="23">
        <v>133311.23199999999</v>
      </c>
      <c r="J26" s="23">
        <v>485546.66800000001</v>
      </c>
      <c r="K26" s="24">
        <f t="shared" si="11"/>
        <v>13.553119999999996</v>
      </c>
      <c r="L26" s="24">
        <f t="shared" si="11"/>
        <v>48.929630000000003</v>
      </c>
      <c r="M26" s="27">
        <v>20</v>
      </c>
      <c r="N26" s="27">
        <v>857</v>
      </c>
      <c r="O26" s="27">
        <v>25</v>
      </c>
      <c r="P26" s="1">
        <v>218</v>
      </c>
      <c r="Q26" s="4" t="s">
        <v>294</v>
      </c>
      <c r="R26" s="4">
        <v>2</v>
      </c>
      <c r="S26" s="4">
        <v>1</v>
      </c>
      <c r="T26" s="4">
        <v>1</v>
      </c>
      <c r="U26" s="4">
        <v>1</v>
      </c>
      <c r="V26" s="4" t="s">
        <v>181</v>
      </c>
      <c r="X26" s="30"/>
      <c r="Y26" s="31"/>
      <c r="Z26" s="32"/>
      <c r="AA26" s="33"/>
      <c r="AB26" s="29"/>
      <c r="AC26" s="32"/>
      <c r="AD26" s="32"/>
      <c r="AE26" s="32"/>
      <c r="AF26" s="32"/>
      <c r="AG26" s="28"/>
      <c r="AH26" s="29"/>
    </row>
    <row r="27" spans="1:39" ht="15" customHeight="1" x14ac:dyDescent="0.2">
      <c r="B27" s="3" t="s">
        <v>130</v>
      </c>
      <c r="C27" s="3" t="s">
        <v>293</v>
      </c>
      <c r="D27" s="3" t="s">
        <v>18</v>
      </c>
      <c r="E27" s="3" t="s">
        <v>43</v>
      </c>
      <c r="G27" s="3" t="s">
        <v>355</v>
      </c>
      <c r="H27" s="4"/>
      <c r="I27" s="23">
        <v>133311.23199999999</v>
      </c>
      <c r="J27" s="23">
        <v>485546.66800000001</v>
      </c>
      <c r="K27" s="24">
        <f t="shared" si="11"/>
        <v>13.553119999999996</v>
      </c>
      <c r="L27" s="24">
        <f t="shared" si="11"/>
        <v>48.929630000000003</v>
      </c>
      <c r="M27" s="27">
        <v>20</v>
      </c>
      <c r="N27" s="27">
        <v>857</v>
      </c>
      <c r="O27" s="27">
        <v>25</v>
      </c>
      <c r="P27" s="1">
        <v>219</v>
      </c>
      <c r="Q27" s="4" t="s">
        <v>294</v>
      </c>
      <c r="R27" s="4">
        <v>2</v>
      </c>
      <c r="S27" s="4">
        <v>1</v>
      </c>
      <c r="T27" s="4">
        <v>1</v>
      </c>
      <c r="U27" s="4">
        <v>1</v>
      </c>
      <c r="V27" s="4" t="s">
        <v>16</v>
      </c>
      <c r="X27" s="30"/>
      <c r="Y27" s="31"/>
      <c r="Z27" s="32"/>
      <c r="AA27" s="33"/>
      <c r="AB27" s="29"/>
      <c r="AC27" s="32"/>
      <c r="AD27" s="32"/>
      <c r="AE27" s="32"/>
      <c r="AF27" s="32"/>
      <c r="AG27" s="28"/>
      <c r="AH27" s="29"/>
    </row>
    <row r="28" spans="1:39" ht="15" customHeight="1" x14ac:dyDescent="0.2">
      <c r="B28" s="3" t="s">
        <v>140</v>
      </c>
      <c r="C28" s="3" t="s">
        <v>238</v>
      </c>
      <c r="D28" s="3" t="s">
        <v>18</v>
      </c>
      <c r="E28" s="3" t="s">
        <v>43</v>
      </c>
      <c r="G28" s="3" t="s">
        <v>355</v>
      </c>
      <c r="H28" s="4"/>
      <c r="I28" s="23">
        <v>133311.23199999999</v>
      </c>
      <c r="J28" s="23">
        <v>485546.66800000001</v>
      </c>
      <c r="K28" s="24">
        <f t="shared" si="11"/>
        <v>13.553119999999996</v>
      </c>
      <c r="L28" s="24">
        <f t="shared" si="11"/>
        <v>48.929630000000003</v>
      </c>
      <c r="M28" s="27">
        <v>20</v>
      </c>
      <c r="N28" s="27">
        <v>857</v>
      </c>
      <c r="O28" s="27">
        <v>25</v>
      </c>
      <c r="P28" s="1">
        <v>279</v>
      </c>
      <c r="Q28" s="4" t="s">
        <v>239</v>
      </c>
      <c r="R28" s="4">
        <v>1</v>
      </c>
      <c r="S28" s="4">
        <v>1</v>
      </c>
      <c r="T28" s="4">
        <v>1</v>
      </c>
      <c r="U28" s="4">
        <v>1</v>
      </c>
      <c r="V28" s="4" t="s">
        <v>186</v>
      </c>
      <c r="X28" s="30"/>
      <c r="Y28" s="31"/>
      <c r="Z28" s="32"/>
      <c r="AA28" s="33"/>
      <c r="AB28" s="29"/>
      <c r="AC28" s="32"/>
      <c r="AD28" s="32"/>
      <c r="AE28" s="32"/>
      <c r="AF28" s="32"/>
      <c r="AG28" s="28"/>
      <c r="AH28" s="29"/>
    </row>
    <row r="29" spans="1:39" ht="15" customHeight="1" x14ac:dyDescent="0.2">
      <c r="B29" s="3" t="s">
        <v>45</v>
      </c>
      <c r="C29" s="3" t="s">
        <v>254</v>
      </c>
      <c r="D29" s="3" t="s">
        <v>18</v>
      </c>
      <c r="E29" s="3" t="s">
        <v>43</v>
      </c>
      <c r="G29" s="3" t="s">
        <v>355</v>
      </c>
      <c r="H29" s="4"/>
      <c r="I29" s="23">
        <v>133311.23199999999</v>
      </c>
      <c r="J29" s="23">
        <v>485546.66800000001</v>
      </c>
      <c r="K29" s="24">
        <f t="shared" si="11"/>
        <v>13.553119999999996</v>
      </c>
      <c r="L29" s="24">
        <f t="shared" si="11"/>
        <v>48.929630000000003</v>
      </c>
      <c r="M29" s="27">
        <v>20</v>
      </c>
      <c r="N29" s="27">
        <v>857</v>
      </c>
      <c r="O29" s="27">
        <v>25</v>
      </c>
      <c r="P29" s="10">
        <v>128</v>
      </c>
      <c r="Q29" s="4" t="s">
        <v>255</v>
      </c>
      <c r="R29" s="4">
        <v>1</v>
      </c>
      <c r="S29" s="4">
        <v>1</v>
      </c>
      <c r="T29" s="4">
        <v>1</v>
      </c>
      <c r="U29" s="4">
        <v>1</v>
      </c>
      <c r="V29" s="4" t="s">
        <v>161</v>
      </c>
      <c r="X29" s="30"/>
      <c r="Y29" s="31"/>
      <c r="Z29" s="32"/>
      <c r="AA29" s="33"/>
      <c r="AB29" s="29"/>
      <c r="AC29" s="32"/>
      <c r="AD29" s="32"/>
      <c r="AE29" s="32"/>
      <c r="AF29" s="32"/>
      <c r="AG29" s="28"/>
      <c r="AH29" s="29"/>
    </row>
    <row r="30" spans="1:39" ht="15" customHeight="1" x14ac:dyDescent="0.2">
      <c r="B30" s="3" t="s">
        <v>80</v>
      </c>
      <c r="C30" s="3" t="s">
        <v>213</v>
      </c>
      <c r="D30" s="3" t="s">
        <v>18</v>
      </c>
      <c r="E30" s="3" t="s">
        <v>43</v>
      </c>
      <c r="G30" s="3" t="s">
        <v>355</v>
      </c>
      <c r="H30" s="4"/>
      <c r="I30" s="23">
        <v>133311.23199999999</v>
      </c>
      <c r="J30" s="23">
        <v>485546.66800000001</v>
      </c>
      <c r="K30" s="24">
        <f t="shared" si="11"/>
        <v>13.553119999999996</v>
      </c>
      <c r="L30" s="24">
        <f t="shared" si="11"/>
        <v>48.929630000000003</v>
      </c>
      <c r="M30" s="27">
        <v>20</v>
      </c>
      <c r="N30" s="27">
        <v>857</v>
      </c>
      <c r="O30" s="27">
        <v>25</v>
      </c>
      <c r="P30" s="1">
        <v>159</v>
      </c>
      <c r="Q30" s="4" t="s">
        <v>214</v>
      </c>
      <c r="R30" s="4">
        <v>1</v>
      </c>
      <c r="S30" s="4">
        <v>1</v>
      </c>
      <c r="T30" s="4">
        <v>1</v>
      </c>
      <c r="V30" s="4" t="s">
        <v>167</v>
      </c>
      <c r="X30" s="30"/>
      <c r="Y30" s="31"/>
      <c r="Z30" s="32"/>
      <c r="AA30" s="33"/>
      <c r="AB30" s="29"/>
      <c r="AC30" s="32"/>
      <c r="AD30" s="32"/>
      <c r="AE30" s="32"/>
      <c r="AF30" s="32"/>
      <c r="AG30" s="28"/>
      <c r="AH30" s="29"/>
    </row>
    <row r="31" spans="1:39" s="3" customFormat="1" ht="15" customHeight="1" x14ac:dyDescent="0.2">
      <c r="A31" s="42" t="s">
        <v>342</v>
      </c>
      <c r="B31" s="4" t="s">
        <v>138</v>
      </c>
      <c r="C31" s="4"/>
      <c r="E31" s="13"/>
      <c r="F31" s="13">
        <v>9</v>
      </c>
      <c r="G31" s="13"/>
      <c r="H31" s="15" t="s">
        <v>312</v>
      </c>
      <c r="I31" s="16">
        <f t="shared" ref="I31:J31" si="16">IF(K31="","",TRUNC(K31)*10000+TRUNC((K31-TRUNC(K31))*60)*100+(((K31-TRUNC(K31))*60)-TRUNC((K31-TRUNC(K31))*60))*60)</f>
        <v>133311.628</v>
      </c>
      <c r="J31" s="16">
        <f t="shared" si="16"/>
        <v>485546.63199999998</v>
      </c>
      <c r="K31" s="17">
        <f t="shared" ref="K31" si="17">IF(H31="","",VALUE(MID(H31,FIND("%2C",H31)+3,8)))</f>
        <v>13.553229999999999</v>
      </c>
      <c r="L31" s="17">
        <f t="shared" ref="L31" si="18">IF(H31="","",VALUE(MID(H31,FIND("q=",H31)+2,8)))</f>
        <v>48.92962</v>
      </c>
      <c r="M31" s="18">
        <v>3</v>
      </c>
      <c r="N31" s="18">
        <v>840</v>
      </c>
      <c r="O31" s="18">
        <v>15</v>
      </c>
      <c r="P31" s="1"/>
      <c r="V31" s="4"/>
      <c r="W31" s="41" t="s">
        <v>337</v>
      </c>
      <c r="X31" s="30"/>
      <c r="Y31" s="31"/>
      <c r="Z31" s="32"/>
      <c r="AA31" s="33"/>
      <c r="AB31" s="29"/>
      <c r="AC31" s="32"/>
      <c r="AD31" s="32"/>
      <c r="AE31" s="32"/>
      <c r="AF31" s="32"/>
      <c r="AG31" s="28"/>
      <c r="AH31" s="29"/>
      <c r="AI31" s="4"/>
      <c r="AJ31" s="4"/>
      <c r="AK31" s="4"/>
      <c r="AL31" s="4"/>
      <c r="AM31" s="4"/>
    </row>
    <row r="32" spans="1:39" s="3" customFormat="1" ht="15" customHeight="1" x14ac:dyDescent="0.2">
      <c r="A32" s="42" t="s">
        <v>342</v>
      </c>
      <c r="B32" s="4" t="s">
        <v>126</v>
      </c>
      <c r="C32" s="4"/>
      <c r="E32" s="13"/>
      <c r="F32" s="13"/>
      <c r="G32" s="13"/>
      <c r="H32" s="15" t="s">
        <v>312</v>
      </c>
      <c r="I32" s="16">
        <f t="shared" ref="I32:I36" si="19">IF(K32="","",TRUNC(K32)*10000+TRUNC((K32-TRUNC(K32))*60)*100+(((K32-TRUNC(K32))*60)-TRUNC((K32-TRUNC(K32))*60))*60)</f>
        <v>133311.628</v>
      </c>
      <c r="J32" s="16">
        <f t="shared" ref="J32:J36" si="20">IF(L32="","",TRUNC(L32)*10000+TRUNC((L32-TRUNC(L32))*60)*100+(((L32-TRUNC(L32))*60)-TRUNC((L32-TRUNC(L32))*60))*60)</f>
        <v>485546.63199999998</v>
      </c>
      <c r="K32" s="17">
        <f t="shared" ref="K32:K36" si="21">IF(H32="","",VALUE(MID(H32,FIND("%2C",H32)+3,8)))</f>
        <v>13.553229999999999</v>
      </c>
      <c r="L32" s="17">
        <f t="shared" ref="L32:L36" si="22">IF(H32="","",VALUE(MID(H32,FIND("q=",H32)+2,8)))</f>
        <v>48.92962</v>
      </c>
      <c r="M32" s="18">
        <v>25</v>
      </c>
      <c r="N32" s="18">
        <v>840</v>
      </c>
      <c r="O32" s="18">
        <v>15</v>
      </c>
      <c r="P32" s="1"/>
      <c r="V32" s="4"/>
      <c r="W32" s="41" t="s">
        <v>337</v>
      </c>
      <c r="X32" s="30"/>
      <c r="Y32" s="31"/>
      <c r="Z32" s="32"/>
      <c r="AA32" s="33"/>
      <c r="AB32" s="29"/>
      <c r="AC32" s="32"/>
      <c r="AD32" s="32"/>
      <c r="AE32" s="32"/>
      <c r="AF32" s="32"/>
      <c r="AG32" s="28"/>
      <c r="AH32" s="29"/>
      <c r="AI32" s="4"/>
      <c r="AJ32" s="4"/>
      <c r="AK32" s="4"/>
      <c r="AL32" s="4"/>
      <c r="AM32" s="4"/>
    </row>
    <row r="33" spans="1:75" s="3" customFormat="1" ht="15" customHeight="1" x14ac:dyDescent="0.2">
      <c r="A33" s="42" t="s">
        <v>342</v>
      </c>
      <c r="B33" s="4" t="s">
        <v>130</v>
      </c>
      <c r="C33" s="4"/>
      <c r="E33" s="13"/>
      <c r="F33" s="13"/>
      <c r="G33" s="13"/>
      <c r="H33" s="15" t="s">
        <v>312</v>
      </c>
      <c r="I33" s="16">
        <f t="shared" si="19"/>
        <v>133311.628</v>
      </c>
      <c r="J33" s="16">
        <f t="shared" si="20"/>
        <v>485546.63199999998</v>
      </c>
      <c r="K33" s="17">
        <f t="shared" si="21"/>
        <v>13.553229999999999</v>
      </c>
      <c r="L33" s="17">
        <f t="shared" si="22"/>
        <v>48.92962</v>
      </c>
      <c r="M33" s="18">
        <v>25</v>
      </c>
      <c r="N33" s="18">
        <v>840</v>
      </c>
      <c r="O33" s="18">
        <v>15</v>
      </c>
      <c r="P33" s="1"/>
      <c r="V33" s="4"/>
      <c r="W33" s="41" t="s">
        <v>337</v>
      </c>
      <c r="X33" s="30"/>
      <c r="Y33" s="31"/>
      <c r="Z33" s="32"/>
      <c r="AA33" s="33"/>
      <c r="AB33" s="29"/>
      <c r="AC33" s="32"/>
      <c r="AD33" s="32"/>
      <c r="AE33" s="32"/>
      <c r="AF33" s="32"/>
      <c r="AG33" s="28"/>
      <c r="AH33" s="29"/>
      <c r="AI33" s="4"/>
      <c r="AJ33" s="4"/>
      <c r="AK33" s="4"/>
      <c r="AL33" s="4"/>
      <c r="AM33" s="4"/>
    </row>
    <row r="34" spans="1:75" s="3" customFormat="1" ht="15" customHeight="1" x14ac:dyDescent="0.2">
      <c r="A34" s="42" t="s">
        <v>342</v>
      </c>
      <c r="B34" s="4" t="s">
        <v>140</v>
      </c>
      <c r="C34" s="4"/>
      <c r="E34" s="13"/>
      <c r="F34" s="13"/>
      <c r="G34" s="13"/>
      <c r="H34" s="15" t="s">
        <v>312</v>
      </c>
      <c r="I34" s="16">
        <f t="shared" si="19"/>
        <v>133311.628</v>
      </c>
      <c r="J34" s="16">
        <f t="shared" si="20"/>
        <v>485546.63199999998</v>
      </c>
      <c r="K34" s="17">
        <f t="shared" si="21"/>
        <v>13.553229999999999</v>
      </c>
      <c r="L34" s="17">
        <f t="shared" si="22"/>
        <v>48.92962</v>
      </c>
      <c r="M34" s="18">
        <v>25</v>
      </c>
      <c r="N34" s="18">
        <v>840</v>
      </c>
      <c r="O34" s="18">
        <v>15</v>
      </c>
      <c r="P34" s="1"/>
      <c r="V34" s="4"/>
      <c r="W34" s="41" t="s">
        <v>337</v>
      </c>
      <c r="X34" s="30"/>
      <c r="Y34" s="31"/>
      <c r="Z34" s="32"/>
      <c r="AA34" s="33"/>
      <c r="AB34" s="29"/>
      <c r="AC34" s="32"/>
      <c r="AD34" s="32"/>
      <c r="AE34" s="32"/>
      <c r="AF34" s="32"/>
      <c r="AG34" s="28"/>
      <c r="AH34" s="29"/>
      <c r="AI34" s="4"/>
      <c r="AJ34" s="4"/>
      <c r="AK34" s="4"/>
      <c r="AL34" s="4"/>
      <c r="AM34" s="4"/>
    </row>
    <row r="35" spans="1:75" s="3" customFormat="1" ht="15" customHeight="1" x14ac:dyDescent="0.2">
      <c r="A35" s="42" t="s">
        <v>342</v>
      </c>
      <c r="B35" s="4" t="s">
        <v>45</v>
      </c>
      <c r="C35" s="4"/>
      <c r="E35" s="13"/>
      <c r="F35" s="13"/>
      <c r="G35" s="13"/>
      <c r="H35" s="15" t="s">
        <v>312</v>
      </c>
      <c r="I35" s="16">
        <f t="shared" si="19"/>
        <v>133311.628</v>
      </c>
      <c r="J35" s="16">
        <f t="shared" si="20"/>
        <v>485546.63199999998</v>
      </c>
      <c r="K35" s="17">
        <f t="shared" si="21"/>
        <v>13.553229999999999</v>
      </c>
      <c r="L35" s="17">
        <f t="shared" si="22"/>
        <v>48.92962</v>
      </c>
      <c r="M35" s="18">
        <v>25</v>
      </c>
      <c r="N35" s="18">
        <v>840</v>
      </c>
      <c r="O35" s="18">
        <v>15</v>
      </c>
      <c r="P35" s="1"/>
      <c r="V35" s="4"/>
      <c r="W35" s="41" t="s">
        <v>337</v>
      </c>
      <c r="X35" s="30"/>
      <c r="Y35" s="31"/>
      <c r="Z35" s="32"/>
      <c r="AA35" s="33"/>
      <c r="AB35" s="29"/>
      <c r="AC35" s="32"/>
      <c r="AD35" s="32"/>
      <c r="AE35" s="32"/>
      <c r="AF35" s="32"/>
      <c r="AG35" s="28"/>
      <c r="AH35" s="29"/>
      <c r="AI35" s="4"/>
      <c r="AJ35" s="4"/>
      <c r="AK35" s="4"/>
      <c r="AL35" s="4"/>
      <c r="AM35" s="4"/>
    </row>
    <row r="36" spans="1:75" s="3" customFormat="1" ht="15" customHeight="1" x14ac:dyDescent="0.2">
      <c r="A36" s="42" t="s">
        <v>342</v>
      </c>
      <c r="B36" s="4" t="s">
        <v>80</v>
      </c>
      <c r="C36" s="4"/>
      <c r="E36" s="13"/>
      <c r="F36" s="13"/>
      <c r="G36" s="13"/>
      <c r="H36" s="15" t="s">
        <v>312</v>
      </c>
      <c r="I36" s="16">
        <f t="shared" si="19"/>
        <v>133311.628</v>
      </c>
      <c r="J36" s="16">
        <f t="shared" si="20"/>
        <v>485546.63199999998</v>
      </c>
      <c r="K36" s="17">
        <f t="shared" si="21"/>
        <v>13.553229999999999</v>
      </c>
      <c r="L36" s="17">
        <f t="shared" si="22"/>
        <v>48.92962</v>
      </c>
      <c r="M36" s="18">
        <v>25</v>
      </c>
      <c r="N36" s="18">
        <v>840</v>
      </c>
      <c r="O36" s="18">
        <v>15</v>
      </c>
      <c r="P36" s="1"/>
      <c r="V36" s="4"/>
      <c r="W36" s="41" t="s">
        <v>337</v>
      </c>
      <c r="X36" s="30"/>
      <c r="Y36" s="31"/>
      <c r="Z36" s="32"/>
      <c r="AA36" s="33"/>
      <c r="AB36" s="29"/>
      <c r="AC36" s="32"/>
      <c r="AD36" s="32"/>
      <c r="AE36" s="32"/>
      <c r="AF36" s="32"/>
      <c r="AG36" s="28"/>
      <c r="AH36" s="29"/>
      <c r="AI36" s="4"/>
      <c r="AJ36" s="4"/>
      <c r="AK36" s="4"/>
      <c r="AL36" s="4"/>
      <c r="AM36" s="4"/>
    </row>
    <row r="37" spans="1:75" ht="15" customHeight="1" x14ac:dyDescent="0.2">
      <c r="B37" s="3" t="s">
        <v>36</v>
      </c>
      <c r="C37" s="3" t="s">
        <v>249</v>
      </c>
      <c r="D37" s="3" t="s">
        <v>18</v>
      </c>
      <c r="E37" s="3" t="s">
        <v>30</v>
      </c>
      <c r="F37" s="2">
        <v>10</v>
      </c>
      <c r="G37" s="3" t="s">
        <v>356</v>
      </c>
      <c r="H37" s="4"/>
      <c r="I37" s="23">
        <v>131957.64799999999</v>
      </c>
      <c r="J37" s="23">
        <v>490038.41200000001</v>
      </c>
      <c r="K37" s="24">
        <f t="shared" ref="K37:L41" si="23">(I37-TRUNC(I37/100)*100)/3600+(TRUNC(I37/100)-TRUNC(I37/10000)*100)/60+TRUNC(I37/10000)</f>
        <v>13.332679999999996</v>
      </c>
      <c r="L37" s="24">
        <f t="shared" si="23"/>
        <v>49.010670000000005</v>
      </c>
      <c r="M37" s="27">
        <v>40</v>
      </c>
      <c r="N37" s="27">
        <v>781</v>
      </c>
      <c r="O37" s="27">
        <v>25</v>
      </c>
      <c r="P37" s="10">
        <v>124</v>
      </c>
      <c r="R37" s="4">
        <v>1</v>
      </c>
      <c r="S37" s="4">
        <v>1</v>
      </c>
      <c r="T37" s="4">
        <v>1</v>
      </c>
      <c r="U37" s="4">
        <v>1</v>
      </c>
      <c r="V37" s="4" t="s">
        <v>158</v>
      </c>
      <c r="X37" s="30"/>
      <c r="Y37" s="31"/>
      <c r="Z37" s="32"/>
      <c r="AA37" s="33"/>
      <c r="AB37" s="36"/>
      <c r="AC37" s="32"/>
      <c r="AD37" s="32"/>
      <c r="AE37" s="32"/>
      <c r="AF37" s="32"/>
      <c r="AG37" s="28"/>
      <c r="AH37" s="29"/>
    </row>
    <row r="38" spans="1:75" ht="15" customHeight="1" x14ac:dyDescent="0.2">
      <c r="B38" s="3" t="s">
        <v>67</v>
      </c>
      <c r="C38" s="3" t="s">
        <v>203</v>
      </c>
      <c r="D38" s="3" t="s">
        <v>18</v>
      </c>
      <c r="E38" s="3" t="s">
        <v>30</v>
      </c>
      <c r="G38" s="3" t="s">
        <v>356</v>
      </c>
      <c r="H38" s="4"/>
      <c r="I38" s="23">
        <v>131957.64799999999</v>
      </c>
      <c r="J38" s="23">
        <v>490038.41200000001</v>
      </c>
      <c r="K38" s="24">
        <f t="shared" si="23"/>
        <v>13.332679999999996</v>
      </c>
      <c r="L38" s="24">
        <f t="shared" si="23"/>
        <v>49.010670000000005</v>
      </c>
      <c r="M38" s="27">
        <v>40</v>
      </c>
      <c r="N38" s="27">
        <v>781</v>
      </c>
      <c r="O38" s="27">
        <v>25</v>
      </c>
      <c r="P38" s="1">
        <v>150</v>
      </c>
      <c r="R38" s="4">
        <v>1</v>
      </c>
      <c r="S38" s="4">
        <v>1</v>
      </c>
      <c r="T38" s="4">
        <v>1</v>
      </c>
      <c r="U38" s="4">
        <v>1</v>
      </c>
      <c r="V38" s="4" t="s">
        <v>165</v>
      </c>
      <c r="X38" s="30"/>
      <c r="Y38" s="31"/>
      <c r="Z38" s="32"/>
      <c r="AA38" s="33"/>
      <c r="AB38" s="36"/>
      <c r="AC38" s="32"/>
      <c r="AD38" s="32"/>
      <c r="AE38" s="32"/>
      <c r="AF38" s="32"/>
      <c r="AG38" s="28"/>
      <c r="AH38" s="29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</row>
    <row r="39" spans="1:75" ht="15" customHeight="1" x14ac:dyDescent="0.2">
      <c r="B39" s="3" t="s">
        <v>39</v>
      </c>
      <c r="C39" s="3" t="s">
        <v>251</v>
      </c>
      <c r="D39" s="3" t="s">
        <v>18</v>
      </c>
      <c r="E39" s="3" t="s">
        <v>40</v>
      </c>
      <c r="F39" s="2" t="s">
        <v>41</v>
      </c>
      <c r="G39" s="3" t="s">
        <v>357</v>
      </c>
      <c r="H39" s="4"/>
      <c r="I39" s="23">
        <v>132152.30799999999</v>
      </c>
      <c r="J39" s="23">
        <v>485818.33600000001</v>
      </c>
      <c r="K39" s="24">
        <f t="shared" si="23"/>
        <v>13.364529999999997</v>
      </c>
      <c r="L39" s="24">
        <f t="shared" si="23"/>
        <v>48.971760000000003</v>
      </c>
      <c r="M39" s="27">
        <v>20</v>
      </c>
      <c r="N39" s="27">
        <v>996</v>
      </c>
      <c r="O39" s="27">
        <v>20</v>
      </c>
      <c r="P39" s="10">
        <v>126</v>
      </c>
      <c r="R39" s="4">
        <v>1</v>
      </c>
      <c r="S39" s="4">
        <v>1</v>
      </c>
      <c r="T39" s="4">
        <v>1</v>
      </c>
      <c r="U39" s="4">
        <v>1</v>
      </c>
      <c r="V39" s="4" t="s">
        <v>155</v>
      </c>
      <c r="X39" s="30"/>
      <c r="Y39" s="31"/>
      <c r="Z39" s="32"/>
      <c r="AA39" s="33"/>
      <c r="AB39" s="29"/>
      <c r="AC39" s="32"/>
      <c r="AD39" s="32"/>
      <c r="AE39" s="32"/>
      <c r="AF39" s="32"/>
      <c r="AG39" s="28"/>
      <c r="AH39" s="29"/>
    </row>
    <row r="40" spans="1:75" s="3" customFormat="1" ht="15" customHeight="1" x14ac:dyDescent="0.2">
      <c r="A40" s="42"/>
      <c r="B40" s="3" t="s">
        <v>46</v>
      </c>
      <c r="C40" s="3" t="s">
        <v>256</v>
      </c>
      <c r="D40" s="3" t="s">
        <v>18</v>
      </c>
      <c r="E40" s="3" t="s">
        <v>43</v>
      </c>
      <c r="F40" s="2">
        <v>12</v>
      </c>
      <c r="G40" s="3" t="s">
        <v>358</v>
      </c>
      <c r="I40" s="23">
        <v>133001.18799999999</v>
      </c>
      <c r="J40" s="23">
        <v>485421.636</v>
      </c>
      <c r="K40" s="24">
        <f t="shared" si="23"/>
        <v>13.500329999999998</v>
      </c>
      <c r="L40" s="24">
        <f t="shared" si="23"/>
        <v>48.906010000000002</v>
      </c>
      <c r="M40" s="27">
        <v>15</v>
      </c>
      <c r="N40" s="27">
        <v>892</v>
      </c>
      <c r="O40" s="27">
        <v>20</v>
      </c>
      <c r="P40" s="10">
        <v>129</v>
      </c>
      <c r="Q40" s="4" t="s">
        <v>257</v>
      </c>
      <c r="R40" s="4">
        <v>1</v>
      </c>
      <c r="S40" s="4">
        <v>1</v>
      </c>
      <c r="T40" s="4">
        <v>1</v>
      </c>
      <c r="U40" s="4">
        <v>1</v>
      </c>
      <c r="V40" s="4" t="s">
        <v>158</v>
      </c>
      <c r="X40" s="30"/>
      <c r="Y40" s="31"/>
      <c r="Z40" s="32"/>
      <c r="AA40" s="33"/>
      <c r="AB40" s="29"/>
      <c r="AC40" s="32"/>
      <c r="AD40" s="32"/>
      <c r="AE40" s="32"/>
      <c r="AF40" s="32"/>
      <c r="AG40" s="28"/>
      <c r="AH40" s="29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s="3" customFormat="1" ht="15" customHeight="1" x14ac:dyDescent="0.2">
      <c r="A41" s="42"/>
      <c r="B41" s="3" t="s">
        <v>147</v>
      </c>
      <c r="C41" s="3" t="s">
        <v>289</v>
      </c>
      <c r="D41" s="3" t="s">
        <v>18</v>
      </c>
      <c r="E41" s="3" t="s">
        <v>19</v>
      </c>
      <c r="F41" s="2">
        <v>13</v>
      </c>
      <c r="G41" s="3" t="s">
        <v>148</v>
      </c>
      <c r="I41" s="23">
        <v>131250.29999999999</v>
      </c>
      <c r="J41" s="23">
        <v>484247.5</v>
      </c>
      <c r="K41" s="24">
        <f t="shared" si="23"/>
        <v>13.213972222222219</v>
      </c>
      <c r="L41" s="24">
        <f t="shared" si="23"/>
        <v>48.713194444444447</v>
      </c>
      <c r="M41" s="27">
        <v>50</v>
      </c>
      <c r="N41" s="27">
        <v>408</v>
      </c>
      <c r="O41" s="27">
        <v>20</v>
      </c>
      <c r="P41" s="1">
        <v>288</v>
      </c>
      <c r="Q41" s="4"/>
      <c r="R41" s="4">
        <v>1</v>
      </c>
      <c r="S41" s="4">
        <v>1</v>
      </c>
      <c r="T41" s="4">
        <v>1</v>
      </c>
      <c r="U41" s="4">
        <v>1</v>
      </c>
      <c r="V41" s="4" t="s">
        <v>190</v>
      </c>
      <c r="X41" s="30"/>
      <c r="Y41" s="31"/>
      <c r="Z41" s="32"/>
      <c r="AA41" s="33"/>
      <c r="AB41" s="29"/>
      <c r="AC41" s="32"/>
      <c r="AD41" s="32"/>
      <c r="AE41" s="32"/>
      <c r="AF41" s="32"/>
      <c r="AG41" s="28"/>
      <c r="AH41" s="29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s="3" customFormat="1" ht="15" customHeight="1" x14ac:dyDescent="0.2">
      <c r="A42" s="42" t="s">
        <v>342</v>
      </c>
      <c r="B42" s="4" t="s">
        <v>147</v>
      </c>
      <c r="C42" s="4"/>
      <c r="E42" s="13"/>
      <c r="F42" s="13">
        <v>13</v>
      </c>
      <c r="G42" s="13"/>
      <c r="H42" s="15" t="s">
        <v>313</v>
      </c>
      <c r="I42" s="16">
        <f t="shared" ref="I42:J42" si="24">IF(K42="","",TRUNC(K42)*10000+TRUNC((K42-TRUNC(K42))*60)*100+(((K42-TRUNC(K42))*60)-TRUNC((K42-TRUNC(K42))*60))*60)</f>
        <v>131244.46</v>
      </c>
      <c r="J42" s="16">
        <f t="shared" si="24"/>
        <v>484249.06800000003</v>
      </c>
      <c r="K42" s="17">
        <f t="shared" ref="K42" si="25">IF(H42="","",VALUE(MID(H42,FIND("%2C",H42)+3,8)))</f>
        <v>13.212350000000001</v>
      </c>
      <c r="L42" s="17">
        <f t="shared" ref="L42" si="26">IF(H42="","",VALUE(MID(H42,FIND("q=",H42)+2,8)))</f>
        <v>48.713630000000002</v>
      </c>
      <c r="M42" s="18">
        <v>3</v>
      </c>
      <c r="N42" s="18">
        <v>1037</v>
      </c>
      <c r="O42" s="18">
        <v>15</v>
      </c>
      <c r="P42" s="1"/>
      <c r="V42" s="4"/>
      <c r="W42" s="41" t="s">
        <v>338</v>
      </c>
      <c r="X42" s="30"/>
      <c r="Y42" s="31"/>
      <c r="Z42" s="32"/>
      <c r="AA42" s="33"/>
      <c r="AB42" s="29"/>
      <c r="AC42" s="32"/>
      <c r="AD42" s="32"/>
      <c r="AE42" s="32"/>
      <c r="AF42" s="32"/>
      <c r="AG42" s="28"/>
      <c r="AH42" s="29"/>
      <c r="AI42" s="4"/>
      <c r="AJ42" s="4"/>
      <c r="AK42" s="4"/>
      <c r="AL42" s="4"/>
      <c r="AM42" s="4"/>
    </row>
    <row r="43" spans="1:75" s="3" customFormat="1" ht="15" customHeight="1" x14ac:dyDescent="0.2">
      <c r="A43" s="42"/>
      <c r="B43" s="3" t="s">
        <v>134</v>
      </c>
      <c r="C43" s="3" t="s">
        <v>298</v>
      </c>
      <c r="D43" s="3" t="s">
        <v>18</v>
      </c>
      <c r="E43" s="3" t="s">
        <v>43</v>
      </c>
      <c r="F43" s="2">
        <v>14</v>
      </c>
      <c r="G43" s="3" t="s">
        <v>88</v>
      </c>
      <c r="I43" s="23">
        <v>132417.35200000001</v>
      </c>
      <c r="J43" s="23">
        <v>485804.22399999999</v>
      </c>
      <c r="K43" s="24">
        <f t="shared" ref="K43:L68" si="27">(I43-TRUNC(I43/100)*100)/3600+(TRUNC(I43/100)-TRUNC(I43/10000)*100)/60+TRUNC(I43/10000)</f>
        <v>13.404820000000004</v>
      </c>
      <c r="L43" s="24">
        <f t="shared" si="27"/>
        <v>48.967839999999995</v>
      </c>
      <c r="M43" s="27">
        <v>15</v>
      </c>
      <c r="N43" s="27">
        <v>1003</v>
      </c>
      <c r="O43" s="27">
        <v>15</v>
      </c>
      <c r="P43" s="1">
        <v>222</v>
      </c>
      <c r="Q43" s="4"/>
      <c r="R43" s="4">
        <v>1</v>
      </c>
      <c r="S43" s="4">
        <v>1</v>
      </c>
      <c r="T43" s="4">
        <v>1</v>
      </c>
      <c r="U43" s="4">
        <v>1</v>
      </c>
      <c r="V43" s="4" t="s">
        <v>183</v>
      </c>
      <c r="X43" s="30"/>
      <c r="Y43" s="31"/>
      <c r="Z43" s="32"/>
      <c r="AA43" s="33"/>
      <c r="AB43" s="29"/>
      <c r="AC43" s="32"/>
      <c r="AD43" s="32"/>
      <c r="AE43" s="32"/>
      <c r="AF43" s="32"/>
      <c r="AG43" s="28"/>
      <c r="AH43" s="29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s="3" customFormat="1" ht="15" customHeight="1" x14ac:dyDescent="0.2">
      <c r="A44" s="42"/>
      <c r="B44" s="3" t="s">
        <v>87</v>
      </c>
      <c r="C44" s="3" t="s">
        <v>221</v>
      </c>
      <c r="D44" s="3" t="s">
        <v>18</v>
      </c>
      <c r="E44" s="3" t="s">
        <v>43</v>
      </c>
      <c r="F44" s="2"/>
      <c r="G44" s="3" t="s">
        <v>88</v>
      </c>
      <c r="I44" s="23">
        <v>132417.35200000001</v>
      </c>
      <c r="J44" s="23">
        <v>485804.22399999999</v>
      </c>
      <c r="K44" s="24">
        <f t="shared" si="27"/>
        <v>13.404820000000004</v>
      </c>
      <c r="L44" s="24">
        <f t="shared" si="27"/>
        <v>48.967839999999995</v>
      </c>
      <c r="M44" s="27">
        <v>15</v>
      </c>
      <c r="N44" s="27">
        <v>1003</v>
      </c>
      <c r="O44" s="27">
        <v>15</v>
      </c>
      <c r="P44" s="1">
        <v>170</v>
      </c>
      <c r="Q44" s="4"/>
      <c r="R44" s="4">
        <v>1</v>
      </c>
      <c r="S44" s="4">
        <v>1</v>
      </c>
      <c r="T44" s="4">
        <v>1</v>
      </c>
      <c r="U44" s="4">
        <v>1</v>
      </c>
      <c r="V44" s="4" t="s">
        <v>165</v>
      </c>
      <c r="X44" s="30"/>
      <c r="Y44" s="31"/>
      <c r="Z44" s="32"/>
      <c r="AA44" s="33"/>
      <c r="AB44" s="29"/>
      <c r="AC44" s="32"/>
      <c r="AD44" s="32"/>
      <c r="AE44" s="32"/>
      <c r="AF44" s="32"/>
      <c r="AG44" s="28"/>
      <c r="AH44" s="29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s="3" customFormat="1" ht="15" customHeight="1" x14ac:dyDescent="0.2">
      <c r="A45" s="42"/>
      <c r="B45" s="3" t="s">
        <v>137</v>
      </c>
      <c r="C45" s="3" t="s">
        <v>276</v>
      </c>
      <c r="D45" s="3" t="s">
        <v>18</v>
      </c>
      <c r="E45" s="3" t="s">
        <v>43</v>
      </c>
      <c r="F45" s="2">
        <v>15</v>
      </c>
      <c r="G45" s="3" t="s">
        <v>108</v>
      </c>
      <c r="I45" s="23">
        <v>132440.68</v>
      </c>
      <c r="J45" s="23">
        <v>485520.67599999998</v>
      </c>
      <c r="K45" s="24">
        <f t="shared" si="27"/>
        <v>13.411299999999999</v>
      </c>
      <c r="L45" s="24">
        <f t="shared" si="27"/>
        <v>48.922409999999992</v>
      </c>
      <c r="M45" s="27">
        <v>15</v>
      </c>
      <c r="N45" s="27">
        <v>769</v>
      </c>
      <c r="O45" s="27">
        <v>15</v>
      </c>
      <c r="P45" s="1">
        <v>274</v>
      </c>
      <c r="Q45" s="4" t="s">
        <v>302</v>
      </c>
      <c r="R45" s="4">
        <v>1</v>
      </c>
      <c r="S45" s="4">
        <v>1</v>
      </c>
      <c r="T45" s="4">
        <v>1</v>
      </c>
      <c r="U45" s="4"/>
      <c r="V45" s="4" t="s">
        <v>163</v>
      </c>
      <c r="X45" s="30"/>
      <c r="Y45" s="31"/>
      <c r="Z45" s="32"/>
      <c r="AA45" s="33"/>
      <c r="AB45" s="29"/>
      <c r="AC45" s="32"/>
      <c r="AD45" s="32"/>
      <c r="AE45" s="32"/>
      <c r="AF45" s="32"/>
      <c r="AG45" s="28"/>
      <c r="AH45" s="29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s="3" customFormat="1" ht="15" customHeight="1" x14ac:dyDescent="0.2">
      <c r="A46" s="42"/>
      <c r="B46" s="3" t="s">
        <v>124</v>
      </c>
      <c r="C46" s="3" t="s">
        <v>276</v>
      </c>
      <c r="D46" s="3" t="s">
        <v>18</v>
      </c>
      <c r="E46" s="3" t="s">
        <v>43</v>
      </c>
      <c r="F46" s="2"/>
      <c r="G46" s="3" t="s">
        <v>108</v>
      </c>
      <c r="I46" s="23">
        <v>132440.68</v>
      </c>
      <c r="J46" s="23">
        <v>485520.67599999998</v>
      </c>
      <c r="K46" s="24">
        <f t="shared" si="27"/>
        <v>13.411299999999999</v>
      </c>
      <c r="L46" s="24">
        <f t="shared" si="27"/>
        <v>48.922409999999992</v>
      </c>
      <c r="M46" s="27">
        <v>15</v>
      </c>
      <c r="N46" s="27">
        <v>769</v>
      </c>
      <c r="O46" s="27">
        <v>15</v>
      </c>
      <c r="P46" s="1">
        <v>211</v>
      </c>
      <c r="Q46" s="4" t="s">
        <v>277</v>
      </c>
      <c r="R46" s="4">
        <v>1</v>
      </c>
      <c r="S46" s="4">
        <v>1</v>
      </c>
      <c r="T46" s="4">
        <v>1</v>
      </c>
      <c r="U46" s="4">
        <v>1</v>
      </c>
      <c r="V46" s="4" t="s">
        <v>178</v>
      </c>
      <c r="X46" s="30"/>
      <c r="Y46" s="31"/>
      <c r="Z46" s="32"/>
      <c r="AA46" s="33"/>
      <c r="AB46" s="29"/>
      <c r="AC46" s="32"/>
      <c r="AD46" s="32"/>
      <c r="AE46" s="32"/>
      <c r="AF46" s="32"/>
      <c r="AG46" s="28"/>
      <c r="AH46" s="29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s="3" customFormat="1" ht="15" customHeight="1" x14ac:dyDescent="0.2">
      <c r="A47" s="42"/>
      <c r="B47" s="3" t="s">
        <v>141</v>
      </c>
      <c r="C47" s="3" t="s">
        <v>299</v>
      </c>
      <c r="D47" s="3" t="s">
        <v>18</v>
      </c>
      <c r="E47" s="3" t="s">
        <v>43</v>
      </c>
      <c r="F47" s="2"/>
      <c r="G47" s="3" t="s">
        <v>108</v>
      </c>
      <c r="I47" s="23">
        <v>132440.68</v>
      </c>
      <c r="J47" s="23">
        <v>485520.67599999998</v>
      </c>
      <c r="K47" s="24">
        <f t="shared" si="27"/>
        <v>13.411299999999999</v>
      </c>
      <c r="L47" s="24">
        <f t="shared" si="27"/>
        <v>48.922409999999992</v>
      </c>
      <c r="M47" s="27">
        <v>15</v>
      </c>
      <c r="N47" s="27">
        <v>769</v>
      </c>
      <c r="O47" s="27">
        <v>15</v>
      </c>
      <c r="P47" s="1">
        <v>280</v>
      </c>
      <c r="Q47" s="4"/>
      <c r="R47" s="4">
        <v>1</v>
      </c>
      <c r="S47" s="4">
        <v>1</v>
      </c>
      <c r="T47" s="4">
        <v>1</v>
      </c>
      <c r="U47" s="4">
        <v>1</v>
      </c>
      <c r="V47" s="4" t="s">
        <v>187</v>
      </c>
      <c r="X47" s="30"/>
      <c r="Y47" s="31"/>
      <c r="Z47" s="32"/>
      <c r="AA47" s="33"/>
      <c r="AB47" s="29"/>
      <c r="AC47" s="32"/>
      <c r="AD47" s="32"/>
      <c r="AE47" s="32"/>
      <c r="AF47" s="32"/>
      <c r="AG47" s="28"/>
      <c r="AH47" s="29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s="3" customFormat="1" ht="15" customHeight="1" x14ac:dyDescent="0.2">
      <c r="A48" s="42"/>
      <c r="B48" s="3" t="s">
        <v>142</v>
      </c>
      <c r="C48" s="3" t="s">
        <v>284</v>
      </c>
      <c r="D48" s="3" t="s">
        <v>18</v>
      </c>
      <c r="E48" s="3" t="s">
        <v>43</v>
      </c>
      <c r="F48" s="2"/>
      <c r="G48" s="3" t="s">
        <v>108</v>
      </c>
      <c r="I48" s="23">
        <v>132440.68</v>
      </c>
      <c r="J48" s="23">
        <v>485520.67599999998</v>
      </c>
      <c r="K48" s="24">
        <f t="shared" si="27"/>
        <v>13.411299999999999</v>
      </c>
      <c r="L48" s="24">
        <f t="shared" si="27"/>
        <v>48.922409999999992</v>
      </c>
      <c r="M48" s="27">
        <v>15</v>
      </c>
      <c r="N48" s="27">
        <v>769</v>
      </c>
      <c r="O48" s="27">
        <v>15</v>
      </c>
      <c r="P48" s="1">
        <v>281</v>
      </c>
      <c r="Q48" s="4" t="s">
        <v>288</v>
      </c>
      <c r="R48" s="4">
        <v>2</v>
      </c>
      <c r="S48" s="4">
        <v>1</v>
      </c>
      <c r="T48" s="4">
        <v>1</v>
      </c>
      <c r="U48" s="4">
        <v>1</v>
      </c>
      <c r="V48" s="12" t="s">
        <v>188</v>
      </c>
      <c r="X48" s="30"/>
      <c r="Y48" s="31"/>
      <c r="Z48" s="32"/>
      <c r="AA48" s="33"/>
      <c r="AB48" s="29"/>
      <c r="AC48" s="32"/>
      <c r="AD48" s="32"/>
      <c r="AE48" s="32"/>
      <c r="AF48" s="32"/>
      <c r="AG48" s="28"/>
      <c r="AH48" s="29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s="3" customFormat="1" ht="15" customHeight="1" x14ac:dyDescent="0.2">
      <c r="A49" s="42"/>
      <c r="B49" s="3" t="s">
        <v>142</v>
      </c>
      <c r="C49" s="3" t="s">
        <v>284</v>
      </c>
      <c r="D49" s="3" t="s">
        <v>18</v>
      </c>
      <c r="E49" s="3" t="s">
        <v>43</v>
      </c>
      <c r="F49" s="2"/>
      <c r="G49" s="3" t="s">
        <v>108</v>
      </c>
      <c r="I49" s="23">
        <v>132440.68</v>
      </c>
      <c r="J49" s="23">
        <v>485520.67599999998</v>
      </c>
      <c r="K49" s="24">
        <f t="shared" si="27"/>
        <v>13.411299999999999</v>
      </c>
      <c r="L49" s="24">
        <f t="shared" si="27"/>
        <v>48.922409999999992</v>
      </c>
      <c r="M49" s="27">
        <v>15</v>
      </c>
      <c r="N49" s="27">
        <v>769</v>
      </c>
      <c r="O49" s="27">
        <v>15</v>
      </c>
      <c r="P49" s="1">
        <v>282</v>
      </c>
      <c r="Q49" s="4" t="s">
        <v>288</v>
      </c>
      <c r="R49" s="4">
        <v>2</v>
      </c>
      <c r="S49" s="4">
        <v>1</v>
      </c>
      <c r="T49" s="4">
        <v>1</v>
      </c>
      <c r="U49" s="4">
        <v>1</v>
      </c>
      <c r="V49" s="4" t="s">
        <v>16</v>
      </c>
      <c r="X49" s="30"/>
      <c r="Y49" s="31"/>
      <c r="Z49" s="32"/>
      <c r="AA49" s="33"/>
      <c r="AB49" s="29"/>
      <c r="AC49" s="32"/>
      <c r="AD49" s="32"/>
      <c r="AE49" s="32"/>
      <c r="AF49" s="32"/>
      <c r="AG49" s="28"/>
      <c r="AH49" s="29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s="3" customFormat="1" ht="15" customHeight="1" x14ac:dyDescent="0.2">
      <c r="A50" s="42"/>
      <c r="B50" s="3" t="s">
        <v>107</v>
      </c>
      <c r="C50" s="3" t="s">
        <v>265</v>
      </c>
      <c r="D50" s="3" t="s">
        <v>18</v>
      </c>
      <c r="E50" s="3" t="s">
        <v>43</v>
      </c>
      <c r="F50" s="2"/>
      <c r="G50" s="3" t="s">
        <v>108</v>
      </c>
      <c r="I50" s="23">
        <v>132440.68</v>
      </c>
      <c r="J50" s="23">
        <v>485520.67599999998</v>
      </c>
      <c r="K50" s="24">
        <f t="shared" si="27"/>
        <v>13.411299999999999</v>
      </c>
      <c r="L50" s="24">
        <f t="shared" si="27"/>
        <v>48.922409999999992</v>
      </c>
      <c r="M50" s="27">
        <v>15</v>
      </c>
      <c r="N50" s="27">
        <v>769</v>
      </c>
      <c r="O50" s="27">
        <v>15</v>
      </c>
      <c r="P50" s="1">
        <v>182</v>
      </c>
      <c r="Q50" s="4"/>
      <c r="R50" s="4">
        <v>1</v>
      </c>
      <c r="S50" s="4">
        <v>1</v>
      </c>
      <c r="T50" s="4">
        <v>1</v>
      </c>
      <c r="U50" s="4">
        <v>1</v>
      </c>
      <c r="V50" s="4" t="s">
        <v>170</v>
      </c>
      <c r="X50" s="30"/>
      <c r="Y50" s="31"/>
      <c r="Z50" s="32"/>
      <c r="AA50" s="33"/>
      <c r="AB50" s="29"/>
      <c r="AC50" s="32"/>
      <c r="AD50" s="32"/>
      <c r="AE50" s="32"/>
      <c r="AF50" s="32"/>
      <c r="AG50" s="28"/>
      <c r="AH50" s="29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s="3" customFormat="1" ht="15" customHeight="1" x14ac:dyDescent="0.2">
      <c r="A51" s="42"/>
      <c r="B51" s="3" t="s">
        <v>132</v>
      </c>
      <c r="C51" s="3" t="s">
        <v>295</v>
      </c>
      <c r="D51" s="3" t="s">
        <v>18</v>
      </c>
      <c r="E51" s="3" t="s">
        <v>43</v>
      </c>
      <c r="F51" s="2">
        <v>16</v>
      </c>
      <c r="G51" s="3" t="s">
        <v>133</v>
      </c>
      <c r="I51" s="23">
        <v>132910.068</v>
      </c>
      <c r="J51" s="23">
        <v>485323.49599999998</v>
      </c>
      <c r="K51" s="24">
        <f t="shared" si="27"/>
        <v>13.486129999999999</v>
      </c>
      <c r="L51" s="24">
        <f t="shared" si="27"/>
        <v>48.889859999999999</v>
      </c>
      <c r="M51" s="27">
        <v>10</v>
      </c>
      <c r="N51" s="27">
        <v>813</v>
      </c>
      <c r="O51" s="27">
        <v>15</v>
      </c>
      <c r="P51" s="1">
        <v>221</v>
      </c>
      <c r="Q51" s="4"/>
      <c r="R51" s="4">
        <v>1</v>
      </c>
      <c r="S51" s="4">
        <v>1</v>
      </c>
      <c r="T51" s="4">
        <v>1</v>
      </c>
      <c r="U51" s="4">
        <v>1</v>
      </c>
      <c r="V51" s="4" t="s">
        <v>182</v>
      </c>
      <c r="X51" s="30"/>
      <c r="Y51" s="31"/>
      <c r="Z51" s="32"/>
      <c r="AA51" s="33"/>
      <c r="AB51" s="29"/>
      <c r="AC51" s="32"/>
      <c r="AD51" s="32"/>
      <c r="AE51" s="32"/>
      <c r="AF51" s="32"/>
      <c r="AG51" s="28"/>
      <c r="AH51" s="29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s="3" customFormat="1" ht="15" customHeight="1" x14ac:dyDescent="0.2">
      <c r="A52" s="42"/>
      <c r="B52" s="3" t="s">
        <v>121</v>
      </c>
      <c r="C52" s="3" t="s">
        <v>278</v>
      </c>
      <c r="D52" s="3" t="s">
        <v>18</v>
      </c>
      <c r="E52" s="3" t="s">
        <v>43</v>
      </c>
      <c r="F52" s="2">
        <v>17</v>
      </c>
      <c r="G52" s="3" t="s">
        <v>112</v>
      </c>
      <c r="I52" s="23">
        <v>132152.88399999999</v>
      </c>
      <c r="J52" s="23">
        <v>485506.924</v>
      </c>
      <c r="K52" s="24">
        <f t="shared" si="27"/>
        <v>13.364689999999998</v>
      </c>
      <c r="L52" s="24">
        <f t="shared" si="27"/>
        <v>48.918590000000002</v>
      </c>
      <c r="M52" s="27">
        <v>20</v>
      </c>
      <c r="N52" s="27">
        <v>768</v>
      </c>
      <c r="O52" s="27">
        <v>15</v>
      </c>
      <c r="P52" s="1">
        <v>208</v>
      </c>
      <c r="Q52" s="4"/>
      <c r="R52" s="4">
        <v>1</v>
      </c>
      <c r="S52" s="4">
        <v>1</v>
      </c>
      <c r="T52" s="4">
        <v>1</v>
      </c>
      <c r="U52" s="4">
        <v>1</v>
      </c>
      <c r="V52" s="4" t="s">
        <v>179</v>
      </c>
      <c r="X52" s="30"/>
      <c r="Y52" s="31"/>
      <c r="Z52" s="32"/>
      <c r="AA52" s="33"/>
      <c r="AB52" s="29"/>
      <c r="AC52" s="32"/>
      <c r="AD52" s="32"/>
      <c r="AE52" s="32"/>
      <c r="AF52" s="32"/>
      <c r="AG52" s="28"/>
      <c r="AH52" s="29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s="3" customFormat="1" ht="15" customHeight="1" x14ac:dyDescent="0.2">
      <c r="A53" s="42"/>
      <c r="B53" s="3" t="s">
        <v>127</v>
      </c>
      <c r="C53" s="3" t="s">
        <v>286</v>
      </c>
      <c r="D53" s="3" t="s">
        <v>18</v>
      </c>
      <c r="E53" s="3" t="s">
        <v>43</v>
      </c>
      <c r="F53" s="2"/>
      <c r="G53" s="3" t="s">
        <v>112</v>
      </c>
      <c r="I53" s="23">
        <v>132152.88399999999</v>
      </c>
      <c r="J53" s="23">
        <v>485506.924</v>
      </c>
      <c r="K53" s="24">
        <f t="shared" si="27"/>
        <v>13.364689999999998</v>
      </c>
      <c r="L53" s="24">
        <f t="shared" si="27"/>
        <v>48.918590000000002</v>
      </c>
      <c r="M53" s="27">
        <v>20</v>
      </c>
      <c r="N53" s="27">
        <v>768</v>
      </c>
      <c r="O53" s="27">
        <v>15</v>
      </c>
      <c r="P53" s="1">
        <v>215</v>
      </c>
      <c r="Q53" s="4"/>
      <c r="R53" s="4">
        <v>1</v>
      </c>
      <c r="S53" s="4">
        <v>1</v>
      </c>
      <c r="T53" s="4">
        <v>1</v>
      </c>
      <c r="U53" s="4">
        <v>1</v>
      </c>
      <c r="V53" s="4" t="s">
        <v>180</v>
      </c>
      <c r="X53" s="30"/>
      <c r="Y53" s="31"/>
      <c r="Z53" s="32"/>
      <c r="AA53" s="33"/>
      <c r="AB53" s="29"/>
      <c r="AC53" s="32"/>
      <c r="AD53" s="32"/>
      <c r="AE53" s="32"/>
      <c r="AF53" s="32"/>
      <c r="AG53" s="28"/>
      <c r="AH53" s="29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s="3" customFormat="1" ht="15" customHeight="1" x14ac:dyDescent="0.2">
      <c r="A54" s="42"/>
      <c r="B54" s="3" t="s">
        <v>135</v>
      </c>
      <c r="C54" s="3" t="s">
        <v>300</v>
      </c>
      <c r="D54" s="3" t="s">
        <v>18</v>
      </c>
      <c r="E54" s="3" t="s">
        <v>43</v>
      </c>
      <c r="F54" s="2"/>
      <c r="G54" s="3" t="s">
        <v>112</v>
      </c>
      <c r="I54" s="23">
        <v>132152.88399999999</v>
      </c>
      <c r="J54" s="23">
        <v>485506.924</v>
      </c>
      <c r="K54" s="24">
        <f t="shared" si="27"/>
        <v>13.364689999999998</v>
      </c>
      <c r="L54" s="24">
        <f t="shared" si="27"/>
        <v>48.918590000000002</v>
      </c>
      <c r="M54" s="27">
        <v>20</v>
      </c>
      <c r="N54" s="27">
        <v>768</v>
      </c>
      <c r="O54" s="27">
        <v>15</v>
      </c>
      <c r="P54" s="1">
        <v>223</v>
      </c>
      <c r="Q54" s="4"/>
      <c r="R54" s="4">
        <v>1</v>
      </c>
      <c r="S54" s="4">
        <v>1</v>
      </c>
      <c r="T54" s="4">
        <v>1</v>
      </c>
      <c r="U54" s="4">
        <v>1</v>
      </c>
      <c r="V54" s="4" t="s">
        <v>184</v>
      </c>
      <c r="X54" s="30"/>
      <c r="Y54" s="31"/>
      <c r="Z54" s="32"/>
      <c r="AA54" s="33"/>
      <c r="AB54" s="29"/>
      <c r="AC54" s="32"/>
      <c r="AD54" s="32"/>
      <c r="AE54" s="32"/>
      <c r="AF54" s="32"/>
      <c r="AG54" s="28"/>
      <c r="AH54" s="29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s="3" customFormat="1" ht="15" customHeight="1" x14ac:dyDescent="0.2">
      <c r="A55" s="42"/>
      <c r="B55" s="3" t="s">
        <v>111</v>
      </c>
      <c r="C55" s="3" t="s">
        <v>268</v>
      </c>
      <c r="D55" s="3" t="s">
        <v>18</v>
      </c>
      <c r="E55" s="3" t="s">
        <v>43</v>
      </c>
      <c r="F55" s="2"/>
      <c r="G55" s="3" t="s">
        <v>112</v>
      </c>
      <c r="I55" s="23">
        <v>132152.88399999999</v>
      </c>
      <c r="J55" s="23">
        <v>485506.924</v>
      </c>
      <c r="K55" s="24">
        <f t="shared" si="27"/>
        <v>13.364689999999998</v>
      </c>
      <c r="L55" s="24">
        <f t="shared" si="27"/>
        <v>48.918590000000002</v>
      </c>
      <c r="M55" s="27">
        <v>20</v>
      </c>
      <c r="N55" s="27">
        <v>768</v>
      </c>
      <c r="O55" s="27">
        <v>15</v>
      </c>
      <c r="P55" s="1">
        <v>190</v>
      </c>
      <c r="Q55" s="4"/>
      <c r="R55" s="4">
        <v>1</v>
      </c>
      <c r="S55" s="4">
        <v>1</v>
      </c>
      <c r="T55" s="4">
        <v>1</v>
      </c>
      <c r="U55" s="4">
        <v>1</v>
      </c>
      <c r="V55" s="4" t="s">
        <v>155</v>
      </c>
      <c r="X55" s="30"/>
      <c r="Y55" s="31"/>
      <c r="Z55" s="32"/>
      <c r="AA55" s="33"/>
      <c r="AB55" s="29"/>
      <c r="AC55" s="32"/>
      <c r="AD55" s="32"/>
      <c r="AE55" s="32"/>
      <c r="AF55" s="32"/>
      <c r="AG55" s="28"/>
      <c r="AH55" s="29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s="3" customFormat="1" ht="15" customHeight="1" x14ac:dyDescent="0.2">
      <c r="A56" s="42"/>
      <c r="B56" s="3" t="s">
        <v>58</v>
      </c>
      <c r="C56" s="3" t="s">
        <v>195</v>
      </c>
      <c r="D56" s="3" t="s">
        <v>18</v>
      </c>
      <c r="E56" s="3" t="s">
        <v>23</v>
      </c>
      <c r="F56" s="2">
        <v>18</v>
      </c>
      <c r="G56" s="3" t="s">
        <v>359</v>
      </c>
      <c r="I56" s="23">
        <v>132224.06</v>
      </c>
      <c r="J56" s="23">
        <v>490330.96</v>
      </c>
      <c r="K56" s="24">
        <f t="shared" si="27"/>
        <v>13.373349999999999</v>
      </c>
      <c r="L56" s="24">
        <f t="shared" si="27"/>
        <v>49.058600000000006</v>
      </c>
      <c r="M56" s="27">
        <v>15</v>
      </c>
      <c r="N56" s="27">
        <v>1182</v>
      </c>
      <c r="O56" s="27">
        <v>20</v>
      </c>
      <c r="P56" s="1">
        <v>142</v>
      </c>
      <c r="Q56" s="4"/>
      <c r="R56" s="4">
        <v>2</v>
      </c>
      <c r="S56" s="4">
        <v>1</v>
      </c>
      <c r="T56" s="4">
        <v>1</v>
      </c>
      <c r="U56" s="4">
        <v>1</v>
      </c>
      <c r="V56" s="4" t="s">
        <v>165</v>
      </c>
      <c r="X56" s="30"/>
      <c r="Y56" s="31"/>
      <c r="Z56" s="32"/>
      <c r="AA56" s="33"/>
      <c r="AB56" s="29"/>
      <c r="AC56" s="32"/>
      <c r="AD56" s="32"/>
      <c r="AE56" s="32"/>
      <c r="AF56" s="32"/>
      <c r="AG56" s="28"/>
      <c r="AH56" s="29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" customHeight="1" x14ac:dyDescent="0.2">
      <c r="B57" s="3" t="s">
        <v>58</v>
      </c>
      <c r="C57" s="3" t="s">
        <v>195</v>
      </c>
      <c r="D57" s="3" t="s">
        <v>18</v>
      </c>
      <c r="E57" s="3" t="s">
        <v>23</v>
      </c>
      <c r="G57" s="3" t="s">
        <v>359</v>
      </c>
      <c r="H57" s="4"/>
      <c r="I57" s="23">
        <v>132224.06</v>
      </c>
      <c r="J57" s="23">
        <v>490330.96</v>
      </c>
      <c r="K57" s="24">
        <f t="shared" si="27"/>
        <v>13.373349999999999</v>
      </c>
      <c r="L57" s="24">
        <f t="shared" si="27"/>
        <v>49.058600000000006</v>
      </c>
      <c r="M57" s="27">
        <v>15</v>
      </c>
      <c r="N57" s="27">
        <v>1182</v>
      </c>
      <c r="O57" s="27">
        <v>20</v>
      </c>
      <c r="P57" s="1">
        <v>161</v>
      </c>
      <c r="R57" s="4">
        <v>2</v>
      </c>
      <c r="S57" s="4">
        <v>1</v>
      </c>
      <c r="T57" s="4">
        <v>1</v>
      </c>
      <c r="U57" s="4">
        <v>1</v>
      </c>
      <c r="V57" s="4" t="s">
        <v>16</v>
      </c>
      <c r="X57" s="30"/>
      <c r="Y57" s="31"/>
      <c r="Z57" s="32"/>
      <c r="AA57" s="33"/>
      <c r="AB57" s="29"/>
      <c r="AC57" s="32"/>
      <c r="AD57" s="32"/>
      <c r="AE57" s="32"/>
      <c r="AF57" s="32"/>
      <c r="AG57" s="28"/>
      <c r="AH57" s="29"/>
    </row>
    <row r="58" spans="1:75" ht="15" customHeight="1" x14ac:dyDescent="0.2">
      <c r="A58" s="42" t="s">
        <v>343</v>
      </c>
      <c r="B58" s="42" t="s">
        <v>58</v>
      </c>
      <c r="C58" s="3"/>
      <c r="E58" s="11"/>
      <c r="F58" s="2">
        <v>18</v>
      </c>
      <c r="G58" s="13"/>
      <c r="H58" s="15" t="s">
        <v>391</v>
      </c>
      <c r="I58" s="16">
        <f t="shared" ref="I58" si="28">IF(K58="","",TRUNC(K58)*10000+TRUNC((K58-TRUNC(K58))*60)*100+(((K58-TRUNC(K58))*60)-TRUNC((K58-TRUNC(K58))*60))*60)</f>
        <v>132224.06</v>
      </c>
      <c r="J58" s="16">
        <f t="shared" ref="J58" si="29">IF(L58="","",TRUNC(L58)*10000+TRUNC((L58-TRUNC(L58))*60)*100+(((L58-TRUNC(L58))*60)-TRUNC((L58-TRUNC(L58))*60))*60)</f>
        <v>490330.99599999998</v>
      </c>
      <c r="K58" s="17">
        <f t="shared" ref="K58" si="30">IF(H58="","",VALUE(MID(H58,FIND("%2C",H58)+3,8)))</f>
        <v>13.37335</v>
      </c>
      <c r="L58" s="17">
        <f t="shared" ref="L58" si="31">IF(H58="","",VALUE(MID(H58,FIND("q=",H58)+2,8)))</f>
        <v>49.058610000000002</v>
      </c>
      <c r="M58" s="18">
        <v>3</v>
      </c>
      <c r="N58" s="18">
        <v>1191</v>
      </c>
      <c r="O58" s="18">
        <v>15</v>
      </c>
      <c r="W58" s="3" t="s">
        <v>390</v>
      </c>
      <c r="X58" s="30"/>
      <c r="Y58" s="31"/>
      <c r="Z58" s="32"/>
      <c r="AA58" s="33"/>
      <c r="AB58" s="29"/>
      <c r="AC58" s="32"/>
      <c r="AD58" s="32"/>
      <c r="AE58" s="32"/>
      <c r="AF58" s="32"/>
      <c r="AG58" s="28"/>
      <c r="AH58" s="29"/>
    </row>
    <row r="59" spans="1:75" ht="15" customHeight="1" x14ac:dyDescent="0.2">
      <c r="B59" s="3" t="s">
        <v>430</v>
      </c>
      <c r="C59" s="3" t="s">
        <v>225</v>
      </c>
      <c r="D59" s="3" t="s">
        <v>18</v>
      </c>
      <c r="E59" s="3" t="s">
        <v>93</v>
      </c>
      <c r="F59" s="2">
        <v>19</v>
      </c>
      <c r="G59" s="3" t="s">
        <v>96</v>
      </c>
      <c r="H59" s="4"/>
      <c r="I59" s="23">
        <v>130800.88800000001</v>
      </c>
      <c r="J59" s="23">
        <v>490641.652</v>
      </c>
      <c r="K59" s="24">
        <f t="shared" si="27"/>
        <v>13.133580000000002</v>
      </c>
      <c r="L59" s="24">
        <f t="shared" si="27"/>
        <v>49.11157</v>
      </c>
      <c r="M59" s="27">
        <v>10</v>
      </c>
      <c r="N59" s="27">
        <v>1420</v>
      </c>
      <c r="O59" s="27">
        <v>25</v>
      </c>
      <c r="P59" s="1">
        <v>175</v>
      </c>
      <c r="R59" s="4">
        <v>2</v>
      </c>
      <c r="S59" s="4">
        <v>1</v>
      </c>
      <c r="T59" s="4">
        <v>1</v>
      </c>
      <c r="V59" s="12" t="s">
        <v>167</v>
      </c>
      <c r="X59" s="30"/>
      <c r="Y59" s="31"/>
      <c r="Z59" s="32"/>
      <c r="AA59" s="33"/>
      <c r="AB59" s="29"/>
      <c r="AC59" s="32"/>
      <c r="AD59" s="32"/>
      <c r="AE59" s="32"/>
      <c r="AF59" s="32"/>
      <c r="AG59" s="28"/>
      <c r="AH59" s="29"/>
    </row>
    <row r="60" spans="1:75" ht="15" customHeight="1" x14ac:dyDescent="0.2">
      <c r="A60" s="42" t="s">
        <v>342</v>
      </c>
      <c r="B60" s="42" t="s">
        <v>430</v>
      </c>
      <c r="C60" s="3"/>
      <c r="E60" s="11"/>
      <c r="F60" s="2">
        <v>19</v>
      </c>
      <c r="G60" s="13"/>
      <c r="H60" s="15" t="s">
        <v>428</v>
      </c>
      <c r="I60" s="16">
        <f t="shared" ref="I60" si="32">IF(K60="","",TRUNC(K60)*10000+TRUNC((K60-TRUNC(K60))*60)*100+(((K60-TRUNC(K60))*60)-TRUNC((K60-TRUNC(K60))*60))*60)</f>
        <v>130802.652</v>
      </c>
      <c r="J60" s="16">
        <f t="shared" ref="J60" si="33">IF(L60="","",TRUNC(L60)*10000+TRUNC((L60-TRUNC(L60))*60)*100+(((L60-TRUNC(L60))*60)-TRUNC((L60-TRUNC(L60))*60))*60)</f>
        <v>490642.55200000003</v>
      </c>
      <c r="K60" s="17">
        <f t="shared" ref="K60" si="34">IF(H60="","",VALUE(MID(H60,FIND("%2C",H60)+3,8)))</f>
        <v>13.134069999999999</v>
      </c>
      <c r="L60" s="17">
        <f t="shared" ref="L60" si="35">IF(H60="","",VALUE(MID(H60,FIND("q=",H60)+2,8)))</f>
        <v>49.111820000000002</v>
      </c>
      <c r="M60" s="18">
        <v>3</v>
      </c>
      <c r="N60" s="18">
        <v>1426</v>
      </c>
      <c r="O60" s="18">
        <v>15</v>
      </c>
      <c r="W60" s="3" t="s">
        <v>429</v>
      </c>
      <c r="X60" s="30"/>
      <c r="Y60" s="31"/>
      <c r="Z60" s="32"/>
      <c r="AA60" s="33"/>
      <c r="AB60" s="29"/>
      <c r="AC60" s="32"/>
      <c r="AD60" s="32"/>
      <c r="AE60" s="32"/>
      <c r="AF60" s="32"/>
      <c r="AG60" s="28"/>
      <c r="AH60" s="29"/>
    </row>
    <row r="61" spans="1:75" ht="15" customHeight="1" x14ac:dyDescent="0.2">
      <c r="B61" s="3" t="s">
        <v>95</v>
      </c>
      <c r="C61" s="3" t="s">
        <v>225</v>
      </c>
      <c r="D61" s="3" t="s">
        <v>18</v>
      </c>
      <c r="E61" s="3" t="s">
        <v>93</v>
      </c>
      <c r="G61" s="3" t="s">
        <v>96</v>
      </c>
      <c r="H61" s="4"/>
      <c r="I61" s="23">
        <v>130800.88800000001</v>
      </c>
      <c r="J61" s="23">
        <v>490641.652</v>
      </c>
      <c r="K61" s="24">
        <f t="shared" si="27"/>
        <v>13.133580000000002</v>
      </c>
      <c r="L61" s="24">
        <f t="shared" si="27"/>
        <v>49.11157</v>
      </c>
      <c r="M61" s="27">
        <v>10</v>
      </c>
      <c r="N61" s="27">
        <v>1420</v>
      </c>
      <c r="O61" s="27">
        <v>25</v>
      </c>
      <c r="P61" s="1">
        <v>185</v>
      </c>
      <c r="R61" s="4">
        <v>2</v>
      </c>
      <c r="S61" s="4">
        <v>1</v>
      </c>
      <c r="T61" s="4">
        <v>1</v>
      </c>
      <c r="V61" s="4" t="s">
        <v>16</v>
      </c>
      <c r="X61" s="30"/>
      <c r="Y61" s="31"/>
      <c r="Z61" s="32"/>
      <c r="AA61" s="33"/>
      <c r="AB61" s="29"/>
      <c r="AC61" s="32"/>
      <c r="AD61" s="32"/>
      <c r="AE61" s="32"/>
      <c r="AF61" s="32"/>
      <c r="AG61" s="28"/>
      <c r="AH61" s="29"/>
    </row>
    <row r="62" spans="1:75" ht="15" customHeight="1" x14ac:dyDescent="0.2">
      <c r="B62" s="3" t="s">
        <v>97</v>
      </c>
      <c r="C62" s="3" t="s">
        <v>226</v>
      </c>
      <c r="D62" s="3" t="s">
        <v>18</v>
      </c>
      <c r="E62" s="3" t="s">
        <v>93</v>
      </c>
      <c r="F62" s="2">
        <v>20</v>
      </c>
      <c r="G62" s="3" t="s">
        <v>98</v>
      </c>
      <c r="H62" s="4"/>
      <c r="I62" s="23">
        <v>130801.788</v>
      </c>
      <c r="J62" s="23">
        <v>490650.29200000002</v>
      </c>
      <c r="K62" s="24">
        <f t="shared" si="27"/>
        <v>13.13383</v>
      </c>
      <c r="L62" s="24">
        <f t="shared" si="27"/>
        <v>49.113970000000002</v>
      </c>
      <c r="M62" s="27">
        <v>10</v>
      </c>
      <c r="N62" s="27">
        <v>1399</v>
      </c>
      <c r="O62" s="27">
        <v>25</v>
      </c>
      <c r="P62" s="1">
        <v>176</v>
      </c>
      <c r="R62" s="4">
        <v>1</v>
      </c>
      <c r="S62" s="4">
        <v>1</v>
      </c>
      <c r="T62" s="4">
        <v>1</v>
      </c>
      <c r="V62" s="4" t="s">
        <v>167</v>
      </c>
      <c r="X62" s="30"/>
      <c r="Y62" s="31"/>
      <c r="Z62" s="32"/>
      <c r="AA62" s="33"/>
      <c r="AB62" s="29"/>
      <c r="AC62" s="32"/>
      <c r="AD62" s="32"/>
      <c r="AE62" s="32"/>
      <c r="AF62" s="32"/>
      <c r="AG62" s="28"/>
      <c r="AH62" s="29"/>
    </row>
    <row r="63" spans="1:75" ht="15" customHeight="1" x14ac:dyDescent="0.2">
      <c r="B63" s="3" t="s">
        <v>99</v>
      </c>
      <c r="C63" s="3" t="s">
        <v>227</v>
      </c>
      <c r="D63" s="3" t="s">
        <v>18</v>
      </c>
      <c r="E63" s="3" t="s">
        <v>93</v>
      </c>
      <c r="G63" s="3" t="s">
        <v>98</v>
      </c>
      <c r="H63" s="4"/>
      <c r="I63" s="23">
        <v>130800.38400000001</v>
      </c>
      <c r="J63" s="23">
        <v>490650.94</v>
      </c>
      <c r="K63" s="24">
        <f t="shared" si="27"/>
        <v>13.133440000000002</v>
      </c>
      <c r="L63" s="24">
        <f t="shared" si="27"/>
        <v>49.114150000000002</v>
      </c>
      <c r="M63" s="27">
        <v>10</v>
      </c>
      <c r="N63" s="27">
        <v>1399</v>
      </c>
      <c r="O63" s="27">
        <v>25</v>
      </c>
      <c r="P63" s="1">
        <v>177</v>
      </c>
      <c r="R63" s="4">
        <v>2</v>
      </c>
      <c r="S63" s="4">
        <v>1</v>
      </c>
      <c r="T63" s="4">
        <v>1</v>
      </c>
      <c r="V63" s="4" t="s">
        <v>167</v>
      </c>
      <c r="X63" s="30"/>
      <c r="Y63" s="31"/>
      <c r="Z63" s="32"/>
      <c r="AA63" s="33"/>
      <c r="AB63" s="29"/>
      <c r="AC63" s="32"/>
      <c r="AD63" s="32"/>
      <c r="AE63" s="32"/>
      <c r="AF63" s="32"/>
      <c r="AG63" s="28"/>
      <c r="AH63" s="29"/>
    </row>
    <row r="64" spans="1:75" ht="15" customHeight="1" x14ac:dyDescent="0.2">
      <c r="B64" s="3" t="s">
        <v>99</v>
      </c>
      <c r="C64" s="3" t="s">
        <v>227</v>
      </c>
      <c r="D64" s="3" t="s">
        <v>18</v>
      </c>
      <c r="E64" s="3" t="s">
        <v>93</v>
      </c>
      <c r="G64" s="3" t="s">
        <v>98</v>
      </c>
      <c r="H64" s="4"/>
      <c r="I64" s="23">
        <v>130800.38400000001</v>
      </c>
      <c r="J64" s="23">
        <v>490650.94</v>
      </c>
      <c r="K64" s="24">
        <f t="shared" si="27"/>
        <v>13.133440000000002</v>
      </c>
      <c r="L64" s="24">
        <f t="shared" si="27"/>
        <v>49.114150000000002</v>
      </c>
      <c r="M64" s="27">
        <v>10</v>
      </c>
      <c r="N64" s="27">
        <v>1399</v>
      </c>
      <c r="O64" s="27">
        <v>25</v>
      </c>
      <c r="P64" s="1">
        <v>186</v>
      </c>
      <c r="R64" s="4">
        <v>2</v>
      </c>
      <c r="S64" s="4">
        <v>1</v>
      </c>
      <c r="T64" s="4">
        <v>1</v>
      </c>
      <c r="V64" s="12" t="s">
        <v>16</v>
      </c>
      <c r="X64" s="30"/>
      <c r="Y64" s="31"/>
      <c r="Z64" s="32"/>
      <c r="AA64" s="33"/>
      <c r="AB64" s="29"/>
      <c r="AC64" s="32"/>
      <c r="AD64" s="32"/>
      <c r="AE64" s="32"/>
      <c r="AF64" s="32"/>
      <c r="AG64" s="28"/>
      <c r="AH64" s="29"/>
    </row>
    <row r="65" spans="1:39" ht="15" customHeight="1" x14ac:dyDescent="0.2">
      <c r="A65" s="42" t="s">
        <v>342</v>
      </c>
      <c r="B65" s="42" t="s">
        <v>97</v>
      </c>
      <c r="C65" s="3"/>
      <c r="E65" s="11"/>
      <c r="F65" s="2">
        <v>20</v>
      </c>
      <c r="G65" s="13"/>
      <c r="H65" s="15" t="s">
        <v>431</v>
      </c>
      <c r="I65" s="16">
        <f t="shared" ref="I65" si="36">IF(K65="","",TRUNC(K65)*10000+TRUNC((K65-TRUNC(K65))*60)*100+(((K65-TRUNC(K65))*60)-TRUNC((K65-TRUNC(K65))*60))*60)</f>
        <v>130802.61599999999</v>
      </c>
      <c r="J65" s="16">
        <f t="shared" ref="J65" si="37">IF(L65="","",TRUNC(L65)*10000+TRUNC((L65-TRUNC(L65))*60)*100+(((L65-TRUNC(L65))*60)-TRUNC((L65-TRUNC(L65))*60))*60)</f>
        <v>490650.18400000001</v>
      </c>
      <c r="K65" s="17">
        <f t="shared" ref="K65" si="38">IF(H65="","",VALUE(MID(H65,FIND("%2C",H65)+3,8)))</f>
        <v>13.13406</v>
      </c>
      <c r="L65" s="17">
        <f t="shared" ref="L65" si="39">IF(H65="","",VALUE(MID(H65,FIND("q=",H65)+2,8)))</f>
        <v>49.113939999999999</v>
      </c>
      <c r="M65" s="18">
        <v>3</v>
      </c>
      <c r="N65" s="18">
        <v>1411</v>
      </c>
      <c r="O65" s="18">
        <v>15</v>
      </c>
      <c r="W65" s="3" t="s">
        <v>432</v>
      </c>
      <c r="X65" s="30"/>
      <c r="Y65" s="31"/>
      <c r="Z65" s="32"/>
      <c r="AA65" s="33"/>
      <c r="AB65" s="29"/>
      <c r="AC65" s="32"/>
      <c r="AD65" s="32"/>
      <c r="AE65" s="32"/>
      <c r="AF65" s="32"/>
      <c r="AG65" s="28"/>
      <c r="AH65" s="29"/>
    </row>
    <row r="66" spans="1:39" ht="15" customHeight="1" x14ac:dyDescent="0.2">
      <c r="A66" s="42" t="s">
        <v>343</v>
      </c>
      <c r="B66" s="42" t="s">
        <v>99</v>
      </c>
      <c r="C66" s="3"/>
      <c r="E66" s="11"/>
      <c r="F66" s="2">
        <v>20</v>
      </c>
      <c r="G66" s="13"/>
      <c r="H66" s="15" t="s">
        <v>433</v>
      </c>
      <c r="I66" s="16">
        <f t="shared" ref="I66" si="40">IF(K66="","",TRUNC(K66)*10000+TRUNC((K66-TRUNC(K66))*60)*100+(((K66-TRUNC(K66))*60)-TRUNC((K66-TRUNC(K66))*60))*60)</f>
        <v>130800.52800000001</v>
      </c>
      <c r="J66" s="16">
        <f t="shared" ref="J66" si="41">IF(L66="","",TRUNC(L66)*10000+TRUNC((L66-TRUNC(L66))*60)*100+(((L66-TRUNC(L66))*60)-TRUNC((L66-TRUNC(L66))*60))*60)</f>
        <v>490651.228</v>
      </c>
      <c r="K66" s="17">
        <f t="shared" ref="K66" si="42">IF(H66="","",VALUE(MID(H66,FIND("%2C",H66)+3,8)))</f>
        <v>13.13348</v>
      </c>
      <c r="L66" s="17">
        <f t="shared" ref="L66" si="43">IF(H66="","",VALUE(MID(H66,FIND("q=",H66)+2,8)))</f>
        <v>49.114229999999999</v>
      </c>
      <c r="M66" s="18">
        <v>3</v>
      </c>
      <c r="N66" s="18">
        <v>1396</v>
      </c>
      <c r="O66" s="18">
        <v>15</v>
      </c>
      <c r="W66" s="3" t="s">
        <v>434</v>
      </c>
      <c r="X66" s="30"/>
      <c r="Y66" s="31"/>
      <c r="Z66" s="32"/>
      <c r="AA66" s="33"/>
      <c r="AB66" s="29"/>
      <c r="AC66" s="32"/>
      <c r="AD66" s="32"/>
      <c r="AE66" s="32"/>
      <c r="AF66" s="32"/>
      <c r="AG66" s="28"/>
      <c r="AH66" s="29"/>
    </row>
    <row r="67" spans="1:39" ht="15" customHeight="1" x14ac:dyDescent="0.2">
      <c r="B67" s="3" t="s">
        <v>150</v>
      </c>
      <c r="C67" s="3" t="s">
        <v>232</v>
      </c>
      <c r="D67" s="3" t="s">
        <v>18</v>
      </c>
      <c r="E67" s="11">
        <v>42316</v>
      </c>
      <c r="F67" s="2">
        <v>21</v>
      </c>
      <c r="G67" s="3" t="s">
        <v>151</v>
      </c>
      <c r="H67" s="4"/>
      <c r="I67" s="23">
        <v>133114.1</v>
      </c>
      <c r="J67" s="23">
        <v>485432.8</v>
      </c>
      <c r="K67" s="24">
        <f t="shared" si="27"/>
        <v>13.520583333333335</v>
      </c>
      <c r="L67" s="24">
        <f t="shared" si="27"/>
        <v>48.909111111111109</v>
      </c>
      <c r="N67" s="27">
        <v>999</v>
      </c>
      <c r="P67" s="1">
        <v>326</v>
      </c>
      <c r="R67" s="4">
        <v>2</v>
      </c>
      <c r="S67" s="4">
        <v>1</v>
      </c>
      <c r="T67" s="4">
        <v>1</v>
      </c>
      <c r="V67" s="4" t="s">
        <v>16</v>
      </c>
      <c r="X67" s="30"/>
      <c r="Y67" s="31"/>
      <c r="Z67" s="32"/>
      <c r="AA67" s="33"/>
      <c r="AB67" s="36"/>
      <c r="AC67" s="32"/>
      <c r="AD67" s="32"/>
      <c r="AE67" s="32"/>
      <c r="AF67" s="32"/>
      <c r="AG67" s="28"/>
      <c r="AH67" s="29"/>
    </row>
    <row r="68" spans="1:39" ht="15" customHeight="1" x14ac:dyDescent="0.2">
      <c r="B68" s="3" t="s">
        <v>150</v>
      </c>
      <c r="C68" s="3" t="s">
        <v>232</v>
      </c>
      <c r="D68" s="3" t="s">
        <v>18</v>
      </c>
      <c r="E68" s="11">
        <v>42316</v>
      </c>
      <c r="G68" s="3" t="s">
        <v>151</v>
      </c>
      <c r="H68" s="4"/>
      <c r="I68" s="23">
        <v>133114.1</v>
      </c>
      <c r="J68" s="23">
        <v>485432.8</v>
      </c>
      <c r="K68" s="24">
        <f t="shared" si="27"/>
        <v>13.520583333333335</v>
      </c>
      <c r="L68" s="24">
        <f t="shared" si="27"/>
        <v>48.909111111111109</v>
      </c>
      <c r="N68" s="27">
        <v>999</v>
      </c>
      <c r="P68" s="1">
        <v>327</v>
      </c>
      <c r="R68" s="4">
        <v>2</v>
      </c>
      <c r="S68" s="4">
        <v>1</v>
      </c>
      <c r="T68" s="4">
        <v>1</v>
      </c>
      <c r="V68" s="4" t="s">
        <v>167</v>
      </c>
      <c r="X68" s="30"/>
      <c r="Y68" s="31"/>
      <c r="Z68" s="32"/>
      <c r="AA68" s="33"/>
      <c r="AB68" s="29"/>
      <c r="AC68" s="32"/>
      <c r="AD68" s="32"/>
      <c r="AE68" s="32"/>
      <c r="AF68" s="32"/>
      <c r="AG68" s="28"/>
      <c r="AH68" s="29"/>
    </row>
    <row r="69" spans="1:39" ht="15" customHeight="1" x14ac:dyDescent="0.2">
      <c r="A69" s="42" t="s">
        <v>342</v>
      </c>
      <c r="B69" s="42" t="s">
        <v>150</v>
      </c>
      <c r="C69" s="3"/>
      <c r="E69" s="11"/>
      <c r="F69" s="2">
        <v>21</v>
      </c>
      <c r="G69" s="3"/>
      <c r="H69" s="3" t="s">
        <v>330</v>
      </c>
      <c r="I69" s="23">
        <v>133114.1</v>
      </c>
      <c r="J69" s="23">
        <v>485432.7</v>
      </c>
      <c r="K69" s="24">
        <f t="shared" ref="K69" si="44">(I69-TRUNC(I69/100)*100)/3600+(TRUNC(I69/100)-TRUNC(I69/10000)*100)/60+TRUNC(I69/10000)</f>
        <v>13.520583333333335</v>
      </c>
      <c r="L69" s="24">
        <f t="shared" ref="L69" si="45">(J69-TRUNC(J69/100)*100)/3600+(TRUNC(J69/100)-TRUNC(J69/10000)*100)/60+TRUNC(J69/10000)</f>
        <v>48.909083333333335</v>
      </c>
      <c r="M69" s="27">
        <v>3</v>
      </c>
      <c r="N69" s="27">
        <v>995</v>
      </c>
      <c r="O69" s="27">
        <v>15</v>
      </c>
      <c r="W69" s="3" t="s">
        <v>329</v>
      </c>
      <c r="X69" s="30"/>
      <c r="Y69" s="31"/>
      <c r="Z69" s="32"/>
      <c r="AA69" s="33"/>
      <c r="AB69" s="29"/>
      <c r="AC69" s="32"/>
      <c r="AD69" s="32"/>
      <c r="AE69" s="32"/>
      <c r="AF69" s="32"/>
      <c r="AG69" s="28"/>
      <c r="AH69" s="29"/>
    </row>
    <row r="70" spans="1:39" ht="15" customHeight="1" x14ac:dyDescent="0.2">
      <c r="B70" s="3" t="s">
        <v>48</v>
      </c>
      <c r="C70" s="3" t="s">
        <v>259</v>
      </c>
      <c r="D70" s="3" t="s">
        <v>18</v>
      </c>
      <c r="E70" s="3" t="s">
        <v>43</v>
      </c>
      <c r="F70" s="2">
        <v>22</v>
      </c>
      <c r="G70" s="3" t="s">
        <v>49</v>
      </c>
      <c r="H70" s="4"/>
      <c r="I70" s="23">
        <v>132713.10399999999</v>
      </c>
      <c r="J70" s="23">
        <v>485407.63199999998</v>
      </c>
      <c r="K70" s="24">
        <f t="shared" ref="K70:L100" si="46">(I70-TRUNC(I70/100)*100)/3600+(TRUNC(I70/100)-TRUNC(I70/10000)*100)/60+TRUNC(I70/10000)</f>
        <v>13.453639999999998</v>
      </c>
      <c r="L70" s="24">
        <f t="shared" si="46"/>
        <v>48.902119999999996</v>
      </c>
      <c r="M70" s="27">
        <v>15</v>
      </c>
      <c r="N70" s="27">
        <v>781</v>
      </c>
      <c r="O70" s="27">
        <v>15</v>
      </c>
      <c r="P70" s="10">
        <v>131</v>
      </c>
      <c r="R70" s="4">
        <v>1</v>
      </c>
      <c r="S70" s="4">
        <v>1</v>
      </c>
      <c r="U70" s="4">
        <v>1</v>
      </c>
      <c r="V70" s="4" t="s">
        <v>162</v>
      </c>
      <c r="X70" s="30"/>
      <c r="Y70" s="31"/>
      <c r="Z70" s="32"/>
      <c r="AA70" s="33"/>
      <c r="AB70" s="29"/>
      <c r="AC70" s="32"/>
      <c r="AD70" s="32"/>
      <c r="AE70" s="32"/>
      <c r="AF70" s="32"/>
      <c r="AG70" s="28"/>
      <c r="AH70" s="29"/>
    </row>
    <row r="71" spans="1:39" ht="15" customHeight="1" x14ac:dyDescent="0.2">
      <c r="B71" s="3" t="s">
        <v>50</v>
      </c>
      <c r="C71" s="3" t="s">
        <v>260</v>
      </c>
      <c r="D71" s="3" t="s">
        <v>18</v>
      </c>
      <c r="E71" s="3" t="s">
        <v>43</v>
      </c>
      <c r="G71" s="3" t="s">
        <v>49</v>
      </c>
      <c r="H71" s="4"/>
      <c r="I71" s="23">
        <v>132713.10399999999</v>
      </c>
      <c r="J71" s="23">
        <v>485407.63199999998</v>
      </c>
      <c r="K71" s="24">
        <f t="shared" si="46"/>
        <v>13.453639999999998</v>
      </c>
      <c r="L71" s="24">
        <f t="shared" si="46"/>
        <v>48.902119999999996</v>
      </c>
      <c r="M71" s="27">
        <v>15</v>
      </c>
      <c r="N71" s="27">
        <v>781</v>
      </c>
      <c r="O71" s="27">
        <v>15</v>
      </c>
      <c r="P71" s="10">
        <v>132</v>
      </c>
      <c r="R71" s="4">
        <v>1</v>
      </c>
      <c r="S71" s="4">
        <v>1</v>
      </c>
      <c r="T71" s="4">
        <v>1</v>
      </c>
      <c r="U71" s="4">
        <v>1</v>
      </c>
      <c r="V71" s="4" t="s">
        <v>16</v>
      </c>
      <c r="X71" s="30"/>
      <c r="Y71" s="31"/>
      <c r="Z71" s="32"/>
      <c r="AA71" s="33"/>
      <c r="AB71" s="29"/>
      <c r="AC71" s="32"/>
      <c r="AD71" s="32"/>
      <c r="AE71" s="32"/>
      <c r="AF71" s="32"/>
      <c r="AG71" s="28"/>
      <c r="AH71" s="29"/>
    </row>
    <row r="72" spans="1:39" ht="15" customHeight="1" x14ac:dyDescent="0.2">
      <c r="B72" s="3" t="s">
        <v>50</v>
      </c>
      <c r="C72" s="3" t="s">
        <v>260</v>
      </c>
      <c r="D72" s="3" t="s">
        <v>18</v>
      </c>
      <c r="E72" s="3" t="s">
        <v>43</v>
      </c>
      <c r="G72" s="3" t="s">
        <v>49</v>
      </c>
      <c r="H72" s="4"/>
      <c r="I72" s="23">
        <v>132713.10399999999</v>
      </c>
      <c r="J72" s="23">
        <v>485407.63199999998</v>
      </c>
      <c r="K72" s="24">
        <f t="shared" si="46"/>
        <v>13.453639999999998</v>
      </c>
      <c r="L72" s="24">
        <f t="shared" si="46"/>
        <v>48.902119999999996</v>
      </c>
      <c r="M72" s="27">
        <v>15</v>
      </c>
      <c r="N72" s="27">
        <v>781</v>
      </c>
      <c r="O72" s="27">
        <v>15</v>
      </c>
      <c r="P72" s="10">
        <v>137</v>
      </c>
      <c r="R72" s="4">
        <v>1</v>
      </c>
      <c r="S72" s="4">
        <v>1</v>
      </c>
      <c r="T72" s="4">
        <v>1</v>
      </c>
      <c r="U72" s="4">
        <v>1</v>
      </c>
      <c r="V72" s="4" t="s">
        <v>159</v>
      </c>
      <c r="X72" s="30"/>
      <c r="Y72" s="31"/>
      <c r="Z72" s="32"/>
      <c r="AA72" s="33"/>
      <c r="AB72" s="29"/>
      <c r="AC72" s="32"/>
      <c r="AD72" s="32"/>
      <c r="AE72" s="32"/>
      <c r="AF72" s="32"/>
      <c r="AG72" s="28"/>
      <c r="AH72" s="29"/>
    </row>
    <row r="73" spans="1:39" ht="15" customHeight="1" x14ac:dyDescent="0.2">
      <c r="B73" s="3" t="s">
        <v>22</v>
      </c>
      <c r="C73" s="3" t="s">
        <v>243</v>
      </c>
      <c r="D73" s="3" t="s">
        <v>18</v>
      </c>
      <c r="E73" s="3" t="s">
        <v>23</v>
      </c>
      <c r="F73" s="2">
        <v>23</v>
      </c>
      <c r="G73" s="3" t="s">
        <v>24</v>
      </c>
      <c r="H73" s="4"/>
      <c r="I73" s="23">
        <v>131911.17199999999</v>
      </c>
      <c r="J73" s="23">
        <v>490251.82799999998</v>
      </c>
      <c r="K73" s="24">
        <f t="shared" si="46"/>
        <v>13.319769999999998</v>
      </c>
      <c r="L73" s="24">
        <f t="shared" si="46"/>
        <v>49.047729999999994</v>
      </c>
      <c r="M73" s="27">
        <v>15</v>
      </c>
      <c r="N73" s="27">
        <v>926</v>
      </c>
      <c r="O73" s="27">
        <v>20</v>
      </c>
      <c r="P73" s="10">
        <v>118</v>
      </c>
      <c r="R73" s="4">
        <v>1</v>
      </c>
      <c r="S73" s="4">
        <v>1</v>
      </c>
      <c r="T73" s="4">
        <v>1</v>
      </c>
      <c r="U73" s="4">
        <v>1</v>
      </c>
      <c r="V73" s="4" t="s">
        <v>156</v>
      </c>
      <c r="X73" s="30"/>
      <c r="Y73" s="31"/>
      <c r="Z73" s="32"/>
      <c r="AA73" s="33"/>
      <c r="AB73" s="29"/>
      <c r="AC73" s="32"/>
      <c r="AD73" s="32"/>
      <c r="AE73" s="32"/>
      <c r="AF73" s="32"/>
      <c r="AG73" s="28"/>
      <c r="AH73" s="29"/>
    </row>
    <row r="74" spans="1:39" s="3" customFormat="1" ht="15" customHeight="1" x14ac:dyDescent="0.2">
      <c r="A74" s="42" t="s">
        <v>343</v>
      </c>
      <c r="B74" s="4" t="s">
        <v>22</v>
      </c>
      <c r="C74" s="4"/>
      <c r="E74" s="13"/>
      <c r="F74" s="13">
        <v>23</v>
      </c>
      <c r="G74" s="13"/>
      <c r="H74" s="15" t="s">
        <v>412</v>
      </c>
      <c r="I74" s="16">
        <f t="shared" ref="I74" si="47">IF(K74="","",TRUNC(K74)*10000+TRUNC((K74-TRUNC(K74))*60)*100+(((K74-TRUNC(K74))*60)-TRUNC((K74-TRUNC(K74))*60))*60)</f>
        <v>131911.17199999999</v>
      </c>
      <c r="J74" s="16">
        <f t="shared" ref="J74" si="48">IF(L74="","",TRUNC(L74)*10000+TRUNC((L74-TRUNC(L74))*60)*100+(((L74-TRUNC(L74))*60)-TRUNC((L74-TRUNC(L74))*60))*60)</f>
        <v>490251.10800000001</v>
      </c>
      <c r="K74" s="17">
        <f t="shared" ref="K74" si="49">IF(H74="","",VALUE(MID(H74,FIND("%2C",H74)+3,8)))</f>
        <v>13.31977</v>
      </c>
      <c r="L74" s="17">
        <f t="shared" ref="L74" si="50">IF(H74="","",VALUE(MID(H74,FIND("q=",H74)+2,8)))</f>
        <v>49.047530000000002</v>
      </c>
      <c r="M74" s="18">
        <v>3</v>
      </c>
      <c r="N74" s="18">
        <v>924</v>
      </c>
      <c r="O74" s="18">
        <v>15</v>
      </c>
      <c r="P74" s="1"/>
      <c r="V74" s="4"/>
      <c r="W74" s="41" t="s">
        <v>411</v>
      </c>
      <c r="X74" s="30"/>
      <c r="Y74" s="31"/>
      <c r="Z74" s="32"/>
      <c r="AA74" s="33"/>
      <c r="AB74" s="29"/>
      <c r="AC74" s="32"/>
      <c r="AD74" s="32"/>
      <c r="AE74" s="32"/>
      <c r="AF74" s="32"/>
      <c r="AG74" s="28"/>
      <c r="AH74" s="29"/>
      <c r="AI74" s="4"/>
      <c r="AJ74" s="4"/>
      <c r="AK74" s="4"/>
      <c r="AL74" s="4"/>
      <c r="AM74" s="4"/>
    </row>
    <row r="75" spans="1:39" ht="15" customHeight="1" x14ac:dyDescent="0.2">
      <c r="B75" s="3" t="s">
        <v>152</v>
      </c>
      <c r="C75" s="3" t="s">
        <v>270</v>
      </c>
      <c r="D75" s="3" t="s">
        <v>18</v>
      </c>
      <c r="E75" s="11">
        <v>42316</v>
      </c>
      <c r="F75" s="2">
        <v>24</v>
      </c>
      <c r="G75" s="3" t="s">
        <v>153</v>
      </c>
      <c r="H75" s="4"/>
      <c r="I75" s="23">
        <v>132940.20000000001</v>
      </c>
      <c r="J75" s="23">
        <v>485337.4</v>
      </c>
      <c r="K75" s="24">
        <f t="shared" si="46"/>
        <v>13.494500000000004</v>
      </c>
      <c r="L75" s="24">
        <f t="shared" si="46"/>
        <v>48.89372222222223</v>
      </c>
      <c r="N75" s="27">
        <v>820</v>
      </c>
      <c r="P75" s="1">
        <v>328</v>
      </c>
      <c r="R75" s="4">
        <v>1</v>
      </c>
      <c r="S75" s="4">
        <v>1</v>
      </c>
      <c r="T75" s="4">
        <v>1</v>
      </c>
      <c r="U75" s="4">
        <v>1</v>
      </c>
      <c r="V75" s="4" t="s">
        <v>160</v>
      </c>
      <c r="X75" s="30"/>
      <c r="Y75" s="31"/>
      <c r="Z75" s="32"/>
      <c r="AA75" s="33"/>
      <c r="AB75" s="29"/>
      <c r="AC75" s="32"/>
      <c r="AD75" s="32"/>
      <c r="AE75" s="32"/>
      <c r="AF75" s="32"/>
      <c r="AG75" s="28"/>
      <c r="AH75" s="29"/>
    </row>
    <row r="76" spans="1:39" ht="15" customHeight="1" x14ac:dyDescent="0.2">
      <c r="B76" s="3" t="s">
        <v>102</v>
      </c>
      <c r="C76" s="3" t="s">
        <v>229</v>
      </c>
      <c r="D76" s="3" t="s">
        <v>18</v>
      </c>
      <c r="E76" s="3" t="s">
        <v>93</v>
      </c>
      <c r="F76" s="2">
        <v>25</v>
      </c>
      <c r="G76" s="3" t="s">
        <v>103</v>
      </c>
      <c r="H76" s="4"/>
      <c r="I76" s="23">
        <v>130805.60400000001</v>
      </c>
      <c r="J76" s="23">
        <v>490702.78399999999</v>
      </c>
      <c r="K76" s="24">
        <f t="shared" si="46"/>
        <v>13.134890000000002</v>
      </c>
      <c r="L76" s="24">
        <f t="shared" si="46"/>
        <v>49.117439999999995</v>
      </c>
      <c r="M76" s="27">
        <v>10</v>
      </c>
      <c r="N76" s="27">
        <v>1245</v>
      </c>
      <c r="O76" s="27">
        <v>25</v>
      </c>
      <c r="P76" s="1">
        <v>179</v>
      </c>
      <c r="R76" s="4">
        <v>1</v>
      </c>
      <c r="S76" s="4">
        <v>1</v>
      </c>
      <c r="T76" s="4">
        <v>1</v>
      </c>
      <c r="V76" s="4" t="s">
        <v>167</v>
      </c>
      <c r="X76" s="30"/>
      <c r="Y76" s="31"/>
      <c r="Z76" s="32"/>
      <c r="AA76" s="33"/>
      <c r="AB76" s="29"/>
      <c r="AC76" s="32"/>
      <c r="AD76" s="32"/>
      <c r="AE76" s="32"/>
      <c r="AF76" s="32"/>
      <c r="AG76" s="28"/>
      <c r="AH76" s="29"/>
    </row>
    <row r="77" spans="1:39" s="3" customFormat="1" ht="15" customHeight="1" x14ac:dyDescent="0.2">
      <c r="A77" s="42" t="s">
        <v>343</v>
      </c>
      <c r="B77" s="4" t="s">
        <v>445</v>
      </c>
      <c r="C77" s="4"/>
      <c r="E77" s="13" t="s">
        <v>392</v>
      </c>
      <c r="F77" s="13">
        <v>25</v>
      </c>
      <c r="G77" s="13"/>
      <c r="H77" s="15" t="s">
        <v>448</v>
      </c>
      <c r="I77" s="16">
        <f t="shared" ref="I77" si="51">IF(K77="","",TRUNC(K77)*10000+TRUNC((K77-TRUNC(K77))*60)*100+(((K77-TRUNC(K77))*60)-TRUNC((K77-TRUNC(K77))*60))*60)</f>
        <v>130804.66800000001</v>
      </c>
      <c r="J77" s="16">
        <f t="shared" ref="J77" si="52">IF(L77="","",TRUNC(L77)*10000+TRUNC((L77-TRUNC(L77))*60)*100+(((L77-TRUNC(L77))*60)-TRUNC((L77-TRUNC(L77))*60))*60)</f>
        <v>490701.92</v>
      </c>
      <c r="K77" s="17">
        <f t="shared" ref="K77" si="53">IF(H77="","",VALUE(MID(H77,FIND("%2C",H77)+3,8)))</f>
        <v>13.13463</v>
      </c>
      <c r="L77" s="17">
        <f t="shared" ref="L77" si="54">IF(H77="","",VALUE(MID(H77,FIND("q=",H77)+2,8)))</f>
        <v>49.117199999999997</v>
      </c>
      <c r="M77" s="18">
        <v>3</v>
      </c>
      <c r="N77" s="18">
        <v>1257</v>
      </c>
      <c r="O77" s="18">
        <v>15</v>
      </c>
      <c r="P77" s="1"/>
      <c r="V77" s="4"/>
      <c r="W77" s="41" t="s">
        <v>444</v>
      </c>
      <c r="X77" s="30"/>
      <c r="Y77" s="31"/>
      <c r="Z77" s="32"/>
      <c r="AA77" s="33"/>
      <c r="AB77" s="29"/>
      <c r="AC77" s="32"/>
      <c r="AD77" s="32"/>
      <c r="AE77" s="32"/>
      <c r="AF77" s="32"/>
      <c r="AG77" s="28"/>
      <c r="AH77" s="29"/>
      <c r="AI77" s="4"/>
      <c r="AJ77" s="4"/>
      <c r="AK77" s="4"/>
      <c r="AL77" s="4"/>
      <c r="AM77" s="4"/>
    </row>
    <row r="78" spans="1:39" s="3" customFormat="1" ht="15" customHeight="1" x14ac:dyDescent="0.2">
      <c r="A78" s="42" t="s">
        <v>343</v>
      </c>
      <c r="B78" s="4" t="s">
        <v>446</v>
      </c>
      <c r="C78" s="4"/>
      <c r="E78" s="13" t="s">
        <v>392</v>
      </c>
      <c r="F78" s="13">
        <v>25</v>
      </c>
      <c r="G78" s="13"/>
      <c r="H78" s="15" t="s">
        <v>447</v>
      </c>
      <c r="I78" s="16">
        <f t="shared" ref="I78" si="55">IF(K78="","",TRUNC(K78)*10000+TRUNC((K78-TRUNC(K78))*60)*100+(((K78-TRUNC(K78))*60)-TRUNC((K78-TRUNC(K78))*60))*60)</f>
        <v>130805.67599999999</v>
      </c>
      <c r="J78" s="16">
        <f t="shared" ref="J78" si="56">IF(L78="","",TRUNC(L78)*10000+TRUNC((L78-TRUNC(L78))*60)*100+(((L78-TRUNC(L78))*60)-TRUNC((L78-TRUNC(L78))*60))*60)</f>
        <v>490702.74800000002</v>
      </c>
      <c r="K78" s="17">
        <f t="shared" ref="K78" si="57">IF(H78="","",VALUE(MID(H78,FIND("%2C",H78)+3,8)))</f>
        <v>13.13491</v>
      </c>
      <c r="L78" s="17">
        <f t="shared" ref="L78" si="58">IF(H78="","",VALUE(MID(H78,FIND("q=",H78)+2,8)))</f>
        <v>49.117429999999999</v>
      </c>
      <c r="M78" s="18">
        <v>3</v>
      </c>
      <c r="N78" s="18">
        <v>1252</v>
      </c>
      <c r="O78" s="18">
        <v>15</v>
      </c>
      <c r="P78" s="1"/>
      <c r="V78" s="4"/>
      <c r="W78" s="41" t="s">
        <v>444</v>
      </c>
      <c r="X78" s="30"/>
      <c r="Y78" s="31"/>
      <c r="Z78" s="32"/>
      <c r="AA78" s="33"/>
      <c r="AB78" s="29"/>
      <c r="AC78" s="32"/>
      <c r="AD78" s="32"/>
      <c r="AE78" s="32"/>
      <c r="AF78" s="32"/>
      <c r="AG78" s="28"/>
      <c r="AH78" s="29"/>
      <c r="AI78" s="4"/>
      <c r="AJ78" s="4"/>
      <c r="AK78" s="4"/>
      <c r="AL78" s="4"/>
      <c r="AM78" s="4"/>
    </row>
    <row r="79" spans="1:39" ht="15" customHeight="1" x14ac:dyDescent="0.2">
      <c r="B79" s="3" t="s">
        <v>104</v>
      </c>
      <c r="C79" s="3" t="s">
        <v>230</v>
      </c>
      <c r="D79" s="3" t="s">
        <v>18</v>
      </c>
      <c r="E79" s="3" t="s">
        <v>93</v>
      </c>
      <c r="F79" s="2">
        <v>26</v>
      </c>
      <c r="G79" s="3" t="s">
        <v>105</v>
      </c>
      <c r="H79" s="4"/>
      <c r="I79" s="23">
        <v>130819.788</v>
      </c>
      <c r="J79" s="23">
        <v>490712.43199999997</v>
      </c>
      <c r="K79" s="24">
        <f t="shared" si="46"/>
        <v>13.13883</v>
      </c>
      <c r="L79" s="24">
        <f t="shared" si="46"/>
        <v>49.120119999999993</v>
      </c>
      <c r="M79" s="27">
        <v>10</v>
      </c>
      <c r="N79" s="27">
        <v>1121</v>
      </c>
      <c r="O79" s="27">
        <v>20</v>
      </c>
      <c r="P79" s="1">
        <v>180</v>
      </c>
      <c r="R79" s="4">
        <v>1</v>
      </c>
      <c r="S79" s="4">
        <v>1</v>
      </c>
      <c r="T79" s="4">
        <v>1</v>
      </c>
      <c r="V79" s="12" t="s">
        <v>167</v>
      </c>
      <c r="X79" s="30"/>
      <c r="Y79" s="31"/>
      <c r="Z79" s="32"/>
      <c r="AA79" s="33"/>
      <c r="AB79" s="29"/>
      <c r="AC79" s="32"/>
      <c r="AD79" s="32"/>
      <c r="AE79" s="32"/>
      <c r="AF79" s="32"/>
      <c r="AG79" s="28"/>
      <c r="AH79" s="29"/>
    </row>
    <row r="80" spans="1:39" ht="15" customHeight="1" x14ac:dyDescent="0.2">
      <c r="B80" s="3" t="s">
        <v>106</v>
      </c>
      <c r="C80" s="3" t="s">
        <v>231</v>
      </c>
      <c r="D80" s="3" t="s">
        <v>18</v>
      </c>
      <c r="E80" s="3" t="s">
        <v>93</v>
      </c>
      <c r="G80" s="3" t="s">
        <v>105</v>
      </c>
      <c r="H80" s="4"/>
      <c r="I80" s="23">
        <v>130820.76</v>
      </c>
      <c r="J80" s="23">
        <v>490712.18</v>
      </c>
      <c r="K80" s="24">
        <f t="shared" si="46"/>
        <v>13.139099999999999</v>
      </c>
      <c r="L80" s="24">
        <f t="shared" si="46"/>
        <v>49.120049999999999</v>
      </c>
      <c r="M80" s="27">
        <v>10</v>
      </c>
      <c r="N80" s="27">
        <v>1107</v>
      </c>
      <c r="O80" s="27">
        <v>20</v>
      </c>
      <c r="P80" s="1">
        <v>181</v>
      </c>
      <c r="R80" s="4">
        <v>2</v>
      </c>
      <c r="S80" s="4">
        <v>1</v>
      </c>
      <c r="T80" s="4">
        <v>1</v>
      </c>
      <c r="V80" s="4" t="s">
        <v>167</v>
      </c>
      <c r="X80" s="30"/>
      <c r="Y80" s="31"/>
      <c r="Z80" s="32"/>
      <c r="AA80" s="33"/>
      <c r="AB80" s="29"/>
      <c r="AC80" s="32"/>
      <c r="AD80" s="32"/>
      <c r="AE80" s="32"/>
      <c r="AF80" s="32"/>
      <c r="AG80" s="28"/>
      <c r="AH80" s="29"/>
    </row>
    <row r="81" spans="1:75" ht="15" customHeight="1" x14ac:dyDescent="0.2">
      <c r="B81" s="3" t="s">
        <v>106</v>
      </c>
      <c r="C81" s="3" t="s">
        <v>231</v>
      </c>
      <c r="D81" s="3" t="s">
        <v>18</v>
      </c>
      <c r="E81" s="3" t="s">
        <v>93</v>
      </c>
      <c r="G81" s="3" t="s">
        <v>105</v>
      </c>
      <c r="H81" s="4"/>
      <c r="I81" s="23">
        <v>130820.76</v>
      </c>
      <c r="J81" s="23">
        <v>490712.18</v>
      </c>
      <c r="K81" s="24">
        <f t="shared" si="46"/>
        <v>13.139099999999999</v>
      </c>
      <c r="L81" s="24">
        <f t="shared" si="46"/>
        <v>49.120049999999999</v>
      </c>
      <c r="M81" s="27">
        <v>10</v>
      </c>
      <c r="N81" s="27">
        <v>1107</v>
      </c>
      <c r="O81" s="27">
        <v>20</v>
      </c>
      <c r="P81" s="1">
        <v>187</v>
      </c>
      <c r="R81" s="4">
        <v>2</v>
      </c>
      <c r="S81" s="4">
        <v>1</v>
      </c>
      <c r="T81" s="4">
        <v>1</v>
      </c>
      <c r="V81" s="12" t="s">
        <v>16</v>
      </c>
      <c r="X81" s="30"/>
      <c r="Y81" s="31"/>
      <c r="Z81" s="32"/>
      <c r="AA81" s="33"/>
      <c r="AB81" s="29"/>
      <c r="AC81" s="32"/>
      <c r="AD81" s="32"/>
      <c r="AE81" s="32"/>
      <c r="AF81" s="32"/>
      <c r="AG81" s="28"/>
      <c r="AH81" s="29"/>
    </row>
    <row r="82" spans="1:75" s="3" customFormat="1" ht="15" customHeight="1" x14ac:dyDescent="0.2">
      <c r="A82" s="42" t="s">
        <v>342</v>
      </c>
      <c r="B82" s="4" t="s">
        <v>106</v>
      </c>
      <c r="C82" s="4"/>
      <c r="E82" s="13" t="s">
        <v>392</v>
      </c>
      <c r="F82" s="13">
        <v>26</v>
      </c>
      <c r="G82" s="13"/>
      <c r="H82" s="15" t="s">
        <v>457</v>
      </c>
      <c r="I82" s="16">
        <f t="shared" ref="I82" si="59">IF(K82="","",TRUNC(K82)*10000+TRUNC((K82-TRUNC(K82))*60)*100+(((K82-TRUNC(K82))*60)-TRUNC((K82-TRUNC(K82))*60))*60)</f>
        <v>130820.436</v>
      </c>
      <c r="J82" s="16">
        <f t="shared" ref="J82" si="60">IF(L82="","",TRUNC(L82)*10000+TRUNC((L82-TRUNC(L82))*60)*100+(((L82-TRUNC(L82))*60)-TRUNC((L82-TRUNC(L82))*60))*60)</f>
        <v>490711.85599999997</v>
      </c>
      <c r="K82" s="17">
        <f t="shared" ref="K82" si="61">IF(H82="","",VALUE(MID(H82,FIND("%2C",H82)+3,8)))</f>
        <v>13.139010000000001</v>
      </c>
      <c r="L82" s="17">
        <f t="shared" ref="L82" si="62">IF(H82="","",VALUE(MID(H82,FIND("q=",H82)+2,8)))</f>
        <v>49.119959999999999</v>
      </c>
      <c r="M82" s="18">
        <v>3</v>
      </c>
      <c r="N82" s="18">
        <v>1111</v>
      </c>
      <c r="O82" s="18">
        <v>15</v>
      </c>
      <c r="P82" s="1"/>
      <c r="V82" s="4"/>
      <c r="W82" s="41" t="s">
        <v>458</v>
      </c>
      <c r="X82" s="30"/>
      <c r="Y82" s="31"/>
      <c r="Z82" s="32"/>
      <c r="AA82" s="33"/>
      <c r="AB82" s="29"/>
      <c r="AC82" s="32"/>
      <c r="AD82" s="32"/>
      <c r="AE82" s="32"/>
      <c r="AF82" s="32"/>
      <c r="AG82" s="28"/>
      <c r="AH82" s="29"/>
      <c r="AI82" s="4"/>
      <c r="AJ82" s="4"/>
      <c r="AK82" s="4"/>
      <c r="AL82" s="4"/>
      <c r="AM82" s="4"/>
    </row>
    <row r="83" spans="1:75" ht="15" customHeight="1" x14ac:dyDescent="0.2">
      <c r="B83" s="3" t="s">
        <v>52</v>
      </c>
      <c r="C83" s="3" t="s">
        <v>262</v>
      </c>
      <c r="D83" s="3" t="s">
        <v>18</v>
      </c>
      <c r="E83" s="3" t="s">
        <v>43</v>
      </c>
      <c r="F83" s="2">
        <v>27</v>
      </c>
      <c r="G83" s="3" t="s">
        <v>53</v>
      </c>
      <c r="H83" s="4"/>
      <c r="I83" s="23">
        <v>132727.39600000001</v>
      </c>
      <c r="J83" s="23">
        <v>485455.152</v>
      </c>
      <c r="K83" s="24">
        <f t="shared" si="46"/>
        <v>13.457610000000003</v>
      </c>
      <c r="L83" s="24">
        <f t="shared" si="46"/>
        <v>48.915320000000001</v>
      </c>
      <c r="M83" s="27">
        <v>25</v>
      </c>
      <c r="N83" s="27">
        <v>763</v>
      </c>
      <c r="O83" s="27">
        <v>15</v>
      </c>
      <c r="P83" s="10">
        <v>134</v>
      </c>
      <c r="R83" s="4">
        <v>1</v>
      </c>
      <c r="S83" s="4">
        <v>1</v>
      </c>
      <c r="T83" s="4">
        <v>1</v>
      </c>
      <c r="U83" s="4">
        <v>1</v>
      </c>
      <c r="V83" s="4" t="s">
        <v>164</v>
      </c>
      <c r="X83" s="30"/>
      <c r="Y83" s="31"/>
      <c r="Z83" s="32"/>
      <c r="AA83" s="33"/>
      <c r="AB83" s="29"/>
      <c r="AC83" s="32"/>
      <c r="AD83" s="32"/>
      <c r="AE83" s="32"/>
      <c r="AF83" s="32"/>
      <c r="AG83" s="28"/>
      <c r="AH83" s="29"/>
    </row>
    <row r="84" spans="1:75" ht="15" customHeight="1" x14ac:dyDescent="0.2">
      <c r="B84" s="3" t="s">
        <v>84</v>
      </c>
      <c r="C84" s="3" t="s">
        <v>218</v>
      </c>
      <c r="D84" s="3" t="s">
        <v>18</v>
      </c>
      <c r="E84" s="3" t="s">
        <v>43</v>
      </c>
      <c r="G84" s="3" t="s">
        <v>53</v>
      </c>
      <c r="H84" s="4"/>
      <c r="I84" s="23">
        <v>132727.39600000001</v>
      </c>
      <c r="J84" s="23">
        <v>485455.152</v>
      </c>
      <c r="K84" s="24">
        <f t="shared" si="46"/>
        <v>13.457610000000003</v>
      </c>
      <c r="L84" s="24">
        <f t="shared" si="46"/>
        <v>48.915320000000001</v>
      </c>
      <c r="M84" s="27">
        <v>25</v>
      </c>
      <c r="N84" s="27">
        <v>763</v>
      </c>
      <c r="O84" s="27">
        <v>15</v>
      </c>
      <c r="P84" s="1">
        <v>167</v>
      </c>
      <c r="R84" s="4">
        <v>1</v>
      </c>
      <c r="S84" s="4">
        <v>1</v>
      </c>
      <c r="T84" s="4">
        <v>1</v>
      </c>
      <c r="V84" s="4" t="s">
        <v>167</v>
      </c>
      <c r="X84" s="30"/>
      <c r="Y84" s="31"/>
      <c r="Z84" s="32"/>
      <c r="AA84" s="33"/>
      <c r="AB84" s="29"/>
      <c r="AC84" s="32"/>
      <c r="AD84" s="32"/>
      <c r="AE84" s="32"/>
      <c r="AF84" s="32"/>
      <c r="AG84" s="28"/>
      <c r="AH84" s="29"/>
    </row>
    <row r="85" spans="1:75" ht="15" customHeight="1" x14ac:dyDescent="0.2">
      <c r="B85" s="3" t="s">
        <v>120</v>
      </c>
      <c r="C85" s="3" t="s">
        <v>275</v>
      </c>
      <c r="D85" s="3" t="s">
        <v>18</v>
      </c>
      <c r="E85" s="3" t="s">
        <v>43</v>
      </c>
      <c r="F85" s="2">
        <v>28</v>
      </c>
      <c r="G85" s="3" t="s">
        <v>55</v>
      </c>
      <c r="H85" s="4"/>
      <c r="I85" s="23">
        <v>132515.85200000001</v>
      </c>
      <c r="J85" s="23">
        <v>485518.84</v>
      </c>
      <c r="K85" s="24">
        <f t="shared" si="46"/>
        <v>13.421070000000004</v>
      </c>
      <c r="L85" s="24">
        <f t="shared" si="46"/>
        <v>48.921900000000008</v>
      </c>
      <c r="M85" s="27">
        <v>10</v>
      </c>
      <c r="N85" s="27">
        <v>776</v>
      </c>
      <c r="O85" s="27">
        <v>15</v>
      </c>
      <c r="P85" s="1">
        <v>206</v>
      </c>
      <c r="R85" s="4">
        <v>2</v>
      </c>
      <c r="S85" s="4">
        <v>1</v>
      </c>
      <c r="T85" s="4">
        <v>1</v>
      </c>
      <c r="U85" s="4">
        <v>1</v>
      </c>
      <c r="V85" s="4" t="s">
        <v>178</v>
      </c>
      <c r="X85" s="30"/>
      <c r="Y85" s="31"/>
      <c r="Z85" s="32"/>
      <c r="AA85" s="33"/>
      <c r="AB85" s="29"/>
      <c r="AC85" s="32"/>
      <c r="AD85" s="32"/>
      <c r="AE85" s="32"/>
      <c r="AF85" s="32"/>
      <c r="AG85" s="28"/>
      <c r="AH85" s="34"/>
    </row>
    <row r="86" spans="1:75" ht="15" customHeight="1" x14ac:dyDescent="0.2">
      <c r="B86" s="3" t="s">
        <v>120</v>
      </c>
      <c r="C86" s="3" t="s">
        <v>275</v>
      </c>
      <c r="D86" s="3" t="s">
        <v>18</v>
      </c>
      <c r="E86" s="3" t="s">
        <v>43</v>
      </c>
      <c r="G86" s="3" t="s">
        <v>55</v>
      </c>
      <c r="H86" s="4"/>
      <c r="I86" s="23">
        <v>132515.85200000001</v>
      </c>
      <c r="J86" s="23">
        <v>485518.84</v>
      </c>
      <c r="K86" s="24">
        <f t="shared" si="46"/>
        <v>13.421070000000004</v>
      </c>
      <c r="L86" s="24">
        <f t="shared" si="46"/>
        <v>48.921900000000008</v>
      </c>
      <c r="M86" s="27">
        <v>10</v>
      </c>
      <c r="N86" s="27">
        <v>776</v>
      </c>
      <c r="O86" s="27">
        <v>15</v>
      </c>
      <c r="P86" s="1">
        <v>207</v>
      </c>
      <c r="R86" s="4">
        <v>2</v>
      </c>
      <c r="S86" s="4">
        <v>1</v>
      </c>
      <c r="T86" s="4">
        <v>1</v>
      </c>
      <c r="U86" s="4">
        <v>1</v>
      </c>
      <c r="V86" s="4" t="s">
        <v>16</v>
      </c>
      <c r="X86" s="30"/>
      <c r="Y86" s="31"/>
      <c r="Z86" s="32"/>
      <c r="AA86" s="33"/>
      <c r="AB86" s="29"/>
      <c r="AC86" s="32"/>
      <c r="AD86" s="32"/>
      <c r="AE86" s="32"/>
      <c r="AF86" s="32"/>
      <c r="AG86" s="28"/>
      <c r="AH86" s="34"/>
    </row>
    <row r="87" spans="1:75" ht="15" customHeight="1" x14ac:dyDescent="0.2">
      <c r="B87" s="3" t="s">
        <v>114</v>
      </c>
      <c r="C87" s="3" t="s">
        <v>297</v>
      </c>
      <c r="D87" s="3" t="s">
        <v>18</v>
      </c>
      <c r="E87" s="3" t="s">
        <v>43</v>
      </c>
      <c r="G87" s="3" t="s">
        <v>55</v>
      </c>
      <c r="H87" s="4"/>
      <c r="I87" s="23">
        <v>132518.516</v>
      </c>
      <c r="J87" s="23">
        <v>485516.24800000002</v>
      </c>
      <c r="K87" s="24">
        <f t="shared" si="46"/>
        <v>13.421810000000001</v>
      </c>
      <c r="L87" s="24">
        <f t="shared" si="46"/>
        <v>48.921180000000007</v>
      </c>
      <c r="M87" s="27">
        <v>15</v>
      </c>
      <c r="N87" s="27">
        <v>802</v>
      </c>
      <c r="O87" s="27">
        <v>15</v>
      </c>
      <c r="P87" s="1">
        <v>200</v>
      </c>
      <c r="R87" s="4">
        <v>2</v>
      </c>
      <c r="S87" s="4">
        <v>1</v>
      </c>
      <c r="T87" s="4">
        <v>1</v>
      </c>
      <c r="U87" s="4">
        <v>1</v>
      </c>
      <c r="V87" s="4" t="s">
        <v>16</v>
      </c>
      <c r="X87" s="30"/>
      <c r="Y87" s="31"/>
      <c r="Z87" s="32"/>
      <c r="AA87" s="33"/>
      <c r="AB87" s="29"/>
      <c r="AC87" s="32"/>
      <c r="AD87" s="32"/>
      <c r="AE87" s="32"/>
      <c r="AF87" s="32"/>
      <c r="AG87" s="28"/>
      <c r="AH87" s="34"/>
    </row>
    <row r="88" spans="1:75" ht="15" customHeight="1" x14ac:dyDescent="0.2">
      <c r="B88" s="3" t="s">
        <v>114</v>
      </c>
      <c r="C88" s="3" t="s">
        <v>297</v>
      </c>
      <c r="D88" s="3" t="s">
        <v>18</v>
      </c>
      <c r="E88" s="3" t="s">
        <v>43</v>
      </c>
      <c r="G88" s="3" t="s">
        <v>55</v>
      </c>
      <c r="H88" s="4"/>
      <c r="I88" s="23">
        <v>132518.516</v>
      </c>
      <c r="J88" s="23">
        <v>485516.24800000002</v>
      </c>
      <c r="K88" s="24">
        <f t="shared" si="46"/>
        <v>13.421810000000001</v>
      </c>
      <c r="L88" s="24">
        <f t="shared" si="46"/>
        <v>48.921180000000007</v>
      </c>
      <c r="M88" s="27">
        <v>15</v>
      </c>
      <c r="N88" s="27">
        <v>802</v>
      </c>
      <c r="O88" s="27">
        <v>15</v>
      </c>
      <c r="P88" s="1">
        <v>201</v>
      </c>
      <c r="R88" s="4">
        <v>2</v>
      </c>
      <c r="S88" s="4">
        <v>1</v>
      </c>
      <c r="T88" s="4">
        <v>1</v>
      </c>
      <c r="U88" s="4">
        <v>1</v>
      </c>
      <c r="V88" s="4" t="s">
        <v>173</v>
      </c>
      <c r="X88" s="30"/>
      <c r="Y88" s="31"/>
      <c r="Z88" s="32"/>
      <c r="AA88" s="33"/>
      <c r="AB88" s="29"/>
      <c r="AC88" s="32"/>
      <c r="AD88" s="32"/>
      <c r="AE88" s="32"/>
      <c r="AF88" s="32"/>
      <c r="AG88" s="28"/>
      <c r="AH88" s="34"/>
    </row>
    <row r="89" spans="1:75" ht="15" customHeight="1" x14ac:dyDescent="0.2">
      <c r="B89" s="3" t="s">
        <v>139</v>
      </c>
      <c r="C89" s="3" t="s">
        <v>296</v>
      </c>
      <c r="D89" s="3" t="s">
        <v>18</v>
      </c>
      <c r="E89" s="3" t="s">
        <v>43</v>
      </c>
      <c r="G89" s="3" t="s">
        <v>55</v>
      </c>
      <c r="H89" s="4"/>
      <c r="I89" s="23">
        <v>132518.516</v>
      </c>
      <c r="J89" s="23">
        <v>485516.24800000002</v>
      </c>
      <c r="K89" s="24">
        <f t="shared" si="46"/>
        <v>13.421810000000001</v>
      </c>
      <c r="L89" s="24">
        <f t="shared" si="46"/>
        <v>48.921180000000007</v>
      </c>
      <c r="M89" s="27">
        <v>15</v>
      </c>
      <c r="N89" s="27">
        <v>802</v>
      </c>
      <c r="O89" s="27">
        <v>15</v>
      </c>
      <c r="P89" s="1">
        <v>277</v>
      </c>
      <c r="R89" s="4">
        <v>2</v>
      </c>
      <c r="S89" s="4">
        <v>1</v>
      </c>
      <c r="T89" s="4">
        <v>1</v>
      </c>
      <c r="U89" s="4">
        <v>1</v>
      </c>
      <c r="V89" s="4" t="s">
        <v>184</v>
      </c>
      <c r="X89" s="30"/>
      <c r="Y89" s="31"/>
      <c r="Z89" s="32"/>
      <c r="AA89" s="33"/>
      <c r="AB89" s="29"/>
      <c r="AC89" s="32"/>
      <c r="AD89" s="32"/>
      <c r="AE89" s="32"/>
      <c r="AF89" s="32"/>
      <c r="AG89" s="28"/>
      <c r="AH89" s="34"/>
    </row>
    <row r="90" spans="1:75" ht="15" customHeight="1" x14ac:dyDescent="0.2">
      <c r="B90" s="3" t="s">
        <v>139</v>
      </c>
      <c r="C90" s="3" t="s">
        <v>296</v>
      </c>
      <c r="D90" s="3" t="s">
        <v>18</v>
      </c>
      <c r="E90" s="3" t="s">
        <v>43</v>
      </c>
      <c r="G90" s="3" t="s">
        <v>55</v>
      </c>
      <c r="H90" s="4"/>
      <c r="I90" s="23">
        <v>132518.516</v>
      </c>
      <c r="J90" s="23">
        <v>485516.24800000002</v>
      </c>
      <c r="K90" s="24">
        <f t="shared" si="46"/>
        <v>13.421810000000001</v>
      </c>
      <c r="L90" s="24">
        <f t="shared" si="46"/>
        <v>48.921180000000007</v>
      </c>
      <c r="M90" s="27">
        <v>15</v>
      </c>
      <c r="N90" s="27">
        <v>802</v>
      </c>
      <c r="O90" s="27">
        <v>15</v>
      </c>
      <c r="P90" s="1">
        <v>278</v>
      </c>
      <c r="R90" s="4">
        <v>2</v>
      </c>
      <c r="S90" s="4">
        <v>1</v>
      </c>
      <c r="T90" s="4">
        <v>1</v>
      </c>
      <c r="U90" s="4">
        <v>1</v>
      </c>
      <c r="V90" s="4" t="s">
        <v>16</v>
      </c>
      <c r="X90" s="30"/>
      <c r="Y90" s="31"/>
      <c r="Z90" s="32"/>
      <c r="AA90" s="33"/>
      <c r="AB90" s="29"/>
      <c r="AC90" s="32"/>
      <c r="AD90" s="32"/>
      <c r="AE90" s="32"/>
      <c r="AF90" s="32"/>
      <c r="AG90" s="28"/>
      <c r="AH90" s="29"/>
    </row>
    <row r="91" spans="1:75" ht="15" customHeight="1" x14ac:dyDescent="0.2">
      <c r="B91" s="3" t="s">
        <v>94</v>
      </c>
      <c r="C91" s="3" t="s">
        <v>263</v>
      </c>
      <c r="D91" s="3" t="s">
        <v>18</v>
      </c>
      <c r="E91" s="3" t="s">
        <v>43</v>
      </c>
      <c r="G91" s="3" t="s">
        <v>55</v>
      </c>
      <c r="H91" s="4"/>
      <c r="I91" s="23">
        <v>132516.42799999999</v>
      </c>
      <c r="J91" s="23">
        <v>485517.18400000001</v>
      </c>
      <c r="K91" s="24">
        <f t="shared" si="46"/>
        <v>13.421229999999996</v>
      </c>
      <c r="L91" s="24">
        <f t="shared" si="46"/>
        <v>48.921440000000004</v>
      </c>
      <c r="M91" s="27">
        <v>15</v>
      </c>
      <c r="N91" s="27">
        <v>745</v>
      </c>
      <c r="O91" s="27">
        <v>15</v>
      </c>
      <c r="P91" s="1">
        <v>174</v>
      </c>
      <c r="R91" s="4">
        <v>1</v>
      </c>
      <c r="S91" s="4">
        <v>1</v>
      </c>
      <c r="T91" s="4">
        <v>1</v>
      </c>
      <c r="U91" s="4">
        <v>1</v>
      </c>
      <c r="V91" s="4" t="s">
        <v>164</v>
      </c>
      <c r="X91" s="30"/>
      <c r="Y91" s="31"/>
      <c r="Z91" s="32"/>
      <c r="AA91" s="33"/>
      <c r="AB91" s="29"/>
      <c r="AC91" s="32"/>
      <c r="AD91" s="32"/>
      <c r="AE91" s="32"/>
      <c r="AF91" s="32"/>
      <c r="AG91" s="28"/>
      <c r="AH91" s="29"/>
    </row>
    <row r="92" spans="1:75" ht="15" customHeight="1" x14ac:dyDescent="0.2">
      <c r="B92" s="3" t="s">
        <v>54</v>
      </c>
      <c r="C92" s="3" t="s">
        <v>264</v>
      </c>
      <c r="D92" s="3" t="s">
        <v>18</v>
      </c>
      <c r="E92" s="3" t="s">
        <v>43</v>
      </c>
      <c r="G92" s="3" t="s">
        <v>55</v>
      </c>
      <c r="H92" s="4"/>
      <c r="I92" s="23">
        <v>132518.516</v>
      </c>
      <c r="J92" s="23">
        <v>485516.24800000002</v>
      </c>
      <c r="K92" s="24">
        <f t="shared" si="46"/>
        <v>13.421810000000001</v>
      </c>
      <c r="L92" s="24">
        <f t="shared" si="46"/>
        <v>48.921180000000007</v>
      </c>
      <c r="M92" s="27">
        <v>15</v>
      </c>
      <c r="N92" s="27">
        <v>802</v>
      </c>
      <c r="O92" s="27">
        <v>15</v>
      </c>
      <c r="P92" s="10">
        <v>135</v>
      </c>
      <c r="R92" s="4">
        <v>1</v>
      </c>
      <c r="S92" s="4">
        <v>1</v>
      </c>
      <c r="T92" s="4">
        <v>1</v>
      </c>
      <c r="U92" s="4">
        <v>1</v>
      </c>
      <c r="V92" s="4" t="s">
        <v>158</v>
      </c>
      <c r="X92" s="30"/>
      <c r="Y92" s="31"/>
      <c r="Z92" s="32"/>
      <c r="AA92" s="33"/>
      <c r="AB92" s="29"/>
      <c r="AC92" s="32"/>
      <c r="AD92" s="32"/>
      <c r="AE92" s="32"/>
      <c r="AF92" s="32"/>
      <c r="AG92" s="28"/>
      <c r="AH92" s="29"/>
    </row>
    <row r="93" spans="1:75" ht="15" customHeight="1" x14ac:dyDescent="0.2">
      <c r="B93" s="3" t="s">
        <v>85</v>
      </c>
      <c r="C93" s="3" t="s">
        <v>219</v>
      </c>
      <c r="D93" s="3" t="s">
        <v>18</v>
      </c>
      <c r="E93" s="3" t="s">
        <v>43</v>
      </c>
      <c r="G93" s="3" t="s">
        <v>55</v>
      </c>
      <c r="H93" s="4"/>
      <c r="I93" s="23">
        <v>132516.42799999999</v>
      </c>
      <c r="J93" s="23">
        <v>485517.18400000001</v>
      </c>
      <c r="K93" s="24">
        <f t="shared" si="46"/>
        <v>13.421229999999996</v>
      </c>
      <c r="L93" s="24">
        <f t="shared" si="46"/>
        <v>48.921440000000004</v>
      </c>
      <c r="M93" s="27">
        <v>15</v>
      </c>
      <c r="N93" s="27">
        <v>745</v>
      </c>
      <c r="O93" s="27">
        <v>15</v>
      </c>
      <c r="P93" s="1">
        <v>168</v>
      </c>
      <c r="R93" s="4">
        <v>1</v>
      </c>
      <c r="S93" s="4">
        <v>1</v>
      </c>
      <c r="T93" s="4">
        <v>1</v>
      </c>
      <c r="V93" s="4" t="s">
        <v>167</v>
      </c>
      <c r="X93" s="30"/>
      <c r="Y93" s="31"/>
      <c r="Z93" s="32"/>
      <c r="AA93" s="33"/>
      <c r="AB93" s="29"/>
      <c r="AC93" s="32"/>
      <c r="AD93" s="32"/>
      <c r="AE93" s="32"/>
      <c r="AF93" s="32"/>
      <c r="AG93" s="28"/>
      <c r="AH93" s="29"/>
    </row>
    <row r="94" spans="1:75" ht="15" customHeight="1" x14ac:dyDescent="0.2">
      <c r="B94" s="3" t="s">
        <v>86</v>
      </c>
      <c r="C94" s="3" t="s">
        <v>220</v>
      </c>
      <c r="D94" s="3" t="s">
        <v>18</v>
      </c>
      <c r="E94" s="3" t="s">
        <v>43</v>
      </c>
      <c r="G94" s="3" t="s">
        <v>55</v>
      </c>
      <c r="H94" s="4"/>
      <c r="I94" s="23">
        <v>132518.516</v>
      </c>
      <c r="J94" s="23">
        <v>485516.24800000002</v>
      </c>
      <c r="K94" s="24">
        <f t="shared" si="46"/>
        <v>13.421810000000001</v>
      </c>
      <c r="L94" s="24">
        <f t="shared" si="46"/>
        <v>48.921180000000007</v>
      </c>
      <c r="M94" s="27">
        <v>15</v>
      </c>
      <c r="N94" s="27">
        <v>802</v>
      </c>
      <c r="O94" s="27">
        <v>15</v>
      </c>
      <c r="P94" s="1">
        <v>169</v>
      </c>
      <c r="R94" s="4">
        <v>1</v>
      </c>
      <c r="S94" s="4">
        <v>1</v>
      </c>
      <c r="T94" s="4">
        <v>1</v>
      </c>
      <c r="V94" s="4" t="s">
        <v>167</v>
      </c>
      <c r="X94" s="30"/>
      <c r="Y94" s="31"/>
      <c r="Z94" s="32"/>
      <c r="AA94" s="33"/>
      <c r="AB94" s="29"/>
      <c r="AC94" s="32"/>
      <c r="AD94" s="32"/>
      <c r="AE94" s="32"/>
      <c r="AF94" s="32"/>
      <c r="AG94" s="28"/>
      <c r="AH94" s="29"/>
    </row>
    <row r="95" spans="1:75" ht="15" customHeight="1" x14ac:dyDescent="0.2">
      <c r="B95" s="3" t="s">
        <v>70</v>
      </c>
      <c r="C95" s="3" t="s">
        <v>205</v>
      </c>
      <c r="D95" s="3" t="s">
        <v>18</v>
      </c>
      <c r="E95" s="3" t="s">
        <v>30</v>
      </c>
      <c r="F95" s="2">
        <v>29</v>
      </c>
      <c r="G95" s="3" t="s">
        <v>360</v>
      </c>
      <c r="H95" s="4"/>
      <c r="I95" s="23">
        <v>132238.28</v>
      </c>
      <c r="J95" s="23">
        <v>490312.09600000002</v>
      </c>
      <c r="K95" s="24">
        <f t="shared" si="46"/>
        <v>13.3773</v>
      </c>
      <c r="L95" s="24">
        <f t="shared" si="46"/>
        <v>49.053360000000005</v>
      </c>
      <c r="M95" s="27">
        <v>10</v>
      </c>
      <c r="N95" s="27">
        <v>1259</v>
      </c>
      <c r="O95" s="27">
        <v>20</v>
      </c>
      <c r="P95" s="1">
        <v>152</v>
      </c>
      <c r="R95" s="4">
        <v>1</v>
      </c>
      <c r="S95" s="4">
        <v>2</v>
      </c>
      <c r="T95" s="4">
        <v>2</v>
      </c>
      <c r="U95" s="4">
        <v>1</v>
      </c>
      <c r="V95" s="4" t="s">
        <v>165</v>
      </c>
      <c r="X95" s="30"/>
      <c r="Y95" s="31"/>
      <c r="Z95" s="32"/>
      <c r="AA95" s="33"/>
      <c r="AB95" s="36"/>
      <c r="AC95" s="32"/>
      <c r="AD95" s="32"/>
      <c r="AE95" s="32"/>
      <c r="AF95" s="32"/>
      <c r="AG95" s="28"/>
      <c r="AH95" s="29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</row>
    <row r="96" spans="1:75" ht="15" customHeight="1" x14ac:dyDescent="0.2">
      <c r="B96" s="3" t="s">
        <v>70</v>
      </c>
      <c r="C96" s="3" t="s">
        <v>205</v>
      </c>
      <c r="D96" s="3" t="s">
        <v>18</v>
      </c>
      <c r="E96" s="3" t="s">
        <v>30</v>
      </c>
      <c r="G96" s="3" t="s">
        <v>360</v>
      </c>
      <c r="H96" s="4"/>
      <c r="I96" s="23">
        <v>132238.28</v>
      </c>
      <c r="J96" s="23">
        <v>490312.09600000002</v>
      </c>
      <c r="K96" s="24">
        <f t="shared" si="46"/>
        <v>13.3773</v>
      </c>
      <c r="L96" s="24">
        <f t="shared" si="46"/>
        <v>49.053360000000005</v>
      </c>
      <c r="M96" s="27">
        <v>10</v>
      </c>
      <c r="N96" s="27">
        <v>1259</v>
      </c>
      <c r="O96" s="27">
        <v>20</v>
      </c>
      <c r="P96" s="10">
        <v>235</v>
      </c>
      <c r="R96" s="4">
        <v>1</v>
      </c>
      <c r="S96" s="4">
        <v>2</v>
      </c>
      <c r="T96" s="4">
        <v>2</v>
      </c>
      <c r="U96" s="4">
        <v>1</v>
      </c>
      <c r="V96" s="12" t="s">
        <v>16</v>
      </c>
      <c r="X96" s="30"/>
      <c r="Y96" s="32"/>
      <c r="Z96" s="32"/>
      <c r="AA96" s="33"/>
      <c r="AB96" s="29"/>
      <c r="AC96" s="32"/>
      <c r="AD96" s="32"/>
      <c r="AE96" s="32"/>
      <c r="AF96" s="32"/>
      <c r="AG96" s="28"/>
      <c r="AH96" s="29"/>
    </row>
    <row r="97" spans="1:75" ht="15" customHeight="1" x14ac:dyDescent="0.2">
      <c r="B97" s="3" t="s">
        <v>70</v>
      </c>
      <c r="C97" s="3" t="s">
        <v>205</v>
      </c>
      <c r="D97" s="3" t="s">
        <v>18</v>
      </c>
      <c r="E97" s="3" t="s">
        <v>30</v>
      </c>
      <c r="G97" s="3" t="s">
        <v>360</v>
      </c>
      <c r="H97" s="4"/>
      <c r="I97" s="23">
        <v>132238.28</v>
      </c>
      <c r="J97" s="23">
        <v>490312.09600000002</v>
      </c>
      <c r="K97" s="24">
        <f t="shared" si="46"/>
        <v>13.3773</v>
      </c>
      <c r="L97" s="24">
        <f t="shared" si="46"/>
        <v>49.053360000000005</v>
      </c>
      <c r="M97" s="27">
        <v>10</v>
      </c>
      <c r="N97" s="27">
        <v>1259</v>
      </c>
      <c r="O97" s="27">
        <v>20</v>
      </c>
      <c r="P97" s="10">
        <v>236</v>
      </c>
      <c r="R97" s="4">
        <v>1</v>
      </c>
      <c r="S97" s="4">
        <v>2</v>
      </c>
      <c r="T97" s="4">
        <v>2</v>
      </c>
      <c r="U97" s="4">
        <v>1</v>
      </c>
      <c r="V97" s="12" t="s">
        <v>16</v>
      </c>
      <c r="X97" s="30"/>
      <c r="Y97" s="31"/>
      <c r="Z97" s="32"/>
      <c r="AA97" s="33"/>
      <c r="AB97" s="29"/>
      <c r="AC97" s="32"/>
      <c r="AD97" s="32"/>
      <c r="AE97" s="32"/>
      <c r="AF97" s="32"/>
      <c r="AG97" s="28"/>
      <c r="AH97" s="29"/>
    </row>
    <row r="98" spans="1:75" s="3" customFormat="1" ht="15" customHeight="1" x14ac:dyDescent="0.2">
      <c r="A98" s="42" t="s">
        <v>342</v>
      </c>
      <c r="B98" s="4" t="s">
        <v>70</v>
      </c>
      <c r="C98" s="4"/>
      <c r="E98" s="13"/>
      <c r="F98" s="13"/>
      <c r="G98" s="13"/>
      <c r="H98" s="15" t="s">
        <v>389</v>
      </c>
      <c r="I98" s="16">
        <f t="shared" ref="I98" si="63">IF(K98="","",TRUNC(K98)*10000+TRUNC((K98-TRUNC(K98))*60)*100+(((K98-TRUNC(K98))*60)-TRUNC((K98-TRUNC(K98))*60))*60)</f>
        <v>132238.46</v>
      </c>
      <c r="J98" s="16">
        <f t="shared" ref="J98" si="64">IF(L98="","",TRUNC(L98)*10000+TRUNC((L98-TRUNC(L98))*60)*100+(((L98-TRUNC(L98))*60)-TRUNC((L98-TRUNC(L98))*60))*60)</f>
        <v>490312.06</v>
      </c>
      <c r="K98" s="17">
        <f t="shared" ref="K98" si="65">IF(H98="","",VALUE(MID(H98,FIND("%2C",H98)+3,8)))</f>
        <v>13.37735</v>
      </c>
      <c r="L98" s="17">
        <f t="shared" ref="L98" si="66">IF(H98="","",VALUE(MID(H98,FIND("q=",H98)+2,8)))</f>
        <v>49.053350000000002</v>
      </c>
      <c r="M98" s="18">
        <v>3</v>
      </c>
      <c r="N98" s="18">
        <v>1262</v>
      </c>
      <c r="O98" s="18">
        <v>15</v>
      </c>
      <c r="P98" s="1"/>
      <c r="V98" s="4"/>
      <c r="W98" s="41" t="s">
        <v>388</v>
      </c>
      <c r="X98" s="30"/>
      <c r="Y98" s="31"/>
      <c r="Z98" s="32"/>
      <c r="AA98" s="33"/>
      <c r="AB98" s="29"/>
      <c r="AC98" s="32"/>
      <c r="AD98" s="32"/>
      <c r="AE98" s="32"/>
      <c r="AF98" s="32"/>
      <c r="AG98" s="28"/>
      <c r="AH98" s="29"/>
      <c r="AI98" s="4"/>
      <c r="AJ98" s="4"/>
      <c r="AK98" s="4"/>
      <c r="AL98" s="4"/>
      <c r="AM98" s="4"/>
    </row>
    <row r="99" spans="1:75" ht="15" customHeight="1" x14ac:dyDescent="0.2">
      <c r="B99" s="3" t="s">
        <v>42</v>
      </c>
      <c r="C99" s="3" t="s">
        <v>252</v>
      </c>
      <c r="D99" s="3" t="s">
        <v>18</v>
      </c>
      <c r="E99" s="3" t="s">
        <v>43</v>
      </c>
      <c r="F99" s="2">
        <v>30</v>
      </c>
      <c r="G99" s="3" t="s">
        <v>44</v>
      </c>
      <c r="H99" s="4"/>
      <c r="I99" s="23">
        <v>133346.83600000001</v>
      </c>
      <c r="J99" s="23">
        <v>485745.64799999999</v>
      </c>
      <c r="K99" s="24">
        <f t="shared" si="46"/>
        <v>13.563010000000002</v>
      </c>
      <c r="L99" s="24">
        <f t="shared" si="46"/>
        <v>48.962679999999999</v>
      </c>
      <c r="M99" s="27">
        <v>20</v>
      </c>
      <c r="N99" s="27">
        <v>1138</v>
      </c>
      <c r="O99" s="27">
        <v>25</v>
      </c>
      <c r="P99" s="10">
        <v>127</v>
      </c>
      <c r="Q99" s="4" t="s">
        <v>253</v>
      </c>
      <c r="R99" s="4">
        <v>1</v>
      </c>
      <c r="S99" s="4">
        <v>1</v>
      </c>
      <c r="T99" s="4">
        <v>1</v>
      </c>
      <c r="U99" s="4">
        <v>1</v>
      </c>
      <c r="V99" s="4" t="s">
        <v>160</v>
      </c>
      <c r="X99" s="30"/>
      <c r="Y99" s="31"/>
      <c r="Z99" s="32"/>
      <c r="AA99" s="33"/>
      <c r="AB99" s="29"/>
      <c r="AC99" s="32"/>
      <c r="AD99" s="32"/>
      <c r="AE99" s="32"/>
      <c r="AF99" s="32"/>
      <c r="AG99" s="28"/>
      <c r="AH99" s="29"/>
    </row>
    <row r="100" spans="1:75" ht="15" customHeight="1" x14ac:dyDescent="0.2">
      <c r="B100" s="3" t="s">
        <v>79</v>
      </c>
      <c r="C100" s="3" t="s">
        <v>211</v>
      </c>
      <c r="D100" s="3" t="s">
        <v>18</v>
      </c>
      <c r="E100" s="3" t="s">
        <v>43</v>
      </c>
      <c r="G100" s="3" t="s">
        <v>44</v>
      </c>
      <c r="H100" s="4"/>
      <c r="I100" s="23">
        <v>133346.83600000001</v>
      </c>
      <c r="J100" s="23">
        <v>485745.64799999999</v>
      </c>
      <c r="K100" s="24">
        <f t="shared" si="46"/>
        <v>13.563010000000002</v>
      </c>
      <c r="L100" s="24">
        <f t="shared" si="46"/>
        <v>48.962679999999999</v>
      </c>
      <c r="M100" s="27">
        <v>20</v>
      </c>
      <c r="N100" s="27">
        <v>1138</v>
      </c>
      <c r="O100" s="27">
        <v>25</v>
      </c>
      <c r="P100" s="1">
        <v>158</v>
      </c>
      <c r="Q100" s="4" t="s">
        <v>212</v>
      </c>
      <c r="R100" s="4">
        <v>1</v>
      </c>
      <c r="S100" s="4">
        <v>1</v>
      </c>
      <c r="T100" s="4">
        <v>1</v>
      </c>
      <c r="V100" s="4" t="s">
        <v>167</v>
      </c>
      <c r="X100" s="30"/>
      <c r="Y100" s="31"/>
      <c r="Z100" s="32"/>
      <c r="AA100" s="33"/>
      <c r="AB100" s="29"/>
      <c r="AC100" s="32"/>
      <c r="AD100" s="32"/>
      <c r="AE100" s="32"/>
      <c r="AF100" s="32"/>
      <c r="AG100" s="28"/>
      <c r="AH100" s="29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</row>
    <row r="101" spans="1:75" s="3" customFormat="1" ht="15" customHeight="1" x14ac:dyDescent="0.2">
      <c r="A101" s="42" t="s">
        <v>342</v>
      </c>
      <c r="B101" s="4" t="s">
        <v>42</v>
      </c>
      <c r="C101" s="4"/>
      <c r="E101" s="13"/>
      <c r="F101" s="13">
        <v>30</v>
      </c>
      <c r="G101" s="13"/>
      <c r="H101" s="15" t="s">
        <v>314</v>
      </c>
      <c r="I101" s="16">
        <f t="shared" ref="I101:J102" si="67">IF(K101="","",TRUNC(K101)*10000+TRUNC((K101-TRUNC(K101))*60)*100+(((K101-TRUNC(K101))*60)-TRUNC((K101-TRUNC(K101))*60))*60)</f>
        <v>133347.26800000001</v>
      </c>
      <c r="J101" s="16">
        <f t="shared" si="67"/>
        <v>485745.50400000002</v>
      </c>
      <c r="K101" s="17">
        <f t="shared" ref="K101:K102" si="68">IF(H101="","",VALUE(MID(H101,FIND("%2C",H101)+3,8)))</f>
        <v>13.563129999999999</v>
      </c>
      <c r="L101" s="17">
        <f t="shared" ref="L101:L102" si="69">IF(H101="","",VALUE(MID(H101,FIND("q=",H101)+2,8)))</f>
        <v>48.96264</v>
      </c>
      <c r="M101" s="18">
        <v>3</v>
      </c>
      <c r="N101" s="18">
        <v>1136</v>
      </c>
      <c r="O101" s="18">
        <v>15</v>
      </c>
      <c r="P101" s="1"/>
      <c r="V101" s="4"/>
      <c r="W101" s="41" t="s">
        <v>315</v>
      </c>
      <c r="X101" s="30"/>
      <c r="Y101" s="31"/>
      <c r="Z101" s="32"/>
      <c r="AA101" s="33"/>
      <c r="AB101" s="29"/>
      <c r="AC101" s="32"/>
      <c r="AD101" s="32"/>
      <c r="AE101" s="32"/>
      <c r="AF101" s="32"/>
      <c r="AG101" s="28"/>
      <c r="AH101" s="29"/>
      <c r="AI101" s="4"/>
      <c r="AJ101" s="4"/>
      <c r="AK101" s="4"/>
      <c r="AL101" s="4"/>
      <c r="AM101" s="4"/>
    </row>
    <row r="102" spans="1:75" s="3" customFormat="1" ht="15" customHeight="1" x14ac:dyDescent="0.2">
      <c r="A102" s="42" t="s">
        <v>342</v>
      </c>
      <c r="B102" s="4" t="s">
        <v>79</v>
      </c>
      <c r="C102" s="4"/>
      <c r="E102" s="13"/>
      <c r="F102" s="13"/>
      <c r="G102" s="13"/>
      <c r="H102" s="15" t="s">
        <v>316</v>
      </c>
      <c r="I102" s="16">
        <f t="shared" si="67"/>
        <v>133346.94400000002</v>
      </c>
      <c r="J102" s="16">
        <f t="shared" si="67"/>
        <v>485745.82799999998</v>
      </c>
      <c r="K102" s="17">
        <f t="shared" si="68"/>
        <v>13.563040000000001</v>
      </c>
      <c r="L102" s="17">
        <f t="shared" si="69"/>
        <v>48.962730000000001</v>
      </c>
      <c r="M102" s="18">
        <v>3</v>
      </c>
      <c r="N102" s="18">
        <v>1137</v>
      </c>
      <c r="O102" s="18">
        <v>15</v>
      </c>
      <c r="P102" s="1"/>
      <c r="V102" s="4"/>
      <c r="W102" s="41" t="s">
        <v>315</v>
      </c>
      <c r="X102" s="30"/>
      <c r="Y102" s="31"/>
      <c r="Z102" s="32"/>
      <c r="AA102" s="33"/>
      <c r="AB102" s="29"/>
      <c r="AC102" s="32"/>
      <c r="AD102" s="32"/>
      <c r="AE102" s="32"/>
      <c r="AF102" s="32"/>
      <c r="AG102" s="28"/>
      <c r="AH102" s="29"/>
      <c r="AI102" s="4"/>
      <c r="AJ102" s="4"/>
      <c r="AK102" s="4"/>
      <c r="AL102" s="4"/>
      <c r="AM102" s="4"/>
    </row>
    <row r="103" spans="1:75" ht="15" customHeight="1" x14ac:dyDescent="0.2">
      <c r="B103" s="3" t="s">
        <v>116</v>
      </c>
      <c r="C103" s="3" t="s">
        <v>236</v>
      </c>
      <c r="D103" s="3" t="s">
        <v>18</v>
      </c>
      <c r="E103" s="3" t="s">
        <v>30</v>
      </c>
      <c r="F103" s="2">
        <v>31</v>
      </c>
      <c r="G103" s="3" t="s">
        <v>38</v>
      </c>
      <c r="H103" s="4"/>
      <c r="I103" s="23">
        <v>132129.66399999999</v>
      </c>
      <c r="J103" s="23">
        <v>490345.864</v>
      </c>
      <c r="K103" s="24">
        <f t="shared" ref="K103:L134" si="70">(I103-TRUNC(I103/100)*100)/3600+(TRUNC(I103/100)-TRUNC(I103/10000)*100)/60+TRUNC(I103/10000)</f>
        <v>13.358239999999997</v>
      </c>
      <c r="L103" s="24">
        <f t="shared" si="70"/>
        <v>49.062739999999998</v>
      </c>
      <c r="M103" s="27">
        <v>20</v>
      </c>
      <c r="N103" s="27">
        <v>1124</v>
      </c>
      <c r="O103" s="27">
        <v>25</v>
      </c>
      <c r="P103" s="1">
        <v>203</v>
      </c>
      <c r="R103" s="4">
        <v>1</v>
      </c>
      <c r="S103" s="4">
        <v>1</v>
      </c>
      <c r="T103" s="4">
        <v>1</v>
      </c>
      <c r="U103" s="4">
        <v>1</v>
      </c>
      <c r="V103" s="4" t="s">
        <v>175</v>
      </c>
      <c r="X103" s="30"/>
      <c r="Y103" s="31"/>
      <c r="Z103" s="32"/>
      <c r="AA103" s="33"/>
      <c r="AB103" s="29"/>
      <c r="AC103" s="32"/>
      <c r="AD103" s="32"/>
      <c r="AE103" s="32"/>
      <c r="AF103" s="32"/>
      <c r="AG103" s="28"/>
      <c r="AH103" s="29"/>
    </row>
    <row r="104" spans="1:75" ht="15" customHeight="1" x14ac:dyDescent="0.2">
      <c r="B104" s="3" t="s">
        <v>37</v>
      </c>
      <c r="C104" s="3" t="s">
        <v>250</v>
      </c>
      <c r="D104" s="3" t="s">
        <v>18</v>
      </c>
      <c r="E104" s="3" t="s">
        <v>30</v>
      </c>
      <c r="G104" s="3" t="s">
        <v>38</v>
      </c>
      <c r="H104" s="4"/>
      <c r="I104" s="23">
        <v>132129.66399999999</v>
      </c>
      <c r="J104" s="23">
        <v>490345.864</v>
      </c>
      <c r="K104" s="24">
        <f t="shared" si="70"/>
        <v>13.358239999999997</v>
      </c>
      <c r="L104" s="24">
        <f t="shared" si="70"/>
        <v>49.062739999999998</v>
      </c>
      <c r="M104" s="27">
        <v>20</v>
      </c>
      <c r="N104" s="27">
        <v>1124</v>
      </c>
      <c r="O104" s="27">
        <v>25</v>
      </c>
      <c r="P104" s="10">
        <v>125</v>
      </c>
      <c r="R104" s="4">
        <v>1</v>
      </c>
      <c r="S104" s="4">
        <v>1</v>
      </c>
      <c r="T104" s="4">
        <v>1</v>
      </c>
      <c r="U104" s="4">
        <v>1</v>
      </c>
      <c r="V104" s="4" t="s">
        <v>158</v>
      </c>
      <c r="X104" s="30"/>
      <c r="Y104" s="31"/>
      <c r="Z104" s="32"/>
      <c r="AA104" s="33"/>
      <c r="AB104" s="29"/>
      <c r="AC104" s="32"/>
      <c r="AD104" s="32"/>
      <c r="AE104" s="32"/>
      <c r="AF104" s="32"/>
      <c r="AG104" s="28"/>
      <c r="AH104" s="29"/>
    </row>
    <row r="105" spans="1:75" ht="15" customHeight="1" x14ac:dyDescent="0.2">
      <c r="B105" s="3" t="s">
        <v>68</v>
      </c>
      <c r="C105" s="3" t="s">
        <v>204</v>
      </c>
      <c r="D105" s="3" t="s">
        <v>18</v>
      </c>
      <c r="E105" s="3" t="s">
        <v>30</v>
      </c>
      <c r="G105" s="3" t="s">
        <v>69</v>
      </c>
      <c r="H105" s="4"/>
      <c r="I105" s="23">
        <v>132133.948</v>
      </c>
      <c r="J105" s="23">
        <v>490350.76</v>
      </c>
      <c r="K105" s="24">
        <f t="shared" si="70"/>
        <v>13.359430000000001</v>
      </c>
      <c r="L105" s="24">
        <f t="shared" si="70"/>
        <v>49.064100000000003</v>
      </c>
      <c r="M105" s="27">
        <v>10</v>
      </c>
      <c r="N105" s="27">
        <v>1130</v>
      </c>
      <c r="O105" s="27">
        <v>25</v>
      </c>
      <c r="P105" s="1">
        <v>151</v>
      </c>
      <c r="R105" s="4">
        <v>1</v>
      </c>
      <c r="S105" s="4">
        <v>1</v>
      </c>
      <c r="T105" s="4">
        <v>1</v>
      </c>
      <c r="U105" s="4">
        <v>1</v>
      </c>
      <c r="V105" s="4" t="s">
        <v>165</v>
      </c>
      <c r="X105" s="30"/>
      <c r="Y105" s="31"/>
      <c r="Z105" s="32"/>
      <c r="AA105" s="33"/>
      <c r="AB105" s="29"/>
      <c r="AC105" s="32"/>
      <c r="AD105" s="32"/>
      <c r="AE105" s="32"/>
      <c r="AF105" s="32"/>
      <c r="AG105" s="28"/>
      <c r="AH105" s="29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</row>
    <row r="106" spans="1:75" s="3" customFormat="1" ht="15" customHeight="1" x14ac:dyDescent="0.2">
      <c r="A106" s="42" t="s">
        <v>342</v>
      </c>
      <c r="B106" s="4" t="s">
        <v>116</v>
      </c>
      <c r="C106" s="4"/>
      <c r="E106" s="13"/>
      <c r="F106" s="13">
        <v>31</v>
      </c>
      <c r="G106" s="13"/>
      <c r="H106" s="15" t="s">
        <v>399</v>
      </c>
      <c r="I106" s="16">
        <f t="shared" ref="I106:I107" si="71">IF(K106="","",TRUNC(K106)*10000+TRUNC((K106-TRUNC(K106))*60)*100+(((K106-TRUNC(K106))*60)-TRUNC((K106-TRUNC(K106))*60))*60)</f>
        <v>132129.26800000001</v>
      </c>
      <c r="J106" s="16">
        <f t="shared" ref="J106:J107" si="72">IF(L106="","",TRUNC(L106)*10000+TRUNC((L106-TRUNC(L106))*60)*100+(((L106-TRUNC(L106))*60)-TRUNC((L106-TRUNC(L106))*60))*60)</f>
        <v>490346.08</v>
      </c>
      <c r="K106" s="17">
        <f t="shared" ref="K106:K107" si="73">IF(H106="","",VALUE(MID(H106,FIND("%2C",H106)+3,8)))</f>
        <v>13.358129999999999</v>
      </c>
      <c r="L106" s="17">
        <f t="shared" ref="L106:L107" si="74">IF(H106="","",VALUE(MID(H106,FIND("q=",H106)+2,8)))</f>
        <v>49.062800000000003</v>
      </c>
      <c r="M106" s="18">
        <v>3</v>
      </c>
      <c r="N106" s="18">
        <v>1109</v>
      </c>
      <c r="O106" s="18">
        <v>15</v>
      </c>
      <c r="P106" s="1"/>
      <c r="V106" s="4"/>
      <c r="W106" s="41" t="s">
        <v>397</v>
      </c>
      <c r="X106" s="30"/>
      <c r="Y106" s="31"/>
      <c r="Z106" s="32"/>
      <c r="AA106" s="33"/>
      <c r="AB106" s="29"/>
      <c r="AC106" s="32"/>
      <c r="AD106" s="32"/>
      <c r="AE106" s="32"/>
      <c r="AF106" s="32"/>
      <c r="AG106" s="28"/>
      <c r="AH106" s="29"/>
      <c r="AI106" s="4"/>
      <c r="AJ106" s="4"/>
      <c r="AK106" s="4"/>
      <c r="AL106" s="4"/>
      <c r="AM106" s="4"/>
    </row>
    <row r="107" spans="1:75" s="3" customFormat="1" ht="15" customHeight="1" x14ac:dyDescent="0.2">
      <c r="A107" s="42" t="s">
        <v>342</v>
      </c>
      <c r="B107" s="4" t="s">
        <v>37</v>
      </c>
      <c r="C107" s="4"/>
      <c r="E107" s="13"/>
      <c r="F107" s="13">
        <v>31</v>
      </c>
      <c r="G107" s="13"/>
      <c r="H107" s="15" t="s">
        <v>398</v>
      </c>
      <c r="I107" s="16">
        <f t="shared" si="71"/>
        <v>132129.23199999999</v>
      </c>
      <c r="J107" s="16">
        <f t="shared" si="72"/>
        <v>490346.152</v>
      </c>
      <c r="K107" s="17">
        <f t="shared" si="73"/>
        <v>13.35812</v>
      </c>
      <c r="L107" s="17">
        <f t="shared" si="74"/>
        <v>49.062820000000002</v>
      </c>
      <c r="M107" s="18">
        <v>3</v>
      </c>
      <c r="N107" s="18">
        <v>1106</v>
      </c>
      <c r="O107" s="18">
        <v>15</v>
      </c>
      <c r="P107" s="1"/>
      <c r="V107" s="4"/>
      <c r="W107" s="41" t="s">
        <v>397</v>
      </c>
      <c r="X107" s="30"/>
      <c r="Y107" s="31"/>
      <c r="Z107" s="32"/>
      <c r="AA107" s="33"/>
      <c r="AB107" s="29"/>
      <c r="AC107" s="32"/>
      <c r="AD107" s="32"/>
      <c r="AE107" s="32"/>
      <c r="AF107" s="32"/>
      <c r="AG107" s="28"/>
      <c r="AH107" s="29"/>
      <c r="AI107" s="4"/>
      <c r="AJ107" s="4"/>
      <c r="AK107" s="4"/>
      <c r="AL107" s="4"/>
      <c r="AM107" s="4"/>
    </row>
    <row r="108" spans="1:75" s="3" customFormat="1" ht="15" customHeight="1" x14ac:dyDescent="0.2">
      <c r="A108" s="42" t="s">
        <v>342</v>
      </c>
      <c r="B108" s="4" t="s">
        <v>68</v>
      </c>
      <c r="C108" s="4"/>
      <c r="E108" s="13"/>
      <c r="F108" s="13">
        <v>31</v>
      </c>
      <c r="G108" s="13"/>
      <c r="H108" s="15" t="s">
        <v>399</v>
      </c>
      <c r="I108" s="16">
        <f t="shared" ref="I108" si="75">IF(K108="","",TRUNC(K108)*10000+TRUNC((K108-TRUNC(K108))*60)*100+(((K108-TRUNC(K108))*60)-TRUNC((K108-TRUNC(K108))*60))*60)</f>
        <v>132129.26800000001</v>
      </c>
      <c r="J108" s="16">
        <f t="shared" ref="J108" si="76">IF(L108="","",TRUNC(L108)*10000+TRUNC((L108-TRUNC(L108))*60)*100+(((L108-TRUNC(L108))*60)-TRUNC((L108-TRUNC(L108))*60))*60)</f>
        <v>490346.08</v>
      </c>
      <c r="K108" s="17">
        <f t="shared" ref="K108" si="77">IF(H108="","",VALUE(MID(H108,FIND("%2C",H108)+3,8)))</f>
        <v>13.358129999999999</v>
      </c>
      <c r="L108" s="17">
        <f t="shared" ref="L108" si="78">IF(H108="","",VALUE(MID(H108,FIND("q=",H108)+2,8)))</f>
        <v>49.062800000000003</v>
      </c>
      <c r="M108" s="18">
        <v>3</v>
      </c>
      <c r="N108" s="18">
        <v>1109</v>
      </c>
      <c r="O108" s="18">
        <v>15</v>
      </c>
      <c r="P108" s="1"/>
      <c r="V108" s="4"/>
      <c r="W108" s="41" t="s">
        <v>397</v>
      </c>
      <c r="X108" s="30"/>
      <c r="Y108" s="31"/>
      <c r="Z108" s="32"/>
      <c r="AA108" s="33"/>
      <c r="AB108" s="29"/>
      <c r="AC108" s="32"/>
      <c r="AD108" s="32"/>
      <c r="AE108" s="32"/>
      <c r="AF108" s="32"/>
      <c r="AG108" s="28"/>
      <c r="AH108" s="29"/>
      <c r="AI108" s="4"/>
      <c r="AJ108" s="4"/>
      <c r="AK108" s="4"/>
      <c r="AL108" s="4"/>
      <c r="AM108" s="4"/>
    </row>
    <row r="109" spans="1:75" s="3" customFormat="1" ht="15" customHeight="1" x14ac:dyDescent="0.2">
      <c r="A109" s="42" t="s">
        <v>343</v>
      </c>
      <c r="B109" s="4" t="s">
        <v>406</v>
      </c>
      <c r="C109" s="4"/>
      <c r="E109" s="13"/>
      <c r="F109" s="13">
        <v>31</v>
      </c>
      <c r="G109" s="13"/>
      <c r="H109" s="15" t="s">
        <v>399</v>
      </c>
      <c r="I109" s="16">
        <f t="shared" ref="I109" si="79">IF(K109="","",TRUNC(K109)*10000+TRUNC((K109-TRUNC(K109))*60)*100+(((K109-TRUNC(K109))*60)-TRUNC((K109-TRUNC(K109))*60))*60)</f>
        <v>132129.26800000001</v>
      </c>
      <c r="J109" s="16">
        <f t="shared" ref="J109" si="80">IF(L109="","",TRUNC(L109)*10000+TRUNC((L109-TRUNC(L109))*60)*100+(((L109-TRUNC(L109))*60)-TRUNC((L109-TRUNC(L109))*60))*60)</f>
        <v>490346.08</v>
      </c>
      <c r="K109" s="17">
        <f t="shared" ref="K109" si="81">IF(H109="","",VALUE(MID(H109,FIND("%2C",H109)+3,8)))</f>
        <v>13.358129999999999</v>
      </c>
      <c r="L109" s="17">
        <f t="shared" ref="L109" si="82">IF(H109="","",VALUE(MID(H109,FIND("q=",H109)+2,8)))</f>
        <v>49.062800000000003</v>
      </c>
      <c r="M109" s="18">
        <v>3</v>
      </c>
      <c r="N109" s="18">
        <v>1109</v>
      </c>
      <c r="O109" s="18">
        <v>15</v>
      </c>
      <c r="P109" s="1"/>
      <c r="V109" s="4"/>
      <c r="W109" s="41" t="s">
        <v>397</v>
      </c>
      <c r="X109" s="30"/>
      <c r="Y109" s="31"/>
      <c r="Z109" s="32"/>
      <c r="AA109" s="33"/>
      <c r="AB109" s="29"/>
      <c r="AC109" s="32"/>
      <c r="AD109" s="32"/>
      <c r="AE109" s="32"/>
      <c r="AF109" s="32"/>
      <c r="AG109" s="28"/>
      <c r="AH109" s="29"/>
      <c r="AI109" s="4"/>
      <c r="AJ109" s="4"/>
      <c r="AK109" s="4"/>
      <c r="AL109" s="4"/>
      <c r="AM109" s="4"/>
    </row>
    <row r="110" spans="1:75" ht="15" customHeight="1" x14ac:dyDescent="0.2">
      <c r="B110" s="3" t="s">
        <v>62</v>
      </c>
      <c r="C110" s="3" t="s">
        <v>199</v>
      </c>
      <c r="D110" s="3" t="s">
        <v>18</v>
      </c>
      <c r="E110" s="3" t="s">
        <v>30</v>
      </c>
      <c r="F110" s="2">
        <v>32</v>
      </c>
      <c r="G110" s="3" t="s">
        <v>63</v>
      </c>
      <c r="H110" s="4"/>
      <c r="I110" s="23">
        <v>132129.052</v>
      </c>
      <c r="J110" s="23">
        <v>490030.13199999998</v>
      </c>
      <c r="K110" s="24">
        <f t="shared" si="70"/>
        <v>13.35807</v>
      </c>
      <c r="L110" s="24">
        <f t="shared" si="70"/>
        <v>49.008369999999992</v>
      </c>
      <c r="M110" s="27">
        <v>25</v>
      </c>
      <c r="N110" s="27">
        <v>821</v>
      </c>
      <c r="O110" s="27">
        <v>20</v>
      </c>
      <c r="P110" s="1">
        <v>146</v>
      </c>
      <c r="R110" s="4">
        <v>2</v>
      </c>
      <c r="S110" s="4">
        <v>1</v>
      </c>
      <c r="T110" s="4">
        <v>1</v>
      </c>
      <c r="U110" s="4">
        <v>1</v>
      </c>
      <c r="V110" s="4" t="s">
        <v>165</v>
      </c>
      <c r="X110" s="30"/>
      <c r="Y110" s="31"/>
      <c r="Z110" s="32"/>
      <c r="AA110" s="33"/>
      <c r="AB110" s="29"/>
      <c r="AC110" s="32"/>
      <c r="AD110" s="32"/>
      <c r="AE110" s="32"/>
      <c r="AF110" s="32"/>
      <c r="AG110" s="28"/>
      <c r="AH110" s="29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</row>
    <row r="111" spans="1:75" ht="15" customHeight="1" x14ac:dyDescent="0.2">
      <c r="B111" s="3" t="s">
        <v>62</v>
      </c>
      <c r="C111" s="3" t="s">
        <v>199</v>
      </c>
      <c r="D111" s="3" t="s">
        <v>18</v>
      </c>
      <c r="E111" s="3" t="s">
        <v>30</v>
      </c>
      <c r="G111" s="3" t="s">
        <v>63</v>
      </c>
      <c r="H111" s="4"/>
      <c r="I111" s="23">
        <v>132129.052</v>
      </c>
      <c r="J111" s="23">
        <v>490030.13199999998</v>
      </c>
      <c r="K111" s="24">
        <f t="shared" si="70"/>
        <v>13.35807</v>
      </c>
      <c r="L111" s="24">
        <f t="shared" si="70"/>
        <v>49.008369999999992</v>
      </c>
      <c r="M111" s="27">
        <v>25</v>
      </c>
      <c r="N111" s="27">
        <v>821</v>
      </c>
      <c r="O111" s="27">
        <v>20</v>
      </c>
      <c r="P111" s="1">
        <v>163</v>
      </c>
      <c r="R111" s="4">
        <v>2</v>
      </c>
      <c r="S111" s="4">
        <v>1</v>
      </c>
      <c r="T111" s="4">
        <v>1</v>
      </c>
      <c r="U111" s="4">
        <v>1</v>
      </c>
      <c r="V111" s="4" t="s">
        <v>16</v>
      </c>
      <c r="X111" s="30"/>
      <c r="Y111" s="31"/>
      <c r="Z111" s="32"/>
      <c r="AA111" s="33"/>
      <c r="AB111" s="29"/>
      <c r="AC111" s="32"/>
      <c r="AD111" s="32"/>
      <c r="AE111" s="32"/>
      <c r="AF111" s="32"/>
      <c r="AG111" s="28"/>
      <c r="AH111" s="29"/>
    </row>
    <row r="112" spans="1:75" ht="15" customHeight="1" x14ac:dyDescent="0.2">
      <c r="B112" s="3" t="s">
        <v>27</v>
      </c>
      <c r="C112" s="3" t="s">
        <v>245</v>
      </c>
      <c r="D112" s="3" t="s">
        <v>18</v>
      </c>
      <c r="E112" s="3" t="s">
        <v>23</v>
      </c>
      <c r="F112" s="2">
        <v>33</v>
      </c>
      <c r="G112" s="3" t="s">
        <v>28</v>
      </c>
      <c r="H112" s="4"/>
      <c r="I112" s="23">
        <v>132033.97200000001</v>
      </c>
      <c r="J112" s="23">
        <v>490228.42800000001</v>
      </c>
      <c r="K112" s="24">
        <f t="shared" si="70"/>
        <v>13.342770000000002</v>
      </c>
      <c r="L112" s="24">
        <f t="shared" si="70"/>
        <v>49.041230000000006</v>
      </c>
      <c r="M112" s="27">
        <v>20</v>
      </c>
      <c r="N112" s="27">
        <v>1035</v>
      </c>
      <c r="O112" s="27">
        <v>25</v>
      </c>
      <c r="P112" s="10">
        <v>120</v>
      </c>
      <c r="R112" s="4">
        <v>1</v>
      </c>
      <c r="S112" s="4">
        <v>1</v>
      </c>
      <c r="T112" s="4">
        <v>1</v>
      </c>
      <c r="U112" s="4">
        <v>1</v>
      </c>
      <c r="V112" s="4" t="s">
        <v>158</v>
      </c>
      <c r="X112" s="30"/>
      <c r="Y112" s="31"/>
      <c r="Z112" s="32"/>
      <c r="AA112" s="33"/>
      <c r="AB112" s="29"/>
      <c r="AC112" s="32"/>
      <c r="AD112" s="32"/>
      <c r="AE112" s="32"/>
      <c r="AF112" s="32"/>
      <c r="AG112" s="28"/>
      <c r="AH112" s="29"/>
    </row>
    <row r="113" spans="1:75" s="3" customFormat="1" ht="15" customHeight="1" x14ac:dyDescent="0.2">
      <c r="A113" s="42" t="s">
        <v>342</v>
      </c>
      <c r="B113" s="4" t="s">
        <v>27</v>
      </c>
      <c r="C113" s="4"/>
      <c r="E113" s="13" t="s">
        <v>392</v>
      </c>
      <c r="F113" s="13">
        <v>33</v>
      </c>
      <c r="G113" s="13"/>
      <c r="H113" s="15" t="s">
        <v>413</v>
      </c>
      <c r="I113" s="16">
        <f t="shared" ref="I113" si="83">IF(K113="","",TRUNC(K113)*10000+TRUNC((K113-TRUNC(K113))*60)*100+(((K113-TRUNC(K113))*60)-TRUNC((K113-TRUNC(K113))*60))*60)</f>
        <v>132034.36799999999</v>
      </c>
      <c r="J113" s="16">
        <f t="shared" ref="J113" si="84">IF(L113="","",TRUNC(L113)*10000+TRUNC((L113-TRUNC(L113))*60)*100+(((L113-TRUNC(L113))*60)-TRUNC((L113-TRUNC(L113))*60))*60)</f>
        <v>490228.64399999997</v>
      </c>
      <c r="K113" s="17">
        <f t="shared" ref="K113" si="85">IF(H113="","",VALUE(MID(H113,FIND("%2C",H113)+3,8)))</f>
        <v>13.342879999999999</v>
      </c>
      <c r="L113" s="17">
        <f t="shared" ref="L113" si="86">IF(H113="","",VALUE(MID(H113,FIND("q=",H113)+2,8)))</f>
        <v>49.041289999999996</v>
      </c>
      <c r="M113" s="18">
        <v>3</v>
      </c>
      <c r="N113" s="18">
        <v>1006</v>
      </c>
      <c r="O113" s="18">
        <v>15</v>
      </c>
      <c r="P113" s="1"/>
      <c r="V113" s="4"/>
      <c r="W113" s="41" t="s">
        <v>407</v>
      </c>
      <c r="X113" s="30"/>
      <c r="Y113" s="31"/>
      <c r="Z113" s="32"/>
      <c r="AA113" s="33"/>
      <c r="AB113" s="29"/>
      <c r="AC113" s="32"/>
      <c r="AD113" s="32"/>
      <c r="AE113" s="32"/>
      <c r="AF113" s="32"/>
      <c r="AG113" s="28"/>
      <c r="AH113" s="29"/>
      <c r="AI113" s="4"/>
      <c r="AJ113" s="4"/>
      <c r="AK113" s="4"/>
      <c r="AL113" s="4"/>
      <c r="AM113" s="4"/>
    </row>
    <row r="114" spans="1:75" ht="15" customHeight="1" x14ac:dyDescent="0.2">
      <c r="B114" s="3" t="s">
        <v>100</v>
      </c>
      <c r="C114" s="3" t="s">
        <v>228</v>
      </c>
      <c r="D114" s="3" t="s">
        <v>18</v>
      </c>
      <c r="E114" s="3" t="s">
        <v>93</v>
      </c>
      <c r="F114" s="2">
        <v>34</v>
      </c>
      <c r="G114" s="3" t="s">
        <v>101</v>
      </c>
      <c r="H114" s="4"/>
      <c r="I114" s="23">
        <v>130802.724</v>
      </c>
      <c r="J114" s="23">
        <v>490654.39600000001</v>
      </c>
      <c r="K114" s="24">
        <f t="shared" si="70"/>
        <v>13.13409</v>
      </c>
      <c r="L114" s="24">
        <f t="shared" si="70"/>
        <v>49.115110000000001</v>
      </c>
      <c r="M114" s="27">
        <v>10</v>
      </c>
      <c r="N114" s="27">
        <v>1355</v>
      </c>
      <c r="O114" s="27">
        <v>25</v>
      </c>
      <c r="P114" s="1">
        <v>178</v>
      </c>
      <c r="R114" s="4">
        <v>1</v>
      </c>
      <c r="S114" s="4">
        <v>1</v>
      </c>
      <c r="T114" s="4">
        <v>1</v>
      </c>
      <c r="V114" s="4" t="s">
        <v>167</v>
      </c>
      <c r="X114" s="30"/>
      <c r="Y114" s="31"/>
      <c r="Z114" s="32"/>
      <c r="AA114" s="33"/>
      <c r="AB114" s="29"/>
      <c r="AC114" s="32"/>
      <c r="AD114" s="32"/>
      <c r="AE114" s="32"/>
      <c r="AF114" s="32"/>
      <c r="AG114" s="28"/>
      <c r="AH114" s="29"/>
    </row>
    <row r="115" spans="1:75" s="3" customFormat="1" ht="15" customHeight="1" x14ac:dyDescent="0.2">
      <c r="A115" s="42" t="s">
        <v>343</v>
      </c>
      <c r="B115" s="4" t="s">
        <v>100</v>
      </c>
      <c r="C115" s="4"/>
      <c r="E115" s="13" t="s">
        <v>392</v>
      </c>
      <c r="F115" s="13">
        <v>34</v>
      </c>
      <c r="G115" s="13"/>
      <c r="H115" s="15" t="s">
        <v>442</v>
      </c>
      <c r="I115" s="16">
        <f t="shared" ref="I115" si="87">IF(K115="","",TRUNC(K115)*10000+TRUNC((K115-TRUNC(K115))*60)*100+(((K115-TRUNC(K115))*60)-TRUNC((K115-TRUNC(K115))*60))*60)</f>
        <v>130802.11199999999</v>
      </c>
      <c r="J115" s="16">
        <f t="shared" ref="J115" si="88">IF(L115="","",TRUNC(L115)*10000+TRUNC((L115-TRUNC(L115))*60)*100+(((L115-TRUNC(L115))*60)-TRUNC((L115-TRUNC(L115))*60))*60)</f>
        <v>490654.25200000004</v>
      </c>
      <c r="K115" s="17">
        <f t="shared" ref="K115" si="89">IF(H115="","",VALUE(MID(H115,FIND("%2C",H115)+3,8)))</f>
        <v>13.13392</v>
      </c>
      <c r="L115" s="17">
        <f t="shared" ref="L115" si="90">IF(H115="","",VALUE(MID(H115,FIND("q=",H115)+2,8)))</f>
        <v>49.115070000000003</v>
      </c>
      <c r="M115" s="18">
        <v>3</v>
      </c>
      <c r="N115" s="18">
        <v>1388</v>
      </c>
      <c r="O115" s="18">
        <v>15</v>
      </c>
      <c r="P115" s="1"/>
      <c r="V115" s="4"/>
      <c r="W115" s="41" t="s">
        <v>443</v>
      </c>
      <c r="X115" s="30"/>
      <c r="Y115" s="31"/>
      <c r="Z115" s="32"/>
      <c r="AA115" s="33"/>
      <c r="AB115" s="29"/>
      <c r="AC115" s="32"/>
      <c r="AD115" s="32"/>
      <c r="AE115" s="32"/>
      <c r="AF115" s="32"/>
      <c r="AG115" s="28"/>
      <c r="AH115" s="29"/>
      <c r="AI115" s="4"/>
      <c r="AJ115" s="4"/>
      <c r="AK115" s="4"/>
      <c r="AL115" s="4"/>
      <c r="AM115" s="4"/>
    </row>
    <row r="116" spans="1:75" ht="15" customHeight="1" x14ac:dyDescent="0.2">
      <c r="B116" s="3" t="s">
        <v>128</v>
      </c>
      <c r="C116" s="3" t="s">
        <v>284</v>
      </c>
      <c r="D116" s="3" t="s">
        <v>18</v>
      </c>
      <c r="E116" s="3" t="s">
        <v>43</v>
      </c>
      <c r="F116" s="2">
        <v>35</v>
      </c>
      <c r="G116" s="3" t="s">
        <v>361</v>
      </c>
      <c r="H116" s="4"/>
      <c r="I116" s="23">
        <v>132407.74</v>
      </c>
      <c r="J116" s="23">
        <v>485509.91200000001</v>
      </c>
      <c r="K116" s="24">
        <f t="shared" si="70"/>
        <v>13.402149999999997</v>
      </c>
      <c r="L116" s="24">
        <f t="shared" si="70"/>
        <v>48.919420000000002</v>
      </c>
      <c r="M116" s="27">
        <v>20</v>
      </c>
      <c r="N116" s="27">
        <v>789</v>
      </c>
      <c r="O116" s="27">
        <v>15</v>
      </c>
      <c r="P116" s="1">
        <v>216</v>
      </c>
      <c r="Q116" s="4" t="s">
        <v>285</v>
      </c>
      <c r="R116" s="4">
        <v>1</v>
      </c>
      <c r="S116" s="4">
        <v>1</v>
      </c>
      <c r="T116" s="4">
        <v>1</v>
      </c>
      <c r="U116" s="4">
        <v>1</v>
      </c>
      <c r="V116" s="4" t="s">
        <v>180</v>
      </c>
      <c r="X116" s="30"/>
      <c r="Y116" s="31"/>
      <c r="Z116" s="32"/>
      <c r="AA116" s="33"/>
      <c r="AB116" s="36"/>
      <c r="AC116" s="32"/>
      <c r="AD116" s="32"/>
      <c r="AE116" s="32"/>
      <c r="AF116" s="32"/>
      <c r="AG116" s="28"/>
      <c r="AH116" s="29"/>
    </row>
    <row r="117" spans="1:75" ht="15" customHeight="1" x14ac:dyDescent="0.2">
      <c r="B117" s="3" t="s">
        <v>136</v>
      </c>
      <c r="C117" s="3" t="s">
        <v>237</v>
      </c>
      <c r="D117" s="3" t="s">
        <v>18</v>
      </c>
      <c r="E117" s="3" t="s">
        <v>40</v>
      </c>
      <c r="F117" s="2">
        <v>36</v>
      </c>
      <c r="G117" s="3" t="s">
        <v>77</v>
      </c>
      <c r="H117" s="4"/>
      <c r="I117" s="23">
        <v>131804.68</v>
      </c>
      <c r="J117" s="23">
        <v>485638.58</v>
      </c>
      <c r="K117" s="24">
        <f t="shared" si="70"/>
        <v>13.301299999999998</v>
      </c>
      <c r="L117" s="24">
        <f t="shared" si="70"/>
        <v>48.944050000000004</v>
      </c>
      <c r="M117" s="27">
        <v>10</v>
      </c>
      <c r="N117" s="27">
        <v>776</v>
      </c>
      <c r="O117" s="27">
        <v>15</v>
      </c>
      <c r="P117" s="1">
        <v>272</v>
      </c>
      <c r="R117" s="4">
        <v>2</v>
      </c>
      <c r="S117" s="4">
        <v>1</v>
      </c>
      <c r="T117" s="4">
        <v>1</v>
      </c>
      <c r="U117" s="4">
        <v>1</v>
      </c>
      <c r="V117" s="4" t="s">
        <v>185</v>
      </c>
      <c r="X117" s="30"/>
      <c r="Y117" s="31"/>
      <c r="Z117" s="32"/>
      <c r="AA117" s="33"/>
      <c r="AB117" s="29"/>
      <c r="AC117" s="32"/>
      <c r="AD117" s="32"/>
      <c r="AE117" s="32"/>
      <c r="AF117" s="32"/>
      <c r="AG117" s="28"/>
      <c r="AH117" s="29"/>
    </row>
    <row r="118" spans="1:75" ht="15" customHeight="1" x14ac:dyDescent="0.2">
      <c r="B118" s="3" t="s">
        <v>136</v>
      </c>
      <c r="C118" s="3" t="s">
        <v>237</v>
      </c>
      <c r="D118" s="3" t="s">
        <v>18</v>
      </c>
      <c r="E118" s="3" t="s">
        <v>40</v>
      </c>
      <c r="G118" s="3" t="s">
        <v>77</v>
      </c>
      <c r="H118" s="4"/>
      <c r="I118" s="23">
        <v>131804.68</v>
      </c>
      <c r="J118" s="23">
        <v>485638.58</v>
      </c>
      <c r="K118" s="24">
        <f t="shared" si="70"/>
        <v>13.301299999999998</v>
      </c>
      <c r="L118" s="24">
        <f t="shared" si="70"/>
        <v>48.944050000000004</v>
      </c>
      <c r="M118" s="27">
        <v>10</v>
      </c>
      <c r="N118" s="27">
        <v>776</v>
      </c>
      <c r="O118" s="27">
        <v>15</v>
      </c>
      <c r="P118" s="1">
        <v>273</v>
      </c>
      <c r="R118" s="4">
        <v>2</v>
      </c>
      <c r="S118" s="4">
        <v>1</v>
      </c>
      <c r="T118" s="4">
        <v>1</v>
      </c>
      <c r="U118" s="4">
        <v>1</v>
      </c>
      <c r="V118" s="4" t="s">
        <v>16</v>
      </c>
      <c r="X118" s="30"/>
      <c r="Y118" s="31"/>
      <c r="Z118" s="32"/>
      <c r="AA118" s="33"/>
      <c r="AB118" s="29"/>
      <c r="AC118" s="32"/>
      <c r="AD118" s="32"/>
      <c r="AE118" s="32"/>
      <c r="AF118" s="32"/>
      <c r="AG118" s="28"/>
      <c r="AH118" s="29"/>
    </row>
    <row r="119" spans="1:75" ht="15" customHeight="1" x14ac:dyDescent="0.2">
      <c r="B119" s="3" t="s">
        <v>76</v>
      </c>
      <c r="C119" s="3" t="s">
        <v>209</v>
      </c>
      <c r="D119" s="3" t="s">
        <v>18</v>
      </c>
      <c r="E119" s="3" t="s">
        <v>40</v>
      </c>
      <c r="G119" s="3" t="s">
        <v>77</v>
      </c>
      <c r="H119" s="4"/>
      <c r="I119" s="23">
        <v>131804.68</v>
      </c>
      <c r="J119" s="23">
        <v>485638.58</v>
      </c>
      <c r="K119" s="24">
        <f t="shared" si="70"/>
        <v>13.301299999999998</v>
      </c>
      <c r="L119" s="24">
        <f t="shared" si="70"/>
        <v>48.944050000000004</v>
      </c>
      <c r="M119" s="27">
        <v>10</v>
      </c>
      <c r="N119" s="27">
        <v>776</v>
      </c>
      <c r="O119" s="27">
        <v>15</v>
      </c>
      <c r="P119" s="1">
        <v>156</v>
      </c>
      <c r="R119" s="4">
        <v>1</v>
      </c>
      <c r="S119" s="4">
        <v>1</v>
      </c>
      <c r="T119" s="4">
        <v>1</v>
      </c>
      <c r="V119" s="4" t="s">
        <v>167</v>
      </c>
      <c r="X119" s="30"/>
      <c r="Y119" s="31"/>
      <c r="Z119" s="32"/>
      <c r="AA119" s="33"/>
      <c r="AB119" s="29"/>
      <c r="AC119" s="32"/>
      <c r="AD119" s="32"/>
      <c r="AE119" s="32"/>
      <c r="AF119" s="32"/>
      <c r="AG119" s="28"/>
      <c r="AH119" s="29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</row>
    <row r="120" spans="1:75" ht="15" customHeight="1" x14ac:dyDescent="0.2">
      <c r="B120" s="3" t="s">
        <v>78</v>
      </c>
      <c r="C120" s="3" t="s">
        <v>210</v>
      </c>
      <c r="D120" s="3" t="s">
        <v>18</v>
      </c>
      <c r="E120" s="3" t="s">
        <v>40</v>
      </c>
      <c r="G120" s="3" t="s">
        <v>77</v>
      </c>
      <c r="H120" s="4"/>
      <c r="I120" s="23">
        <v>131803.67199999999</v>
      </c>
      <c r="J120" s="23">
        <v>485640.66800000001</v>
      </c>
      <c r="K120" s="24">
        <f t="shared" si="70"/>
        <v>13.301019999999998</v>
      </c>
      <c r="L120" s="24">
        <f t="shared" si="70"/>
        <v>48.944630000000004</v>
      </c>
      <c r="M120" s="27">
        <v>20</v>
      </c>
      <c r="N120" s="27">
        <v>785</v>
      </c>
      <c r="O120" s="27">
        <v>15</v>
      </c>
      <c r="P120" s="1">
        <v>157</v>
      </c>
      <c r="R120" s="4">
        <v>1</v>
      </c>
      <c r="S120" s="4">
        <v>1</v>
      </c>
      <c r="T120" s="4">
        <v>1</v>
      </c>
      <c r="V120" s="4" t="s">
        <v>167</v>
      </c>
      <c r="X120" s="30"/>
      <c r="Y120" s="31"/>
      <c r="Z120" s="32"/>
      <c r="AA120" s="33"/>
      <c r="AB120" s="29"/>
      <c r="AC120" s="32"/>
      <c r="AD120" s="32"/>
      <c r="AE120" s="32"/>
      <c r="AF120" s="32"/>
      <c r="AG120" s="28"/>
      <c r="AH120" s="29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</row>
    <row r="121" spans="1:75" ht="15" customHeight="1" x14ac:dyDescent="0.2">
      <c r="B121" s="3" t="s">
        <v>122</v>
      </c>
      <c r="C121" s="3" t="s">
        <v>272</v>
      </c>
      <c r="D121" s="3" t="s">
        <v>18</v>
      </c>
      <c r="E121" s="3" t="s">
        <v>30</v>
      </c>
      <c r="F121" s="2">
        <v>37</v>
      </c>
      <c r="G121" s="3" t="s">
        <v>33</v>
      </c>
      <c r="H121" s="4"/>
      <c r="I121" s="23">
        <v>132009.636</v>
      </c>
      <c r="J121" s="23">
        <v>490036.50400000002</v>
      </c>
      <c r="K121" s="24">
        <f t="shared" si="70"/>
        <v>13.33601</v>
      </c>
      <c r="L121" s="24">
        <f t="shared" si="70"/>
        <v>49.010140000000007</v>
      </c>
      <c r="M121" s="27">
        <v>20</v>
      </c>
      <c r="N121" s="27">
        <v>777</v>
      </c>
      <c r="O121" s="27">
        <v>15</v>
      </c>
      <c r="P121" s="1">
        <v>209</v>
      </c>
      <c r="R121" s="4">
        <v>1</v>
      </c>
      <c r="S121" s="4">
        <v>1</v>
      </c>
      <c r="T121" s="4">
        <v>1</v>
      </c>
      <c r="U121" s="4">
        <v>1</v>
      </c>
      <c r="V121" s="4" t="s">
        <v>178</v>
      </c>
      <c r="X121" s="30"/>
      <c r="Y121" s="31"/>
      <c r="Z121" s="32"/>
      <c r="AA121" s="33"/>
      <c r="AB121" s="29"/>
      <c r="AC121" s="32"/>
      <c r="AD121" s="32"/>
      <c r="AE121" s="32"/>
      <c r="AF121" s="32"/>
      <c r="AG121" s="28"/>
      <c r="AH121" s="29"/>
    </row>
    <row r="122" spans="1:75" ht="15" customHeight="1" x14ac:dyDescent="0.2">
      <c r="B122" s="3" t="s">
        <v>115</v>
      </c>
      <c r="C122" s="3" t="s">
        <v>235</v>
      </c>
      <c r="D122" s="3" t="s">
        <v>18</v>
      </c>
      <c r="E122" s="3" t="s">
        <v>30</v>
      </c>
      <c r="G122" s="3" t="s">
        <v>33</v>
      </c>
      <c r="H122" s="4"/>
      <c r="I122" s="23">
        <v>132009.636</v>
      </c>
      <c r="J122" s="23">
        <v>490036.50400000002</v>
      </c>
      <c r="K122" s="24">
        <f t="shared" si="70"/>
        <v>13.33601</v>
      </c>
      <c r="L122" s="24">
        <f t="shared" si="70"/>
        <v>49.010140000000007</v>
      </c>
      <c r="M122" s="27">
        <v>20</v>
      </c>
      <c r="N122" s="27">
        <v>777</v>
      </c>
      <c r="O122" s="27">
        <v>15</v>
      </c>
      <c r="P122" s="1">
        <v>202</v>
      </c>
      <c r="R122" s="4">
        <v>1</v>
      </c>
      <c r="S122" s="4">
        <v>1</v>
      </c>
      <c r="T122" s="4">
        <v>1</v>
      </c>
      <c r="U122" s="4">
        <v>1</v>
      </c>
      <c r="V122" s="4" t="s">
        <v>174</v>
      </c>
      <c r="X122" s="30"/>
      <c r="Y122" s="31"/>
      <c r="Z122" s="32"/>
      <c r="AA122" s="33"/>
      <c r="AB122" s="29"/>
      <c r="AC122" s="32"/>
      <c r="AD122" s="32"/>
      <c r="AE122" s="32"/>
      <c r="AF122" s="32"/>
      <c r="AG122" s="28"/>
      <c r="AH122" s="29"/>
    </row>
    <row r="123" spans="1:75" ht="15" customHeight="1" x14ac:dyDescent="0.2">
      <c r="B123" s="3" t="s">
        <v>144</v>
      </c>
      <c r="C123" s="3" t="s">
        <v>292</v>
      </c>
      <c r="D123" s="3" t="s">
        <v>18</v>
      </c>
      <c r="E123" s="3" t="s">
        <v>30</v>
      </c>
      <c r="G123" s="3" t="s">
        <v>33</v>
      </c>
      <c r="H123" s="4"/>
      <c r="I123" s="23">
        <v>132009.636</v>
      </c>
      <c r="J123" s="23">
        <v>490036.50400000002</v>
      </c>
      <c r="K123" s="24">
        <f t="shared" si="70"/>
        <v>13.33601</v>
      </c>
      <c r="L123" s="24">
        <f t="shared" si="70"/>
        <v>49.010140000000007</v>
      </c>
      <c r="M123" s="27">
        <v>20</v>
      </c>
      <c r="N123" s="27">
        <v>777</v>
      </c>
      <c r="O123" s="27">
        <v>15</v>
      </c>
      <c r="P123" s="1">
        <v>284</v>
      </c>
      <c r="R123" s="4">
        <v>1</v>
      </c>
      <c r="S123" s="4">
        <v>1</v>
      </c>
      <c r="T123" s="4">
        <v>1</v>
      </c>
      <c r="U123" s="4">
        <v>1</v>
      </c>
      <c r="V123" s="12" t="s">
        <v>173</v>
      </c>
      <c r="X123" s="30"/>
      <c r="Y123" s="31"/>
      <c r="Z123" s="32"/>
      <c r="AA123" s="33"/>
      <c r="AB123" s="29"/>
      <c r="AC123" s="32"/>
      <c r="AD123" s="32"/>
      <c r="AE123" s="32"/>
      <c r="AF123" s="32"/>
      <c r="AG123" s="28"/>
      <c r="AH123" s="29"/>
    </row>
    <row r="124" spans="1:75" ht="15" customHeight="1" x14ac:dyDescent="0.2">
      <c r="B124" s="3" t="s">
        <v>32</v>
      </c>
      <c r="C124" s="3" t="s">
        <v>247</v>
      </c>
      <c r="D124" s="3" t="s">
        <v>18</v>
      </c>
      <c r="E124" s="3" t="s">
        <v>30</v>
      </c>
      <c r="G124" s="3" t="s">
        <v>33</v>
      </c>
      <c r="H124" s="4"/>
      <c r="I124" s="23">
        <v>132009.636</v>
      </c>
      <c r="J124" s="23">
        <v>490036.50400000002</v>
      </c>
      <c r="K124" s="24">
        <f t="shared" si="70"/>
        <v>13.33601</v>
      </c>
      <c r="L124" s="24">
        <f t="shared" si="70"/>
        <v>49.010140000000007</v>
      </c>
      <c r="M124" s="27">
        <v>20</v>
      </c>
      <c r="N124" s="27">
        <v>777</v>
      </c>
      <c r="O124" s="27">
        <v>15</v>
      </c>
      <c r="P124" s="10">
        <v>122</v>
      </c>
      <c r="R124" s="4">
        <v>1</v>
      </c>
      <c r="S124" s="4">
        <v>1</v>
      </c>
      <c r="T124" s="4">
        <v>1</v>
      </c>
      <c r="U124" s="4">
        <v>1</v>
      </c>
      <c r="V124" s="4" t="s">
        <v>159</v>
      </c>
      <c r="X124" s="30"/>
      <c r="Y124" s="31"/>
      <c r="Z124" s="32"/>
      <c r="AA124" s="33"/>
      <c r="AB124" s="29"/>
      <c r="AC124" s="32"/>
      <c r="AD124" s="32"/>
      <c r="AE124" s="32"/>
      <c r="AF124" s="32"/>
      <c r="AG124" s="28"/>
      <c r="AH124" s="29"/>
    </row>
    <row r="125" spans="1:75" ht="15" customHeight="1" x14ac:dyDescent="0.2">
      <c r="B125" s="3" t="s">
        <v>65</v>
      </c>
      <c r="C125" s="3" t="s">
        <v>201</v>
      </c>
      <c r="D125" s="3" t="s">
        <v>18</v>
      </c>
      <c r="E125" s="3" t="s">
        <v>30</v>
      </c>
      <c r="G125" s="3" t="s">
        <v>33</v>
      </c>
      <c r="H125" s="4"/>
      <c r="I125" s="23">
        <v>132009.636</v>
      </c>
      <c r="J125" s="23">
        <v>490036.50400000002</v>
      </c>
      <c r="K125" s="24">
        <f t="shared" si="70"/>
        <v>13.33601</v>
      </c>
      <c r="L125" s="24">
        <f t="shared" si="70"/>
        <v>49.010140000000007</v>
      </c>
      <c r="M125" s="27">
        <v>20</v>
      </c>
      <c r="N125" s="27">
        <v>777</v>
      </c>
      <c r="O125" s="27">
        <v>15</v>
      </c>
      <c r="P125" s="1">
        <v>148</v>
      </c>
      <c r="R125" s="4">
        <v>1</v>
      </c>
      <c r="S125" s="4">
        <v>1</v>
      </c>
      <c r="T125" s="4">
        <v>1</v>
      </c>
      <c r="U125" s="4">
        <v>1</v>
      </c>
      <c r="V125" s="4" t="s">
        <v>165</v>
      </c>
      <c r="X125" s="30"/>
      <c r="Y125" s="31"/>
      <c r="Z125" s="32"/>
      <c r="AA125" s="33"/>
      <c r="AB125" s="29"/>
      <c r="AC125" s="32"/>
      <c r="AD125" s="32"/>
      <c r="AE125" s="32"/>
      <c r="AF125" s="32"/>
      <c r="AG125" s="28"/>
      <c r="AH125" s="29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</row>
    <row r="126" spans="1:75" ht="15" customHeight="1" x14ac:dyDescent="0.2">
      <c r="B126" s="3" t="s">
        <v>145</v>
      </c>
      <c r="C126" s="3" t="s">
        <v>280</v>
      </c>
      <c r="D126" s="3" t="s">
        <v>18</v>
      </c>
      <c r="E126" s="3" t="s">
        <v>30</v>
      </c>
      <c r="F126" s="2">
        <v>38</v>
      </c>
      <c r="G126" s="3" t="s">
        <v>31</v>
      </c>
      <c r="H126" s="4"/>
      <c r="I126" s="23">
        <v>132026.016</v>
      </c>
      <c r="J126" s="23">
        <v>490031.60800000001</v>
      </c>
      <c r="K126" s="24">
        <f t="shared" si="70"/>
        <v>13.34056</v>
      </c>
      <c r="L126" s="24">
        <f t="shared" si="70"/>
        <v>49.008780000000002</v>
      </c>
      <c r="M126" s="27">
        <v>45</v>
      </c>
      <c r="N126" s="27">
        <v>761</v>
      </c>
      <c r="O126" s="27">
        <v>15</v>
      </c>
      <c r="P126" s="1">
        <v>285</v>
      </c>
      <c r="R126" s="4">
        <v>1</v>
      </c>
      <c r="S126" s="4">
        <v>1</v>
      </c>
      <c r="T126" s="4">
        <v>1</v>
      </c>
      <c r="U126" s="4">
        <v>1</v>
      </c>
      <c r="V126" s="12" t="s">
        <v>180</v>
      </c>
      <c r="X126" s="30"/>
      <c r="Y126" s="31"/>
      <c r="Z126" s="32"/>
      <c r="AA126" s="33"/>
      <c r="AB126" s="29"/>
      <c r="AC126" s="32"/>
      <c r="AD126" s="32"/>
      <c r="AE126" s="32"/>
      <c r="AF126" s="32"/>
      <c r="AG126" s="28"/>
      <c r="AH126" s="29"/>
    </row>
    <row r="127" spans="1:75" ht="15" customHeight="1" x14ac:dyDescent="0.2">
      <c r="B127" s="3" t="s">
        <v>143</v>
      </c>
      <c r="C127" s="3" t="s">
        <v>291</v>
      </c>
      <c r="D127" s="3" t="s">
        <v>18</v>
      </c>
      <c r="E127" s="3" t="s">
        <v>30</v>
      </c>
      <c r="G127" s="3" t="s">
        <v>31</v>
      </c>
      <c r="H127" s="4"/>
      <c r="I127" s="23">
        <v>132026.016</v>
      </c>
      <c r="J127" s="23">
        <v>490031.60800000001</v>
      </c>
      <c r="K127" s="24">
        <f t="shared" si="70"/>
        <v>13.34056</v>
      </c>
      <c r="L127" s="24">
        <f t="shared" si="70"/>
        <v>49.008780000000002</v>
      </c>
      <c r="M127" s="27">
        <v>45</v>
      </c>
      <c r="N127" s="27">
        <v>761</v>
      </c>
      <c r="O127" s="27">
        <v>15</v>
      </c>
      <c r="P127" s="1">
        <v>283</v>
      </c>
      <c r="R127" s="4">
        <v>1</v>
      </c>
      <c r="S127" s="4">
        <v>1</v>
      </c>
      <c r="T127" s="4">
        <v>1</v>
      </c>
      <c r="U127" s="4">
        <v>1</v>
      </c>
      <c r="V127" s="4" t="s">
        <v>189</v>
      </c>
      <c r="X127" s="30"/>
      <c r="Y127" s="31"/>
      <c r="Z127" s="32"/>
      <c r="AA127" s="33"/>
      <c r="AB127" s="29"/>
      <c r="AC127" s="32"/>
      <c r="AD127" s="32"/>
      <c r="AE127" s="32"/>
      <c r="AF127" s="32"/>
      <c r="AG127" s="28"/>
      <c r="AH127" s="29"/>
    </row>
    <row r="128" spans="1:75" ht="15" customHeight="1" x14ac:dyDescent="0.2">
      <c r="B128" s="3" t="s">
        <v>29</v>
      </c>
      <c r="C128" s="3" t="s">
        <v>246</v>
      </c>
      <c r="D128" s="3" t="s">
        <v>18</v>
      </c>
      <c r="E128" s="3" t="s">
        <v>30</v>
      </c>
      <c r="G128" s="3" t="s">
        <v>31</v>
      </c>
      <c r="H128" s="4"/>
      <c r="I128" s="23">
        <v>132026.016</v>
      </c>
      <c r="J128" s="23">
        <v>490031.60800000001</v>
      </c>
      <c r="K128" s="24">
        <f t="shared" si="70"/>
        <v>13.34056</v>
      </c>
      <c r="L128" s="24">
        <f t="shared" si="70"/>
        <v>49.008780000000002</v>
      </c>
      <c r="M128" s="27">
        <v>45</v>
      </c>
      <c r="N128" s="27">
        <v>761</v>
      </c>
      <c r="O128" s="27">
        <v>15</v>
      </c>
      <c r="P128" s="10">
        <v>121</v>
      </c>
      <c r="R128" s="4">
        <v>1</v>
      </c>
      <c r="S128" s="4">
        <v>1</v>
      </c>
      <c r="T128" s="4">
        <v>1</v>
      </c>
      <c r="U128" s="4">
        <v>1</v>
      </c>
      <c r="V128" s="4" t="s">
        <v>155</v>
      </c>
      <c r="X128" s="30"/>
      <c r="Y128" s="31"/>
      <c r="Z128" s="32"/>
      <c r="AA128" s="33"/>
      <c r="AB128" s="29"/>
      <c r="AC128" s="32"/>
      <c r="AD128" s="32"/>
      <c r="AE128" s="32"/>
      <c r="AF128" s="32"/>
      <c r="AG128" s="28"/>
      <c r="AH128" s="29"/>
    </row>
    <row r="129" spans="1:75" ht="15" customHeight="1" x14ac:dyDescent="0.2">
      <c r="B129" s="3" t="s">
        <v>64</v>
      </c>
      <c r="C129" s="3" t="s">
        <v>200</v>
      </c>
      <c r="D129" s="3" t="s">
        <v>18</v>
      </c>
      <c r="E129" s="3" t="s">
        <v>30</v>
      </c>
      <c r="G129" s="3" t="s">
        <v>31</v>
      </c>
      <c r="H129" s="4"/>
      <c r="I129" s="23">
        <v>132026.016</v>
      </c>
      <c r="J129" s="23">
        <v>490031.60800000001</v>
      </c>
      <c r="K129" s="24">
        <f t="shared" si="70"/>
        <v>13.34056</v>
      </c>
      <c r="L129" s="24">
        <f t="shared" si="70"/>
        <v>49.008780000000002</v>
      </c>
      <c r="M129" s="27">
        <v>45</v>
      </c>
      <c r="N129" s="27">
        <v>761</v>
      </c>
      <c r="O129" s="27">
        <v>15</v>
      </c>
      <c r="P129" s="1">
        <v>147</v>
      </c>
      <c r="R129" s="4">
        <v>1</v>
      </c>
      <c r="S129" s="4">
        <v>1</v>
      </c>
      <c r="T129" s="4">
        <v>1</v>
      </c>
      <c r="U129" s="4">
        <v>1</v>
      </c>
      <c r="V129" s="4" t="s">
        <v>165</v>
      </c>
      <c r="X129" s="30"/>
      <c r="Y129" s="31"/>
      <c r="Z129" s="32"/>
      <c r="AA129" s="33"/>
      <c r="AB129" s="29"/>
      <c r="AC129" s="32"/>
      <c r="AD129" s="32"/>
      <c r="AE129" s="32"/>
      <c r="AF129" s="32"/>
      <c r="AG129" s="28"/>
      <c r="AH129" s="29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</row>
    <row r="130" spans="1:75" ht="15" customHeight="1" x14ac:dyDescent="0.2">
      <c r="B130" s="3" t="s">
        <v>34</v>
      </c>
      <c r="C130" s="3" t="s">
        <v>248</v>
      </c>
      <c r="D130" s="3" t="s">
        <v>18</v>
      </c>
      <c r="E130" s="3" t="s">
        <v>30</v>
      </c>
      <c r="F130" s="2">
        <v>39</v>
      </c>
      <c r="G130" s="3" t="s">
        <v>35</v>
      </c>
      <c r="H130" s="4"/>
      <c r="I130" s="23">
        <v>132000.024</v>
      </c>
      <c r="J130" s="23">
        <v>490039.02400000003</v>
      </c>
      <c r="K130" s="24">
        <f t="shared" si="70"/>
        <v>13.333340000000002</v>
      </c>
      <c r="L130" s="24">
        <f t="shared" si="70"/>
        <v>49.010840000000009</v>
      </c>
      <c r="M130" s="27">
        <v>15</v>
      </c>
      <c r="N130" s="27">
        <v>775</v>
      </c>
      <c r="O130" s="27">
        <v>15</v>
      </c>
      <c r="P130" s="10">
        <v>123</v>
      </c>
      <c r="R130" s="4">
        <v>2</v>
      </c>
      <c r="S130" s="4">
        <v>1</v>
      </c>
      <c r="T130" s="4">
        <v>1</v>
      </c>
      <c r="U130" s="4">
        <v>1</v>
      </c>
      <c r="V130" s="4" t="s">
        <v>155</v>
      </c>
      <c r="X130" s="30"/>
      <c r="Y130" s="31"/>
      <c r="Z130" s="32"/>
      <c r="AA130" s="33"/>
      <c r="AB130" s="29"/>
      <c r="AC130" s="32"/>
      <c r="AD130" s="32"/>
      <c r="AE130" s="32"/>
      <c r="AF130" s="32"/>
      <c r="AG130" s="28"/>
      <c r="AH130" s="29"/>
    </row>
    <row r="131" spans="1:75" ht="15" customHeight="1" x14ac:dyDescent="0.2">
      <c r="B131" s="3" t="s">
        <v>34</v>
      </c>
      <c r="C131" s="3" t="s">
        <v>248</v>
      </c>
      <c r="D131" s="3" t="s">
        <v>18</v>
      </c>
      <c r="E131" s="3" t="s">
        <v>30</v>
      </c>
      <c r="G131" s="3" t="s">
        <v>35</v>
      </c>
      <c r="H131" s="4"/>
      <c r="I131" s="23">
        <v>132000.024</v>
      </c>
      <c r="J131" s="23">
        <v>490039.02400000003</v>
      </c>
      <c r="K131" s="24">
        <f t="shared" si="70"/>
        <v>13.333340000000002</v>
      </c>
      <c r="L131" s="24">
        <f t="shared" si="70"/>
        <v>49.010840000000009</v>
      </c>
      <c r="M131" s="27">
        <v>15</v>
      </c>
      <c r="N131" s="27">
        <v>775</v>
      </c>
      <c r="O131" s="27">
        <v>15</v>
      </c>
      <c r="P131" s="10">
        <v>139</v>
      </c>
      <c r="R131" s="4">
        <v>2</v>
      </c>
      <c r="S131" s="4">
        <v>1</v>
      </c>
      <c r="T131" s="4">
        <v>1</v>
      </c>
      <c r="U131" s="4">
        <v>1</v>
      </c>
      <c r="V131" s="4" t="s">
        <v>16</v>
      </c>
      <c r="X131" s="30"/>
      <c r="Y131" s="31"/>
      <c r="Z131" s="32"/>
      <c r="AA131" s="33"/>
      <c r="AB131" s="29"/>
      <c r="AC131" s="32"/>
      <c r="AD131" s="32"/>
      <c r="AE131" s="32"/>
      <c r="AF131" s="32"/>
      <c r="AG131" s="28"/>
      <c r="AH131" s="34"/>
    </row>
    <row r="132" spans="1:75" ht="15" customHeight="1" x14ac:dyDescent="0.2">
      <c r="B132" s="3" t="s">
        <v>66</v>
      </c>
      <c r="C132" s="3" t="s">
        <v>202</v>
      </c>
      <c r="D132" s="3" t="s">
        <v>18</v>
      </c>
      <c r="E132" s="3" t="s">
        <v>30</v>
      </c>
      <c r="G132" s="3" t="s">
        <v>35</v>
      </c>
      <c r="H132" s="4"/>
      <c r="I132" s="23">
        <v>132002.61600000001</v>
      </c>
      <c r="J132" s="23">
        <v>490038.196</v>
      </c>
      <c r="K132" s="24">
        <f t="shared" si="70"/>
        <v>13.334060000000003</v>
      </c>
      <c r="L132" s="24">
        <f t="shared" si="70"/>
        <v>49.01061</v>
      </c>
      <c r="M132" s="27">
        <v>15</v>
      </c>
      <c r="N132" s="27">
        <v>779</v>
      </c>
      <c r="O132" s="27">
        <v>15</v>
      </c>
      <c r="P132" s="1">
        <v>149</v>
      </c>
      <c r="R132" s="4">
        <v>1</v>
      </c>
      <c r="S132" s="4">
        <v>1</v>
      </c>
      <c r="T132" s="4">
        <v>1</v>
      </c>
      <c r="U132" s="4">
        <v>1</v>
      </c>
      <c r="V132" s="4" t="s">
        <v>166</v>
      </c>
      <c r="X132" s="30"/>
      <c r="Y132" s="31"/>
      <c r="Z132" s="32"/>
      <c r="AA132" s="33"/>
      <c r="AB132" s="29"/>
      <c r="AC132" s="32"/>
      <c r="AD132" s="32"/>
      <c r="AE132" s="32"/>
      <c r="AF132" s="32"/>
      <c r="AG132" s="28"/>
      <c r="AH132" s="34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</row>
    <row r="133" spans="1:75" ht="15" customHeight="1" x14ac:dyDescent="0.2">
      <c r="B133" s="3" t="s">
        <v>57</v>
      </c>
      <c r="C133" s="3" t="s">
        <v>193</v>
      </c>
      <c r="D133" s="3" t="s">
        <v>18</v>
      </c>
      <c r="E133" s="3" t="s">
        <v>21</v>
      </c>
      <c r="F133" s="2">
        <v>40</v>
      </c>
      <c r="G133" s="3" t="s">
        <v>362</v>
      </c>
      <c r="H133" s="4"/>
      <c r="I133" s="23">
        <v>125328</v>
      </c>
      <c r="J133" s="23">
        <v>485749.6</v>
      </c>
      <c r="K133" s="24">
        <f t="shared" si="70"/>
        <v>12.891111111111112</v>
      </c>
      <c r="L133" s="24">
        <f t="shared" si="70"/>
        <v>48.963777777777771</v>
      </c>
      <c r="M133" s="27">
        <v>50</v>
      </c>
      <c r="N133" s="27">
        <v>955</v>
      </c>
      <c r="O133" s="27">
        <v>30</v>
      </c>
      <c r="P133" s="1">
        <v>141</v>
      </c>
      <c r="Q133" s="4" t="s">
        <v>194</v>
      </c>
      <c r="R133" s="4">
        <v>2</v>
      </c>
      <c r="S133" s="4">
        <v>1</v>
      </c>
      <c r="T133" s="4">
        <v>1</v>
      </c>
      <c r="U133" s="4">
        <v>1</v>
      </c>
      <c r="V133" s="4" t="s">
        <v>165</v>
      </c>
      <c r="X133" s="30"/>
      <c r="Y133" s="31"/>
      <c r="Z133" s="32"/>
      <c r="AA133" s="33"/>
      <c r="AB133" s="29"/>
      <c r="AC133" s="32"/>
      <c r="AD133" s="32"/>
      <c r="AE133" s="32"/>
      <c r="AF133" s="32"/>
      <c r="AG133" s="28"/>
      <c r="AH133" s="34"/>
    </row>
    <row r="134" spans="1:75" ht="15" customHeight="1" x14ac:dyDescent="0.2">
      <c r="B134" s="3" t="s">
        <v>57</v>
      </c>
      <c r="C134" s="3" t="s">
        <v>193</v>
      </c>
      <c r="D134" s="3" t="s">
        <v>18</v>
      </c>
      <c r="E134" s="3" t="s">
        <v>21</v>
      </c>
      <c r="G134" s="3" t="s">
        <v>362</v>
      </c>
      <c r="H134" s="4"/>
      <c r="I134" s="23">
        <v>125328</v>
      </c>
      <c r="J134" s="23">
        <v>485749.6</v>
      </c>
      <c r="K134" s="24">
        <f t="shared" si="70"/>
        <v>12.891111111111112</v>
      </c>
      <c r="L134" s="24">
        <f t="shared" si="70"/>
        <v>48.963777777777771</v>
      </c>
      <c r="M134" s="27">
        <v>50</v>
      </c>
      <c r="N134" s="27">
        <v>955</v>
      </c>
      <c r="O134" s="27">
        <v>30</v>
      </c>
      <c r="P134" s="1">
        <v>160</v>
      </c>
      <c r="Q134" s="4" t="s">
        <v>194</v>
      </c>
      <c r="R134" s="4">
        <v>2</v>
      </c>
      <c r="S134" s="4">
        <v>1</v>
      </c>
      <c r="T134" s="4">
        <v>1</v>
      </c>
      <c r="U134" s="4">
        <v>1</v>
      </c>
      <c r="V134" s="4" t="s">
        <v>16</v>
      </c>
      <c r="X134" s="30"/>
      <c r="Y134" s="31"/>
      <c r="Z134" s="32"/>
      <c r="AA134" s="33"/>
      <c r="AB134" s="29"/>
      <c r="AC134" s="32"/>
      <c r="AD134" s="32"/>
      <c r="AE134" s="32"/>
      <c r="AF134" s="32"/>
      <c r="AG134" s="28"/>
      <c r="AH134" s="34"/>
    </row>
    <row r="135" spans="1:75" s="3" customFormat="1" ht="15" customHeight="1" x14ac:dyDescent="0.2">
      <c r="A135" s="42" t="s">
        <v>342</v>
      </c>
      <c r="B135" s="4" t="s">
        <v>57</v>
      </c>
      <c r="C135" s="4"/>
      <c r="E135" s="13"/>
      <c r="F135" s="13">
        <v>40</v>
      </c>
      <c r="G135" s="13"/>
      <c r="H135" s="15" t="s">
        <v>317</v>
      </c>
      <c r="I135" s="16">
        <f t="shared" ref="I135:J135" si="91">IF(K135="","",TRUNC(K135)*10000+TRUNC((K135-TRUNC(K135))*60)*100+(((K135-TRUNC(K135))*60)-TRUNC((K135-TRUNC(K135))*60))*60)</f>
        <v>125258.908</v>
      </c>
      <c r="J135" s="16">
        <f t="shared" si="91"/>
        <v>485750.22</v>
      </c>
      <c r="K135" s="17">
        <f t="shared" ref="K135" si="92">IF(H135="","",VALUE(MID(H135,FIND("%2C",H135)+3,8)))</f>
        <v>12.88303</v>
      </c>
      <c r="L135" s="17">
        <f t="shared" ref="L135" si="93">IF(H135="","",VALUE(MID(H135,FIND("q=",H135)+2,8)))</f>
        <v>48.963949999999997</v>
      </c>
      <c r="M135" s="18">
        <v>3</v>
      </c>
      <c r="N135" s="18">
        <v>1037</v>
      </c>
      <c r="O135" s="18">
        <v>15</v>
      </c>
      <c r="P135" s="1"/>
      <c r="V135" s="4"/>
      <c r="W135" s="41" t="s">
        <v>335</v>
      </c>
      <c r="X135" s="30"/>
      <c r="Y135" s="31"/>
      <c r="Z135" s="32"/>
      <c r="AA135" s="33"/>
      <c r="AB135" s="29"/>
      <c r="AC135" s="32"/>
      <c r="AD135" s="32"/>
      <c r="AE135" s="32"/>
      <c r="AF135" s="32"/>
      <c r="AG135" s="28"/>
      <c r="AH135" s="29"/>
      <c r="AI135" s="4"/>
      <c r="AJ135" s="4"/>
      <c r="AK135" s="4"/>
      <c r="AL135" s="4"/>
      <c r="AM135" s="4"/>
    </row>
    <row r="136" spans="1:75" ht="15" customHeight="1" x14ac:dyDescent="0.2">
      <c r="B136" s="3" t="s">
        <v>20</v>
      </c>
      <c r="C136" s="3" t="s">
        <v>242</v>
      </c>
      <c r="D136" s="3" t="s">
        <v>18</v>
      </c>
      <c r="E136" s="3" t="s">
        <v>21</v>
      </c>
      <c r="F136" s="2" t="s">
        <v>318</v>
      </c>
      <c r="G136" s="3" t="s">
        <v>362</v>
      </c>
      <c r="H136" s="4"/>
      <c r="I136" s="23">
        <v>125328</v>
      </c>
      <c r="J136" s="23">
        <v>485749.6</v>
      </c>
      <c r="K136" s="24">
        <f>(I136-TRUNC(I136/100)*100)/3600+(TRUNC(I136/100)-TRUNC(I136/10000)*100)/60+TRUNC(I136/10000)</f>
        <v>12.891111111111112</v>
      </c>
      <c r="L136" s="24">
        <f>(J136-TRUNC(J136/100)*100)/3600+(TRUNC(J136/100)-TRUNC(J136/10000)*100)/60+TRUNC(J136/10000)</f>
        <v>48.963777777777771</v>
      </c>
      <c r="M136" s="27">
        <v>50</v>
      </c>
      <c r="N136" s="27">
        <v>955</v>
      </c>
      <c r="O136" s="27">
        <v>30</v>
      </c>
      <c r="P136" s="10">
        <v>117</v>
      </c>
      <c r="Q136" s="4" t="s">
        <v>241</v>
      </c>
      <c r="R136" s="4">
        <v>1</v>
      </c>
      <c r="S136" s="4">
        <v>1</v>
      </c>
      <c r="T136" s="4">
        <v>1</v>
      </c>
      <c r="U136" s="4">
        <v>1</v>
      </c>
      <c r="V136" s="4" t="s">
        <v>155</v>
      </c>
      <c r="X136" s="30"/>
      <c r="Y136" s="31"/>
      <c r="Z136" s="32"/>
      <c r="AA136" s="33"/>
      <c r="AB136" s="29"/>
      <c r="AC136" s="32"/>
      <c r="AD136" s="32"/>
      <c r="AE136" s="32"/>
      <c r="AF136" s="32"/>
      <c r="AG136" s="28"/>
      <c r="AH136" s="34"/>
    </row>
    <row r="137" spans="1:75" ht="15" customHeight="1" x14ac:dyDescent="0.2">
      <c r="B137" s="3" t="s">
        <v>20</v>
      </c>
      <c r="C137" s="3" t="s">
        <v>242</v>
      </c>
      <c r="D137" s="3" t="s">
        <v>18</v>
      </c>
      <c r="E137" s="3" t="s">
        <v>21</v>
      </c>
      <c r="G137" s="3" t="s">
        <v>362</v>
      </c>
      <c r="H137" s="4"/>
      <c r="I137" s="23">
        <v>125328</v>
      </c>
      <c r="J137" s="23">
        <v>485749.6</v>
      </c>
      <c r="K137" s="24">
        <f>(I137-TRUNC(I137/100)*100)/3600+(TRUNC(I137/100)-TRUNC(I137/10000)*100)/60+TRUNC(I137/10000)</f>
        <v>12.891111111111112</v>
      </c>
      <c r="L137" s="24">
        <f>(J137-TRUNC(J137/100)*100)/3600+(TRUNC(J137/100)-TRUNC(J137/10000)*100)/60+TRUNC(J137/10000)</f>
        <v>48.963777777777771</v>
      </c>
      <c r="M137" s="27">
        <v>50</v>
      </c>
      <c r="N137" s="27">
        <v>955</v>
      </c>
      <c r="O137" s="27">
        <v>30</v>
      </c>
      <c r="P137" s="10">
        <v>138</v>
      </c>
      <c r="Q137" s="4" t="s">
        <v>241</v>
      </c>
      <c r="R137" s="4">
        <v>1</v>
      </c>
      <c r="S137" s="4">
        <v>1</v>
      </c>
      <c r="T137" s="4">
        <v>1</v>
      </c>
      <c r="U137" s="4">
        <v>1</v>
      </c>
      <c r="V137" s="4" t="s">
        <v>16</v>
      </c>
      <c r="X137" s="30"/>
      <c r="Y137" s="31"/>
      <c r="Z137" s="32"/>
      <c r="AA137" s="33"/>
      <c r="AB137" s="29"/>
      <c r="AC137" s="32"/>
      <c r="AD137" s="32"/>
      <c r="AE137" s="32"/>
      <c r="AF137" s="32"/>
      <c r="AG137" s="28"/>
      <c r="AH137" s="34"/>
    </row>
    <row r="138" spans="1:75" s="3" customFormat="1" ht="15" customHeight="1" x14ac:dyDescent="0.2">
      <c r="A138" s="42" t="s">
        <v>342</v>
      </c>
      <c r="B138" s="4" t="s">
        <v>20</v>
      </c>
      <c r="C138" s="4"/>
      <c r="E138" s="13"/>
      <c r="F138" s="13" t="s">
        <v>318</v>
      </c>
      <c r="G138" s="13"/>
      <c r="H138" s="15" t="s">
        <v>319</v>
      </c>
      <c r="I138" s="16">
        <f t="shared" ref="I138:J138" si="94">IF(K138="","",TRUNC(K138)*10000+TRUNC((K138-TRUNC(K138))*60)*100+(((K138-TRUNC(K138))*60)-TRUNC((K138-TRUNC(K138))*60))*60)</f>
        <v>125257.936</v>
      </c>
      <c r="J138" s="16">
        <f t="shared" si="94"/>
        <v>485749.17599999998</v>
      </c>
      <c r="K138" s="17">
        <f t="shared" ref="K138" si="95">IF(H138="","",VALUE(MID(H138,FIND("%2C",H138)+3,8)))</f>
        <v>12.882759999999999</v>
      </c>
      <c r="L138" s="17">
        <f t="shared" ref="L138" si="96">IF(H138="","",VALUE(MID(H138,FIND("q=",H138)+2,8)))</f>
        <v>48.963659999999997</v>
      </c>
      <c r="M138" s="18">
        <v>3</v>
      </c>
      <c r="N138" s="18">
        <v>1044</v>
      </c>
      <c r="O138" s="18">
        <v>15</v>
      </c>
      <c r="P138" s="1"/>
      <c r="V138" s="4"/>
      <c r="W138" s="41" t="s">
        <v>335</v>
      </c>
      <c r="X138" s="30"/>
      <c r="Y138" s="31"/>
      <c r="Z138" s="32"/>
      <c r="AA138" s="33"/>
      <c r="AB138" s="29"/>
      <c r="AC138" s="32"/>
      <c r="AD138" s="32"/>
      <c r="AE138" s="32"/>
      <c r="AF138" s="32"/>
      <c r="AG138" s="28"/>
      <c r="AH138" s="29"/>
      <c r="AI138" s="4"/>
      <c r="AJ138" s="4"/>
      <c r="AK138" s="4"/>
      <c r="AL138" s="4"/>
      <c r="AM138" s="4"/>
    </row>
    <row r="139" spans="1:75" ht="15" customHeight="1" x14ac:dyDescent="0.2">
      <c r="B139" s="3" t="s">
        <v>117</v>
      </c>
      <c r="C139" s="3" t="s">
        <v>234</v>
      </c>
      <c r="D139" s="3" t="s">
        <v>18</v>
      </c>
      <c r="E139" s="3" t="s">
        <v>23</v>
      </c>
      <c r="F139" s="2">
        <v>41</v>
      </c>
      <c r="G139" s="3" t="s">
        <v>118</v>
      </c>
      <c r="H139" s="4"/>
      <c r="I139" s="23">
        <v>131833.29999999999</v>
      </c>
      <c r="J139" s="23">
        <v>490257.19199999998</v>
      </c>
      <c r="K139" s="24">
        <f t="shared" ref="K139:L149" si="97">(I139-TRUNC(I139/100)*100)/3600+(TRUNC(I139/100)-TRUNC(I139/10000)*100)/60+TRUNC(I139/10000)</f>
        <v>13.309249999999997</v>
      </c>
      <c r="L139" s="24">
        <f t="shared" si="97"/>
        <v>49.049219999999991</v>
      </c>
      <c r="M139" s="27">
        <v>15</v>
      </c>
      <c r="N139" s="27">
        <v>830</v>
      </c>
      <c r="O139" s="27">
        <v>25</v>
      </c>
      <c r="P139" s="1">
        <v>204</v>
      </c>
      <c r="R139" s="4">
        <v>1</v>
      </c>
      <c r="S139" s="4">
        <v>1</v>
      </c>
      <c r="T139" s="4">
        <v>1</v>
      </c>
      <c r="U139" s="4">
        <v>1</v>
      </c>
      <c r="V139" s="4" t="s">
        <v>176</v>
      </c>
      <c r="X139" s="30"/>
      <c r="Y139" s="31"/>
      <c r="Z139" s="32"/>
      <c r="AA139" s="33"/>
      <c r="AB139" s="29"/>
      <c r="AC139" s="32"/>
      <c r="AD139" s="32"/>
      <c r="AE139" s="32"/>
      <c r="AF139" s="32"/>
      <c r="AG139" s="28"/>
      <c r="AH139" s="29"/>
    </row>
    <row r="140" spans="1:75" s="3" customFormat="1" ht="15" customHeight="1" x14ac:dyDescent="0.2">
      <c r="A140" s="42" t="s">
        <v>342</v>
      </c>
      <c r="B140" s="4" t="s">
        <v>117</v>
      </c>
      <c r="C140" s="4"/>
      <c r="E140" s="13"/>
      <c r="F140" s="13">
        <v>41</v>
      </c>
      <c r="G140" s="13"/>
      <c r="H140" s="15" t="s">
        <v>377</v>
      </c>
      <c r="I140" s="16">
        <f t="shared" ref="I140" si="98">IF(K140="","",TRUNC(K140)*10000+TRUNC((K140-TRUNC(K140))*60)*100+(((K140-TRUNC(K140))*60)-TRUNC((K140-TRUNC(K140))*60))*60)</f>
        <v>131832.76</v>
      </c>
      <c r="J140" s="16">
        <f t="shared" ref="J140" si="99">IF(L140="","",TRUNC(L140)*10000+TRUNC((L140-TRUNC(L140))*60)*100+(((L140-TRUNC(L140))*60)-TRUNC((L140-TRUNC(L140))*60))*60)</f>
        <v>490257.94799999997</v>
      </c>
      <c r="K140" s="17">
        <f t="shared" ref="K140" si="100">IF(H140="","",VALUE(MID(H140,FIND("%2C",H140)+3,8)))</f>
        <v>13.309100000000001</v>
      </c>
      <c r="L140" s="17">
        <f t="shared" ref="L140" si="101">IF(H140="","",VALUE(MID(H140,FIND("q=",H140)+2,8)))</f>
        <v>49.049430000000001</v>
      </c>
      <c r="M140" s="18">
        <v>6</v>
      </c>
      <c r="N140" s="18">
        <v>825</v>
      </c>
      <c r="O140" s="18">
        <v>15</v>
      </c>
      <c r="P140" s="1"/>
      <c r="V140" s="4"/>
      <c r="W140" s="41" t="s">
        <v>376</v>
      </c>
      <c r="X140" s="30"/>
      <c r="Y140" s="31"/>
      <c r="Z140" s="32"/>
      <c r="AA140" s="33"/>
      <c r="AB140" s="29"/>
      <c r="AC140" s="32"/>
      <c r="AD140" s="32"/>
      <c r="AE140" s="32"/>
      <c r="AF140" s="32"/>
      <c r="AG140" s="28"/>
      <c r="AH140" s="29"/>
      <c r="AI140" s="4"/>
      <c r="AJ140" s="4"/>
      <c r="AK140" s="4"/>
      <c r="AL140" s="4"/>
      <c r="AM140" s="4"/>
    </row>
    <row r="141" spans="1:75" s="3" customFormat="1" ht="15" customHeight="1" x14ac:dyDescent="0.2">
      <c r="A141" s="42" t="s">
        <v>343</v>
      </c>
      <c r="B141" s="4" t="s">
        <v>387</v>
      </c>
      <c r="C141" s="4"/>
      <c r="E141" s="13"/>
      <c r="F141" s="13">
        <v>41</v>
      </c>
      <c r="G141" s="13"/>
      <c r="H141" s="15" t="s">
        <v>377</v>
      </c>
      <c r="I141" s="16">
        <f t="shared" ref="I141" si="102">IF(K141="","",TRUNC(K141)*10000+TRUNC((K141-TRUNC(K141))*60)*100+(((K141-TRUNC(K141))*60)-TRUNC((K141-TRUNC(K141))*60))*60)</f>
        <v>131832.76</v>
      </c>
      <c r="J141" s="16">
        <f t="shared" ref="J141" si="103">IF(L141="","",TRUNC(L141)*10000+TRUNC((L141-TRUNC(L141))*60)*100+(((L141-TRUNC(L141))*60)-TRUNC((L141-TRUNC(L141))*60))*60)</f>
        <v>490257.94799999997</v>
      </c>
      <c r="K141" s="17">
        <f t="shared" ref="K141" si="104">IF(H141="","",VALUE(MID(H141,FIND("%2C",H141)+3,8)))</f>
        <v>13.309100000000001</v>
      </c>
      <c r="L141" s="17">
        <f t="shared" ref="L141" si="105">IF(H141="","",VALUE(MID(H141,FIND("q=",H141)+2,8)))</f>
        <v>49.049430000000001</v>
      </c>
      <c r="M141" s="18">
        <v>6</v>
      </c>
      <c r="N141" s="18">
        <v>825</v>
      </c>
      <c r="O141" s="18">
        <v>15</v>
      </c>
      <c r="P141" s="1"/>
      <c r="V141" s="4"/>
      <c r="W141" s="41" t="s">
        <v>376</v>
      </c>
      <c r="X141" s="30"/>
      <c r="Y141" s="31"/>
      <c r="Z141" s="32"/>
      <c r="AA141" s="33"/>
      <c r="AB141" s="29"/>
      <c r="AC141" s="32"/>
      <c r="AD141" s="32"/>
      <c r="AE141" s="32"/>
      <c r="AF141" s="32"/>
      <c r="AG141" s="28"/>
      <c r="AH141" s="29"/>
      <c r="AI141" s="4"/>
      <c r="AJ141" s="4"/>
      <c r="AK141" s="4"/>
      <c r="AL141" s="4"/>
      <c r="AM141" s="4"/>
    </row>
    <row r="142" spans="1:75" ht="15" customHeight="1" x14ac:dyDescent="0.2">
      <c r="B142" s="3" t="s">
        <v>59</v>
      </c>
      <c r="C142" s="3" t="s">
        <v>196</v>
      </c>
      <c r="D142" s="3" t="s">
        <v>18</v>
      </c>
      <c r="E142" s="3" t="s">
        <v>23</v>
      </c>
      <c r="F142" s="2">
        <v>42</v>
      </c>
      <c r="G142" s="3" t="s">
        <v>363</v>
      </c>
      <c r="H142" s="4"/>
      <c r="I142" s="23">
        <v>132123.90400000001</v>
      </c>
      <c r="J142" s="23">
        <v>490426.39999999997</v>
      </c>
      <c r="K142" s="24">
        <f t="shared" si="97"/>
        <v>13.356640000000002</v>
      </c>
      <c r="L142" s="24">
        <f t="shared" si="97"/>
        <v>49.073999999999991</v>
      </c>
      <c r="M142" s="27">
        <v>15</v>
      </c>
      <c r="N142" s="27">
        <v>1036</v>
      </c>
      <c r="O142" s="27">
        <v>25</v>
      </c>
      <c r="P142" s="1">
        <v>143</v>
      </c>
      <c r="R142" s="4">
        <v>1</v>
      </c>
      <c r="S142" s="4">
        <v>1</v>
      </c>
      <c r="T142" s="4">
        <v>1</v>
      </c>
      <c r="U142" s="4">
        <v>1</v>
      </c>
      <c r="V142" s="4" t="s">
        <v>165</v>
      </c>
      <c r="X142" s="30"/>
      <c r="Y142" s="31"/>
      <c r="Z142" s="32"/>
      <c r="AA142" s="33"/>
      <c r="AB142" s="29"/>
      <c r="AC142" s="32"/>
      <c r="AD142" s="32"/>
      <c r="AE142" s="32"/>
      <c r="AF142" s="32"/>
      <c r="AG142" s="28"/>
      <c r="AH142" s="29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</row>
    <row r="143" spans="1:75" s="3" customFormat="1" ht="15" customHeight="1" x14ac:dyDescent="0.2">
      <c r="A143" s="42" t="s">
        <v>342</v>
      </c>
      <c r="B143" s="4" t="s">
        <v>59</v>
      </c>
      <c r="C143" s="4"/>
      <c r="E143" s="13"/>
      <c r="F143" s="13">
        <v>42</v>
      </c>
      <c r="G143" s="13"/>
      <c r="H143" s="15" t="s">
        <v>379</v>
      </c>
      <c r="I143" s="16">
        <f t="shared" ref="I143" si="106">IF(K143="","",TRUNC(K143)*10000+TRUNC((K143-TRUNC(K143))*60)*100+(((K143-TRUNC(K143))*60)-TRUNC((K143-TRUNC(K143))*60))*60)</f>
        <v>132124.12</v>
      </c>
      <c r="J143" s="16">
        <f t="shared" ref="J143" si="107">IF(L143="","",TRUNC(L143)*10000+TRUNC((L143-TRUNC(L143))*60)*100+(((L143-TRUNC(L143))*60)-TRUNC((L143-TRUNC(L143))*60))*60)</f>
        <v>490425.96799999999</v>
      </c>
      <c r="K143" s="17">
        <f t="shared" ref="K143" si="108">IF(H143="","",VALUE(MID(H143,FIND("%2C",H143)+3,8)))</f>
        <v>13.3567</v>
      </c>
      <c r="L143" s="17">
        <f t="shared" ref="L143" si="109">IF(H143="","",VALUE(MID(H143,FIND("q=",H143)+2,8)))</f>
        <v>49.073880000000003</v>
      </c>
      <c r="M143" s="18">
        <v>3</v>
      </c>
      <c r="N143" s="18">
        <v>1017</v>
      </c>
      <c r="O143" s="18">
        <v>15</v>
      </c>
      <c r="P143" s="1"/>
      <c r="V143" s="4"/>
      <c r="W143" s="41" t="s">
        <v>378</v>
      </c>
      <c r="X143" s="30"/>
      <c r="Y143" s="31"/>
      <c r="Z143" s="32"/>
      <c r="AA143" s="33"/>
      <c r="AB143" s="29"/>
      <c r="AC143" s="32"/>
      <c r="AD143" s="32"/>
      <c r="AE143" s="32"/>
      <c r="AF143" s="32"/>
      <c r="AG143" s="28"/>
      <c r="AH143" s="29"/>
      <c r="AI143" s="4"/>
      <c r="AJ143" s="4"/>
      <c r="AK143" s="4"/>
      <c r="AL143" s="4"/>
      <c r="AM143" s="4"/>
    </row>
    <row r="144" spans="1:75" ht="15" customHeight="1" x14ac:dyDescent="0.2">
      <c r="B144" s="3" t="s">
        <v>61</v>
      </c>
      <c r="C144" s="3" t="s">
        <v>198</v>
      </c>
      <c r="D144" s="3" t="s">
        <v>18</v>
      </c>
      <c r="E144" s="3" t="s">
        <v>30</v>
      </c>
      <c r="F144" s="2">
        <v>43</v>
      </c>
      <c r="G144" s="3" t="s">
        <v>364</v>
      </c>
      <c r="H144" s="4"/>
      <c r="I144" s="23">
        <v>132319.17600000001</v>
      </c>
      <c r="J144" s="23">
        <v>490228.35599999997</v>
      </c>
      <c r="K144" s="24">
        <f t="shared" si="97"/>
        <v>13.388660000000002</v>
      </c>
      <c r="L144" s="24">
        <f t="shared" si="97"/>
        <v>49.041209999999992</v>
      </c>
      <c r="M144" s="27">
        <v>10</v>
      </c>
      <c r="N144" s="27">
        <v>1112</v>
      </c>
      <c r="O144" s="27">
        <v>25</v>
      </c>
      <c r="P144" s="1">
        <v>145</v>
      </c>
      <c r="R144" s="4">
        <v>1</v>
      </c>
      <c r="S144" s="4">
        <v>2</v>
      </c>
      <c r="T144" s="4">
        <v>2</v>
      </c>
      <c r="U144" s="4">
        <v>1</v>
      </c>
      <c r="V144" s="4" t="s">
        <v>165</v>
      </c>
      <c r="X144" s="30"/>
      <c r="Y144" s="31"/>
      <c r="Z144" s="32"/>
      <c r="AA144" s="33"/>
      <c r="AB144" s="29"/>
      <c r="AC144" s="32"/>
      <c r="AD144" s="32"/>
      <c r="AE144" s="32"/>
      <c r="AF144" s="32"/>
      <c r="AG144" s="28"/>
      <c r="AH144" s="29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</row>
    <row r="145" spans="1:75" ht="15" customHeight="1" x14ac:dyDescent="0.2">
      <c r="B145" s="3" t="s">
        <v>61</v>
      </c>
      <c r="C145" s="3" t="s">
        <v>198</v>
      </c>
      <c r="D145" s="3" t="s">
        <v>18</v>
      </c>
      <c r="E145" s="3" t="s">
        <v>30</v>
      </c>
      <c r="G145" s="3" t="s">
        <v>364</v>
      </c>
      <c r="H145" s="4"/>
      <c r="I145" s="23">
        <v>132319.17600000001</v>
      </c>
      <c r="J145" s="23">
        <v>490228.35599999997</v>
      </c>
      <c r="K145" s="24">
        <f t="shared" si="97"/>
        <v>13.388660000000002</v>
      </c>
      <c r="L145" s="24">
        <f t="shared" si="97"/>
        <v>49.041209999999992</v>
      </c>
      <c r="M145" s="27">
        <v>10</v>
      </c>
      <c r="N145" s="27">
        <v>1112</v>
      </c>
      <c r="O145" s="27">
        <v>25</v>
      </c>
      <c r="P145" s="10">
        <v>237</v>
      </c>
      <c r="R145" s="4">
        <v>1</v>
      </c>
      <c r="S145" s="4">
        <v>2</v>
      </c>
      <c r="T145" s="4">
        <v>2</v>
      </c>
      <c r="U145" s="4">
        <v>1</v>
      </c>
      <c r="V145" s="12" t="s">
        <v>16</v>
      </c>
      <c r="X145" s="30"/>
      <c r="Y145" s="31"/>
      <c r="Z145" s="32"/>
      <c r="AA145" s="33"/>
      <c r="AB145" s="29"/>
      <c r="AC145" s="32"/>
      <c r="AD145" s="32"/>
      <c r="AE145" s="32"/>
      <c r="AF145" s="32"/>
      <c r="AG145" s="28"/>
      <c r="AH145" s="29"/>
    </row>
    <row r="146" spans="1:75" ht="15" customHeight="1" x14ac:dyDescent="0.2">
      <c r="B146" s="3" t="s">
        <v>61</v>
      </c>
      <c r="C146" s="3" t="s">
        <v>198</v>
      </c>
      <c r="D146" s="3" t="s">
        <v>18</v>
      </c>
      <c r="E146" s="3" t="s">
        <v>30</v>
      </c>
      <c r="G146" s="3" t="s">
        <v>364</v>
      </c>
      <c r="H146" s="4"/>
      <c r="I146" s="23">
        <v>132319.17600000001</v>
      </c>
      <c r="J146" s="23">
        <v>490228.35599999997</v>
      </c>
      <c r="K146" s="24">
        <f t="shared" si="97"/>
        <v>13.388660000000002</v>
      </c>
      <c r="L146" s="24">
        <f t="shared" si="97"/>
        <v>49.041209999999992</v>
      </c>
      <c r="M146" s="27">
        <v>10</v>
      </c>
      <c r="N146" s="27">
        <v>1112</v>
      </c>
      <c r="O146" s="27">
        <v>25</v>
      </c>
      <c r="P146" s="10">
        <v>238</v>
      </c>
      <c r="R146" s="4">
        <v>1</v>
      </c>
      <c r="S146" s="4">
        <v>2</v>
      </c>
      <c r="T146" s="4">
        <v>2</v>
      </c>
      <c r="U146" s="4">
        <v>1</v>
      </c>
      <c r="V146" s="12" t="s">
        <v>16</v>
      </c>
      <c r="X146" s="30"/>
      <c r="Y146" s="31"/>
      <c r="Z146" s="32"/>
      <c r="AA146" s="33"/>
      <c r="AB146" s="29"/>
      <c r="AC146" s="32"/>
      <c r="AD146" s="32"/>
      <c r="AE146" s="32"/>
      <c r="AF146" s="32"/>
      <c r="AG146" s="28"/>
      <c r="AH146" s="29"/>
    </row>
    <row r="147" spans="1:75" s="3" customFormat="1" ht="15" customHeight="1" x14ac:dyDescent="0.2">
      <c r="A147" s="42" t="s">
        <v>342</v>
      </c>
      <c r="B147" s="4" t="s">
        <v>61</v>
      </c>
      <c r="C147" s="4"/>
      <c r="E147" s="13"/>
      <c r="F147" s="13">
        <v>43</v>
      </c>
      <c r="G147" s="13"/>
      <c r="H147" s="15" t="s">
        <v>403</v>
      </c>
      <c r="I147" s="16">
        <f t="shared" ref="I147" si="110">IF(K147="","",TRUNC(K147)*10000+TRUNC((K147-TRUNC(K147))*60)*100+(((K147-TRUNC(K147))*60)-TRUNC((K147-TRUNC(K147))*60))*60)</f>
        <v>132318.96</v>
      </c>
      <c r="J147" s="16">
        <f t="shared" ref="J147" si="111">IF(L147="","",TRUNC(L147)*10000+TRUNC((L147-TRUNC(L147))*60)*100+(((L147-TRUNC(L147))*60)-TRUNC((L147-TRUNC(L147))*60))*60)</f>
        <v>490228.46399999998</v>
      </c>
      <c r="K147" s="17">
        <f t="shared" ref="K147" si="112">IF(H147="","",VALUE(MID(H147,FIND("%2C",H147)+3,8)))</f>
        <v>13.3886</v>
      </c>
      <c r="L147" s="17">
        <f t="shared" ref="L147" si="113">IF(H147="","",VALUE(MID(H147,FIND("q=",H147)+2,8)))</f>
        <v>49.041240000000002</v>
      </c>
      <c r="M147" s="18">
        <v>3</v>
      </c>
      <c r="N147" s="18">
        <v>1091</v>
      </c>
      <c r="O147" s="18">
        <v>15</v>
      </c>
      <c r="P147" s="1"/>
      <c r="V147" s="4"/>
      <c r="W147" s="41" t="s">
        <v>404</v>
      </c>
      <c r="X147" s="30"/>
      <c r="Y147" s="31"/>
      <c r="Z147" s="32"/>
      <c r="AA147" s="33"/>
      <c r="AB147" s="29"/>
      <c r="AC147" s="32"/>
      <c r="AD147" s="32"/>
      <c r="AE147" s="32"/>
      <c r="AF147" s="32"/>
      <c r="AG147" s="28"/>
      <c r="AH147" s="29"/>
      <c r="AI147" s="4"/>
      <c r="AJ147" s="4"/>
      <c r="AK147" s="4"/>
      <c r="AL147" s="4"/>
      <c r="AM147" s="4"/>
    </row>
    <row r="148" spans="1:75" s="3" customFormat="1" ht="15" customHeight="1" x14ac:dyDescent="0.2">
      <c r="A148" s="42" t="s">
        <v>343</v>
      </c>
      <c r="B148" s="4" t="s">
        <v>405</v>
      </c>
      <c r="C148" s="4"/>
      <c r="E148" s="13"/>
      <c r="F148" s="13">
        <v>43</v>
      </c>
      <c r="G148" s="13"/>
      <c r="H148" s="15" t="s">
        <v>403</v>
      </c>
      <c r="I148" s="16">
        <f t="shared" ref="I148" si="114">IF(K148="","",TRUNC(K148)*10000+TRUNC((K148-TRUNC(K148))*60)*100+(((K148-TRUNC(K148))*60)-TRUNC((K148-TRUNC(K148))*60))*60)</f>
        <v>132318.96</v>
      </c>
      <c r="J148" s="16">
        <f t="shared" ref="J148" si="115">IF(L148="","",TRUNC(L148)*10000+TRUNC((L148-TRUNC(L148))*60)*100+(((L148-TRUNC(L148))*60)-TRUNC((L148-TRUNC(L148))*60))*60)</f>
        <v>490228.46399999998</v>
      </c>
      <c r="K148" s="17">
        <f t="shared" ref="K148" si="116">IF(H148="","",VALUE(MID(H148,FIND("%2C",H148)+3,8)))</f>
        <v>13.3886</v>
      </c>
      <c r="L148" s="17">
        <f t="shared" ref="L148" si="117">IF(H148="","",VALUE(MID(H148,FIND("q=",H148)+2,8)))</f>
        <v>49.041240000000002</v>
      </c>
      <c r="M148" s="18">
        <v>3</v>
      </c>
      <c r="N148" s="18">
        <v>1091</v>
      </c>
      <c r="O148" s="18">
        <v>15</v>
      </c>
      <c r="P148" s="1"/>
      <c r="V148" s="4"/>
      <c r="W148" s="41" t="s">
        <v>404</v>
      </c>
      <c r="X148" s="30"/>
      <c r="Y148" s="31"/>
      <c r="Z148" s="32"/>
      <c r="AA148" s="33"/>
      <c r="AB148" s="29"/>
      <c r="AC148" s="32"/>
      <c r="AD148" s="32"/>
      <c r="AE148" s="32"/>
      <c r="AF148" s="32"/>
      <c r="AG148" s="28"/>
      <c r="AH148" s="29"/>
      <c r="AI148" s="4"/>
      <c r="AJ148" s="4"/>
      <c r="AK148" s="4"/>
      <c r="AL148" s="4"/>
      <c r="AM148" s="4"/>
    </row>
    <row r="149" spans="1:75" ht="15" customHeight="1" x14ac:dyDescent="0.2">
      <c r="B149" s="3" t="s">
        <v>81</v>
      </c>
      <c r="C149" s="3" t="s">
        <v>215</v>
      </c>
      <c r="D149" s="3" t="s">
        <v>18</v>
      </c>
      <c r="E149" s="3" t="s">
        <v>43</v>
      </c>
      <c r="F149" s="2">
        <v>44</v>
      </c>
      <c r="G149" s="3" t="s">
        <v>365</v>
      </c>
      <c r="H149" s="4"/>
      <c r="I149" s="23">
        <v>133422.08000000002</v>
      </c>
      <c r="J149" s="23">
        <v>485316.44</v>
      </c>
      <c r="K149" s="24">
        <f t="shared" si="97"/>
        <v>13.572800000000004</v>
      </c>
      <c r="L149" s="24">
        <f t="shared" si="97"/>
        <v>48.887900000000002</v>
      </c>
      <c r="M149" s="27">
        <v>20</v>
      </c>
      <c r="N149" s="27">
        <v>805</v>
      </c>
      <c r="O149" s="27">
        <v>20</v>
      </c>
      <c r="P149" s="1">
        <v>164</v>
      </c>
      <c r="R149" s="4">
        <v>1</v>
      </c>
      <c r="S149" s="4">
        <v>1</v>
      </c>
      <c r="T149" s="4">
        <v>1</v>
      </c>
      <c r="U149" s="4">
        <v>1</v>
      </c>
      <c r="V149" s="4" t="s">
        <v>165</v>
      </c>
      <c r="X149" s="30"/>
      <c r="Y149" s="31"/>
      <c r="Z149" s="32"/>
      <c r="AA149" s="33"/>
      <c r="AB149" s="29"/>
      <c r="AC149" s="32"/>
      <c r="AD149" s="32"/>
      <c r="AE149" s="32"/>
      <c r="AF149" s="32"/>
      <c r="AG149" s="28"/>
      <c r="AH149" s="29"/>
    </row>
    <row r="150" spans="1:75" s="3" customFormat="1" ht="15" customHeight="1" x14ac:dyDescent="0.2">
      <c r="A150" s="42" t="s">
        <v>343</v>
      </c>
      <c r="B150" s="4" t="s">
        <v>81</v>
      </c>
      <c r="C150" s="4"/>
      <c r="E150" s="13"/>
      <c r="F150" s="13">
        <v>44</v>
      </c>
      <c r="G150" s="13"/>
      <c r="H150" s="15" t="s">
        <v>320</v>
      </c>
      <c r="I150" s="16">
        <f t="shared" ref="I150:J150" si="118">IF(K150="","",TRUNC(K150)*10000+TRUNC((K150-TRUNC(K150))*60)*100+(((K150-TRUNC(K150))*60)-TRUNC((K150-TRUNC(K150))*60))*60)</f>
        <v>133422.908</v>
      </c>
      <c r="J150" s="16">
        <f t="shared" si="118"/>
        <v>485316.33199999999</v>
      </c>
      <c r="K150" s="17">
        <f t="shared" ref="K150" si="119">IF(H150="","",VALUE(MID(H150,FIND("%2C",H150)+3,8)))</f>
        <v>13.573029999999999</v>
      </c>
      <c r="L150" s="17">
        <f t="shared" ref="L150" si="120">IF(H150="","",VALUE(MID(H150,FIND("q=",H150)+2,8)))</f>
        <v>48.887869999999999</v>
      </c>
      <c r="M150" s="18">
        <v>3</v>
      </c>
      <c r="N150" s="18">
        <v>787</v>
      </c>
      <c r="O150" s="18">
        <v>15</v>
      </c>
      <c r="P150" s="1"/>
      <c r="V150" s="4"/>
      <c r="W150" s="41" t="s">
        <v>321</v>
      </c>
      <c r="X150" s="30"/>
      <c r="Y150" s="31"/>
      <c r="Z150" s="32"/>
      <c r="AA150" s="33"/>
      <c r="AB150" s="29"/>
      <c r="AC150" s="32"/>
      <c r="AD150" s="32"/>
      <c r="AE150" s="32"/>
      <c r="AF150" s="32"/>
      <c r="AG150" s="28"/>
      <c r="AH150" s="29"/>
      <c r="AI150" s="4"/>
      <c r="AJ150" s="4"/>
      <c r="AK150" s="4"/>
      <c r="AL150" s="4"/>
      <c r="AM150" s="4"/>
    </row>
    <row r="151" spans="1:75" ht="15" customHeight="1" x14ac:dyDescent="0.2">
      <c r="B151" s="3" t="s">
        <v>110</v>
      </c>
      <c r="C151" s="3" t="s">
        <v>267</v>
      </c>
      <c r="D151" s="3" t="s">
        <v>18</v>
      </c>
      <c r="E151" s="3" t="s">
        <v>43</v>
      </c>
      <c r="F151" s="2">
        <v>45</v>
      </c>
      <c r="G151" s="3" t="s">
        <v>90</v>
      </c>
      <c r="H151" s="4"/>
      <c r="I151" s="23">
        <v>132150.364</v>
      </c>
      <c r="J151" s="23">
        <v>485556.82</v>
      </c>
      <c r="K151" s="24">
        <f t="shared" ref="K151:L169" si="121">(I151-TRUNC(I151/100)*100)/3600+(TRUNC(I151/100)-TRUNC(I151/10000)*100)/60+TRUNC(I151/10000)</f>
        <v>13.363990000000001</v>
      </c>
      <c r="L151" s="24">
        <f t="shared" si="121"/>
        <v>48.932450000000003</v>
      </c>
      <c r="M151" s="27">
        <v>15</v>
      </c>
      <c r="N151" s="27">
        <v>797</v>
      </c>
      <c r="O151" s="27">
        <v>15</v>
      </c>
      <c r="P151" s="1">
        <v>188</v>
      </c>
      <c r="R151" s="4">
        <v>2</v>
      </c>
      <c r="S151" s="4">
        <v>1</v>
      </c>
      <c r="T151" s="4">
        <v>1</v>
      </c>
      <c r="U151" s="4">
        <v>1</v>
      </c>
      <c r="V151" s="4" t="s">
        <v>171</v>
      </c>
      <c r="X151" s="30"/>
      <c r="Y151" s="31"/>
      <c r="Z151" s="32"/>
      <c r="AA151" s="33"/>
      <c r="AB151" s="29"/>
      <c r="AC151" s="32"/>
      <c r="AD151" s="32"/>
      <c r="AE151" s="32"/>
      <c r="AF151" s="32"/>
      <c r="AG151" s="28"/>
      <c r="AH151" s="29"/>
    </row>
    <row r="152" spans="1:75" ht="15" customHeight="1" x14ac:dyDescent="0.2">
      <c r="B152" s="3" t="s">
        <v>110</v>
      </c>
      <c r="C152" s="3" t="s">
        <v>267</v>
      </c>
      <c r="D152" s="3" t="s">
        <v>18</v>
      </c>
      <c r="E152" s="3" t="s">
        <v>43</v>
      </c>
      <c r="G152" s="3" t="s">
        <v>90</v>
      </c>
      <c r="H152" s="4"/>
      <c r="I152" s="23">
        <v>132150.364</v>
      </c>
      <c r="J152" s="23">
        <v>485556.82</v>
      </c>
      <c r="K152" s="24">
        <f t="shared" si="121"/>
        <v>13.363990000000001</v>
      </c>
      <c r="L152" s="24">
        <f t="shared" si="121"/>
        <v>48.932450000000003</v>
      </c>
      <c r="M152" s="27">
        <v>15</v>
      </c>
      <c r="N152" s="27">
        <v>797</v>
      </c>
      <c r="O152" s="27">
        <v>15</v>
      </c>
      <c r="P152" s="1">
        <v>189</v>
      </c>
      <c r="R152" s="4">
        <v>2</v>
      </c>
      <c r="S152" s="4">
        <v>1</v>
      </c>
      <c r="T152" s="4">
        <v>1</v>
      </c>
      <c r="U152" s="4">
        <v>1</v>
      </c>
      <c r="V152" s="4" t="s">
        <v>16</v>
      </c>
      <c r="X152" s="30"/>
      <c r="Y152" s="31"/>
      <c r="Z152" s="32"/>
      <c r="AA152" s="33"/>
      <c r="AB152" s="29"/>
      <c r="AC152" s="32"/>
      <c r="AD152" s="32"/>
      <c r="AE152" s="32"/>
      <c r="AF152" s="32"/>
      <c r="AG152" s="28"/>
      <c r="AH152" s="29"/>
    </row>
    <row r="153" spans="1:75" ht="15" customHeight="1" x14ac:dyDescent="0.2">
      <c r="B153" s="3" t="s">
        <v>89</v>
      </c>
      <c r="C153" s="3" t="s">
        <v>222</v>
      </c>
      <c r="D153" s="3" t="s">
        <v>18</v>
      </c>
      <c r="E153" s="3" t="s">
        <v>43</v>
      </c>
      <c r="G153" s="3" t="s">
        <v>90</v>
      </c>
      <c r="H153" s="4"/>
      <c r="I153" s="23">
        <v>132150.364</v>
      </c>
      <c r="J153" s="23">
        <v>485556.82</v>
      </c>
      <c r="K153" s="24">
        <f t="shared" si="121"/>
        <v>13.363990000000001</v>
      </c>
      <c r="L153" s="24">
        <f t="shared" si="121"/>
        <v>48.932450000000003</v>
      </c>
      <c r="M153" s="27">
        <v>15</v>
      </c>
      <c r="N153" s="27">
        <v>797</v>
      </c>
      <c r="O153" s="27">
        <v>15</v>
      </c>
      <c r="P153" s="1">
        <v>171</v>
      </c>
      <c r="R153" s="4">
        <v>1</v>
      </c>
      <c r="S153" s="4">
        <v>1</v>
      </c>
      <c r="T153" s="4">
        <v>1</v>
      </c>
      <c r="V153" s="4" t="s">
        <v>169</v>
      </c>
      <c r="X153" s="30"/>
      <c r="Y153" s="31"/>
      <c r="Z153" s="32"/>
      <c r="AA153" s="33"/>
      <c r="AB153" s="29"/>
      <c r="AC153" s="32"/>
      <c r="AD153" s="32"/>
      <c r="AE153" s="32"/>
      <c r="AF153" s="32"/>
      <c r="AG153" s="28"/>
      <c r="AH153" s="29"/>
    </row>
    <row r="154" spans="1:75" ht="15" customHeight="1" x14ac:dyDescent="0.2">
      <c r="B154" s="3" t="s">
        <v>74</v>
      </c>
      <c r="C154" s="3" t="s">
        <v>208</v>
      </c>
      <c r="D154" s="3" t="s">
        <v>18</v>
      </c>
      <c r="E154" s="3" t="s">
        <v>40</v>
      </c>
      <c r="F154" s="2">
        <v>46</v>
      </c>
      <c r="G154" s="3" t="s">
        <v>75</v>
      </c>
      <c r="H154" s="4"/>
      <c r="I154" s="23">
        <v>131636.33600000001</v>
      </c>
      <c r="J154" s="23">
        <v>490632.72399999999</v>
      </c>
      <c r="K154" s="24">
        <f t="shared" si="121"/>
        <v>13.276760000000003</v>
      </c>
      <c r="L154" s="24">
        <f t="shared" si="121"/>
        <v>49.109089999999995</v>
      </c>
      <c r="M154" s="27">
        <v>25</v>
      </c>
      <c r="N154" s="27">
        <v>1023</v>
      </c>
      <c r="O154" s="27">
        <v>25</v>
      </c>
      <c r="P154" s="1">
        <v>155</v>
      </c>
      <c r="R154" s="4">
        <v>1</v>
      </c>
      <c r="S154" s="4">
        <v>1</v>
      </c>
      <c r="T154" s="4">
        <v>1</v>
      </c>
      <c r="U154" s="4">
        <v>1</v>
      </c>
      <c r="V154" s="4" t="s">
        <v>168</v>
      </c>
      <c r="X154" s="30"/>
      <c r="Y154" s="31"/>
      <c r="Z154" s="32"/>
      <c r="AA154" s="33"/>
      <c r="AB154" s="29"/>
      <c r="AC154" s="32"/>
      <c r="AD154" s="32"/>
      <c r="AE154" s="32"/>
      <c r="AF154" s="32"/>
      <c r="AG154" s="28"/>
      <c r="AH154" s="29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</row>
    <row r="155" spans="1:75" s="3" customFormat="1" ht="15" customHeight="1" x14ac:dyDescent="0.2">
      <c r="A155" s="42" t="s">
        <v>342</v>
      </c>
      <c r="B155" s="4" t="s">
        <v>74</v>
      </c>
      <c r="C155" s="4"/>
      <c r="E155" s="13"/>
      <c r="F155" s="13">
        <v>46</v>
      </c>
      <c r="G155" s="13"/>
      <c r="H155" s="15" t="s">
        <v>373</v>
      </c>
      <c r="I155" s="16">
        <f t="shared" ref="I155" si="122">IF(K155="","",TRUNC(K155)*10000+TRUNC((K155-TRUNC(K155))*60)*100+(((K155-TRUNC(K155))*60)-TRUNC((K155-TRUNC(K155))*60))*60)</f>
        <v>131636.04800000001</v>
      </c>
      <c r="J155" s="16">
        <f t="shared" ref="J155" si="123">IF(L155="","",TRUNC(L155)*10000+TRUNC((L155-TRUNC(L155))*60)*100+(((L155-TRUNC(L155))*60)-TRUNC((L155-TRUNC(L155))*60))*60)</f>
        <v>490632.25599999999</v>
      </c>
      <c r="K155" s="17">
        <f t="shared" ref="K155" si="124">IF(H155="","",VALUE(MID(H155,FIND("%2C",H155)+3,8)))</f>
        <v>13.276680000000001</v>
      </c>
      <c r="L155" s="17">
        <f t="shared" ref="L155" si="125">IF(H155="","",VALUE(MID(H155,FIND("q=",H155)+2,8)))</f>
        <v>49.108960000000003</v>
      </c>
      <c r="M155" s="18">
        <v>5</v>
      </c>
      <c r="N155" s="18">
        <v>972</v>
      </c>
      <c r="O155" s="18">
        <v>15</v>
      </c>
      <c r="P155" s="1"/>
      <c r="V155" s="4"/>
      <c r="W155" s="41" t="s">
        <v>374</v>
      </c>
      <c r="X155" s="30"/>
      <c r="Y155" s="31"/>
      <c r="Z155" s="32"/>
      <c r="AA155" s="33"/>
      <c r="AB155" s="29"/>
      <c r="AC155" s="32"/>
      <c r="AD155" s="32"/>
      <c r="AE155" s="32"/>
      <c r="AF155" s="32"/>
      <c r="AG155" s="28"/>
      <c r="AH155" s="29"/>
      <c r="AI155" s="4"/>
      <c r="AJ155" s="4"/>
      <c r="AK155" s="4"/>
      <c r="AL155" s="4"/>
      <c r="AM155" s="4"/>
    </row>
    <row r="156" spans="1:75" s="3" customFormat="1" ht="15" customHeight="1" x14ac:dyDescent="0.2">
      <c r="A156" s="42" t="s">
        <v>343</v>
      </c>
      <c r="B156" s="4" t="s">
        <v>381</v>
      </c>
      <c r="C156" s="4"/>
      <c r="E156" s="13"/>
      <c r="F156" s="13">
        <v>46</v>
      </c>
      <c r="G156" s="13"/>
      <c r="H156" s="15" t="s">
        <v>373</v>
      </c>
      <c r="I156" s="16">
        <f t="shared" ref="I156" si="126">IF(K156="","",TRUNC(K156)*10000+TRUNC((K156-TRUNC(K156))*60)*100+(((K156-TRUNC(K156))*60)-TRUNC((K156-TRUNC(K156))*60))*60)</f>
        <v>131636.04800000001</v>
      </c>
      <c r="J156" s="16">
        <f t="shared" ref="J156" si="127">IF(L156="","",TRUNC(L156)*10000+TRUNC((L156-TRUNC(L156))*60)*100+(((L156-TRUNC(L156))*60)-TRUNC((L156-TRUNC(L156))*60))*60)</f>
        <v>490632.25599999999</v>
      </c>
      <c r="K156" s="17">
        <f t="shared" ref="K156" si="128">IF(H156="","",VALUE(MID(H156,FIND("%2C",H156)+3,8)))</f>
        <v>13.276680000000001</v>
      </c>
      <c r="L156" s="17">
        <f t="shared" ref="L156" si="129">IF(H156="","",VALUE(MID(H156,FIND("q=",H156)+2,8)))</f>
        <v>49.108960000000003</v>
      </c>
      <c r="M156" s="18">
        <v>5</v>
      </c>
      <c r="N156" s="18">
        <v>972</v>
      </c>
      <c r="O156" s="18">
        <v>15</v>
      </c>
      <c r="P156" s="1"/>
      <c r="V156" s="4"/>
      <c r="W156" s="41" t="s">
        <v>374</v>
      </c>
      <c r="X156" s="30"/>
      <c r="Y156" s="31"/>
      <c r="Z156" s="32"/>
      <c r="AA156" s="33"/>
      <c r="AB156" s="29"/>
      <c r="AC156" s="32"/>
      <c r="AD156" s="32"/>
      <c r="AE156" s="32"/>
      <c r="AF156" s="32"/>
      <c r="AG156" s="28"/>
      <c r="AH156" s="29"/>
      <c r="AI156" s="4"/>
      <c r="AJ156" s="4"/>
      <c r="AK156" s="4"/>
      <c r="AL156" s="4"/>
      <c r="AM156" s="4"/>
    </row>
    <row r="157" spans="1:75" ht="15" customHeight="1" x14ac:dyDescent="0.2">
      <c r="B157" s="3" t="s">
        <v>71</v>
      </c>
      <c r="C157" s="3" t="s">
        <v>206</v>
      </c>
      <c r="D157" s="3" t="s">
        <v>18</v>
      </c>
      <c r="E157" s="3" t="s">
        <v>40</v>
      </c>
      <c r="F157" s="2">
        <v>47</v>
      </c>
      <c r="G157" s="3" t="s">
        <v>72</v>
      </c>
      <c r="H157" s="4"/>
      <c r="I157" s="23">
        <v>131655.05600000001</v>
      </c>
      <c r="J157" s="23">
        <v>490601.62</v>
      </c>
      <c r="K157" s="24">
        <f t="shared" si="121"/>
        <v>13.281960000000003</v>
      </c>
      <c r="L157" s="24">
        <f t="shared" si="121"/>
        <v>49.100450000000002</v>
      </c>
      <c r="M157" s="27">
        <v>15</v>
      </c>
      <c r="N157" s="27">
        <v>1164</v>
      </c>
      <c r="O157" s="27">
        <v>20</v>
      </c>
      <c r="P157" s="1">
        <v>153</v>
      </c>
      <c r="R157" s="4">
        <v>1</v>
      </c>
      <c r="S157" s="4">
        <v>1</v>
      </c>
      <c r="T157" s="4">
        <v>1</v>
      </c>
      <c r="U157" s="4">
        <v>1</v>
      </c>
      <c r="V157" s="4" t="s">
        <v>165</v>
      </c>
      <c r="X157" s="30"/>
      <c r="Y157" s="31"/>
      <c r="Z157" s="32"/>
      <c r="AA157" s="33"/>
      <c r="AB157" s="29"/>
      <c r="AC157" s="32"/>
      <c r="AD157" s="32"/>
      <c r="AE157" s="32"/>
      <c r="AF157" s="32"/>
      <c r="AG157" s="28"/>
      <c r="AH157" s="29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</row>
    <row r="158" spans="1:75" ht="15" customHeight="1" x14ac:dyDescent="0.2">
      <c r="B158" s="3" t="s">
        <v>73</v>
      </c>
      <c r="C158" s="3" t="s">
        <v>207</v>
      </c>
      <c r="D158" s="3" t="s">
        <v>18</v>
      </c>
      <c r="E158" s="3" t="s">
        <v>40</v>
      </c>
      <c r="G158" s="3" t="s">
        <v>72</v>
      </c>
      <c r="H158" s="4"/>
      <c r="I158" s="23">
        <v>131653.57999999999</v>
      </c>
      <c r="J158" s="23">
        <v>490602.08799999999</v>
      </c>
      <c r="K158" s="24">
        <f t="shared" si="121"/>
        <v>13.281549999999996</v>
      </c>
      <c r="L158" s="24">
        <f t="shared" si="121"/>
        <v>49.100579999999994</v>
      </c>
      <c r="M158" s="27">
        <v>15</v>
      </c>
      <c r="N158" s="27">
        <v>1177</v>
      </c>
      <c r="O158" s="27">
        <v>20</v>
      </c>
      <c r="P158" s="1">
        <v>154</v>
      </c>
      <c r="R158" s="4">
        <v>1</v>
      </c>
      <c r="S158" s="4">
        <v>1</v>
      </c>
      <c r="T158" s="4">
        <v>1</v>
      </c>
      <c r="V158" s="4" t="s">
        <v>167</v>
      </c>
      <c r="X158" s="30"/>
      <c r="Y158" s="31"/>
      <c r="Z158" s="32"/>
      <c r="AA158" s="33"/>
      <c r="AB158" s="29"/>
      <c r="AC158" s="32"/>
      <c r="AD158" s="32"/>
      <c r="AE158" s="32"/>
      <c r="AF158" s="32"/>
      <c r="AG158" s="28"/>
      <c r="AH158" s="29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</row>
    <row r="159" spans="1:75" s="3" customFormat="1" ht="15" customHeight="1" x14ac:dyDescent="0.2">
      <c r="A159" s="42" t="s">
        <v>342</v>
      </c>
      <c r="B159" s="4" t="s">
        <v>71</v>
      </c>
      <c r="C159" s="4"/>
      <c r="E159" s="13"/>
      <c r="F159" s="13">
        <v>47</v>
      </c>
      <c r="G159" s="13"/>
      <c r="H159" s="15" t="s">
        <v>371</v>
      </c>
      <c r="I159" s="16">
        <f t="shared" ref="I159" si="130">IF(K159="","",TRUNC(K159)*10000+TRUNC((K159-TRUNC(K159))*60)*100+(((K159-TRUNC(K159))*60)-TRUNC((K159-TRUNC(K159))*60))*60)</f>
        <v>131654.87599999999</v>
      </c>
      <c r="J159" s="16">
        <f t="shared" ref="J159" si="131">IF(L159="","",TRUNC(L159)*10000+TRUNC((L159-TRUNC(L159))*60)*100+(((L159-TRUNC(L159))*60)-TRUNC((L159-TRUNC(L159))*60))*60)</f>
        <v>490601.22399999999</v>
      </c>
      <c r="K159" s="17">
        <f t="shared" ref="K159" si="132">IF(H159="","",VALUE(MID(H159,FIND("%2C",H159)+3,8)))</f>
        <v>13.28191</v>
      </c>
      <c r="L159" s="17">
        <f t="shared" ref="L159" si="133">IF(H159="","",VALUE(MID(H159,FIND("q=",H159)+2,8)))</f>
        <v>49.100340000000003</v>
      </c>
      <c r="M159" s="18">
        <v>3</v>
      </c>
      <c r="N159" s="18">
        <v>1191</v>
      </c>
      <c r="O159" s="18">
        <v>15</v>
      </c>
      <c r="P159" s="1"/>
      <c r="V159" s="4"/>
      <c r="W159" s="41" t="s">
        <v>375</v>
      </c>
      <c r="X159" s="30"/>
      <c r="Y159" s="31"/>
      <c r="Z159" s="32"/>
      <c r="AA159" s="33"/>
      <c r="AB159" s="29"/>
      <c r="AC159" s="32"/>
      <c r="AD159" s="32"/>
      <c r="AE159" s="32"/>
      <c r="AF159" s="32"/>
      <c r="AG159" s="28"/>
      <c r="AH159" s="29"/>
      <c r="AI159" s="4"/>
      <c r="AJ159" s="4"/>
      <c r="AK159" s="4"/>
      <c r="AL159" s="4"/>
      <c r="AM159" s="4"/>
    </row>
    <row r="160" spans="1:75" s="3" customFormat="1" ht="15" customHeight="1" x14ac:dyDescent="0.2">
      <c r="A160" s="42" t="s">
        <v>342</v>
      </c>
      <c r="B160" s="4" t="s">
        <v>73</v>
      </c>
      <c r="C160" s="4"/>
      <c r="E160" s="13"/>
      <c r="F160" s="13">
        <v>47</v>
      </c>
      <c r="G160" s="13"/>
      <c r="H160" s="15" t="s">
        <v>372</v>
      </c>
      <c r="I160" s="16">
        <f t="shared" ref="I160" si="134">IF(K160="","",TRUNC(K160)*10000+TRUNC((K160-TRUNC(K160))*60)*100+(((K160-TRUNC(K160))*60)-TRUNC((K160-TRUNC(K160))*60))*60)</f>
        <v>131653.796</v>
      </c>
      <c r="J160" s="16">
        <f t="shared" ref="J160" si="135">IF(L160="","",TRUNC(L160)*10000+TRUNC((L160-TRUNC(L160))*60)*100+(((L160-TRUNC(L160))*60)-TRUNC((L160-TRUNC(L160))*60))*60)</f>
        <v>490602.16</v>
      </c>
      <c r="K160" s="17">
        <f t="shared" ref="K160" si="136">IF(H160="","",VALUE(MID(H160,FIND("%2C",H160)+3,8)))</f>
        <v>13.281610000000001</v>
      </c>
      <c r="L160" s="17">
        <f t="shared" ref="L160" si="137">IF(H160="","",VALUE(MID(H160,FIND("q=",H160)+2,8)))</f>
        <v>49.1006</v>
      </c>
      <c r="M160" s="18">
        <v>3</v>
      </c>
      <c r="N160" s="18">
        <v>1189</v>
      </c>
      <c r="O160" s="18">
        <v>15</v>
      </c>
      <c r="P160" s="1"/>
      <c r="V160" s="4"/>
      <c r="W160" s="41" t="s">
        <v>375</v>
      </c>
      <c r="X160" s="30"/>
      <c r="Y160" s="31"/>
      <c r="Z160" s="32"/>
      <c r="AA160" s="33"/>
      <c r="AB160" s="29"/>
      <c r="AC160" s="32"/>
      <c r="AD160" s="32"/>
      <c r="AE160" s="32"/>
      <c r="AF160" s="32"/>
      <c r="AG160" s="28"/>
      <c r="AH160" s="29"/>
      <c r="AI160" s="4"/>
      <c r="AJ160" s="4"/>
      <c r="AK160" s="4"/>
      <c r="AL160" s="4"/>
      <c r="AM160" s="4"/>
    </row>
    <row r="161" spans="1:75" ht="15" customHeight="1" x14ac:dyDescent="0.2">
      <c r="B161" s="3" t="s">
        <v>123</v>
      </c>
      <c r="C161" s="3" t="s">
        <v>271</v>
      </c>
      <c r="D161" s="3" t="s">
        <v>18</v>
      </c>
      <c r="E161" s="3" t="s">
        <v>23</v>
      </c>
      <c r="F161" s="2">
        <v>48</v>
      </c>
      <c r="G161" s="3" t="s">
        <v>26</v>
      </c>
      <c r="H161" s="4"/>
      <c r="I161" s="23">
        <v>132044.80799999999</v>
      </c>
      <c r="J161" s="23">
        <v>490250.49599999998</v>
      </c>
      <c r="K161" s="24">
        <f t="shared" si="121"/>
        <v>13.345779999999998</v>
      </c>
      <c r="L161" s="24">
        <f t="shared" si="121"/>
        <v>49.047359999999998</v>
      </c>
      <c r="M161" s="27">
        <v>10</v>
      </c>
      <c r="N161" s="27">
        <v>1138</v>
      </c>
      <c r="O161" s="27">
        <v>25</v>
      </c>
      <c r="P161" s="1">
        <v>210</v>
      </c>
      <c r="R161" s="4">
        <v>1</v>
      </c>
      <c r="S161" s="4">
        <v>1</v>
      </c>
      <c r="T161" s="4">
        <v>1</v>
      </c>
      <c r="U161" s="4">
        <v>1</v>
      </c>
      <c r="V161" s="4" t="s">
        <v>178</v>
      </c>
      <c r="X161" s="30"/>
      <c r="Y161" s="31"/>
      <c r="Z161" s="32"/>
      <c r="AA161" s="33"/>
      <c r="AB161" s="29"/>
      <c r="AC161" s="32"/>
      <c r="AD161" s="32"/>
      <c r="AE161" s="32"/>
      <c r="AF161" s="32"/>
      <c r="AG161" s="28"/>
      <c r="AH161" s="29"/>
    </row>
    <row r="162" spans="1:75" ht="15" customHeight="1" x14ac:dyDescent="0.2">
      <c r="B162" s="3" t="s">
        <v>149</v>
      </c>
      <c r="C162" s="3" t="s">
        <v>279</v>
      </c>
      <c r="D162" s="3" t="s">
        <v>18</v>
      </c>
      <c r="E162" s="3" t="s">
        <v>23</v>
      </c>
      <c r="G162" s="3" t="s">
        <v>26</v>
      </c>
      <c r="H162" s="4"/>
      <c r="I162" s="23">
        <v>132044.80799999999</v>
      </c>
      <c r="J162" s="23">
        <v>490250.49599999998</v>
      </c>
      <c r="K162" s="24">
        <f t="shared" si="121"/>
        <v>13.345779999999998</v>
      </c>
      <c r="L162" s="24">
        <f t="shared" si="121"/>
        <v>49.047359999999998</v>
      </c>
      <c r="M162" s="27">
        <v>10</v>
      </c>
      <c r="N162" s="27">
        <v>1138</v>
      </c>
      <c r="O162" s="27">
        <v>25</v>
      </c>
      <c r="P162" s="1">
        <v>289</v>
      </c>
      <c r="R162" s="4">
        <v>2</v>
      </c>
      <c r="S162" s="4">
        <v>1</v>
      </c>
      <c r="T162" s="4">
        <v>1</v>
      </c>
      <c r="U162" s="4">
        <v>1</v>
      </c>
      <c r="V162" s="12" t="s">
        <v>180</v>
      </c>
      <c r="X162" s="30"/>
      <c r="Y162" s="31"/>
      <c r="Z162" s="32"/>
      <c r="AA162" s="33"/>
      <c r="AB162" s="29"/>
      <c r="AC162" s="32"/>
      <c r="AD162" s="32"/>
      <c r="AE162" s="32"/>
      <c r="AF162" s="32"/>
      <c r="AG162" s="28"/>
      <c r="AH162" s="29"/>
    </row>
    <row r="163" spans="1:75" ht="15" customHeight="1" x14ac:dyDescent="0.2">
      <c r="B163" s="3" t="s">
        <v>149</v>
      </c>
      <c r="C163" s="3" t="s">
        <v>279</v>
      </c>
      <c r="D163" s="3" t="s">
        <v>18</v>
      </c>
      <c r="E163" s="3" t="s">
        <v>23</v>
      </c>
      <c r="G163" s="3" t="s">
        <v>26</v>
      </c>
      <c r="H163" s="4"/>
      <c r="I163" s="23">
        <v>132044.80799999999</v>
      </c>
      <c r="J163" s="23">
        <v>490250.49599999998</v>
      </c>
      <c r="K163" s="24">
        <f t="shared" si="121"/>
        <v>13.345779999999998</v>
      </c>
      <c r="L163" s="24">
        <f t="shared" si="121"/>
        <v>49.047359999999998</v>
      </c>
      <c r="M163" s="27">
        <v>10</v>
      </c>
      <c r="N163" s="27">
        <v>1138</v>
      </c>
      <c r="O163" s="27">
        <v>25</v>
      </c>
      <c r="P163" s="1">
        <v>290</v>
      </c>
      <c r="R163" s="4">
        <v>2</v>
      </c>
      <c r="S163" s="4">
        <v>1</v>
      </c>
      <c r="T163" s="4">
        <v>1</v>
      </c>
      <c r="U163" s="4">
        <v>1</v>
      </c>
      <c r="V163" s="12" t="s">
        <v>16</v>
      </c>
      <c r="X163" s="30"/>
      <c r="Y163" s="31"/>
      <c r="Z163" s="32"/>
      <c r="AA163" s="33"/>
      <c r="AB163" s="29"/>
      <c r="AC163" s="32"/>
      <c r="AD163" s="32"/>
      <c r="AE163" s="32"/>
      <c r="AF163" s="32"/>
      <c r="AG163" s="28"/>
      <c r="AH163" s="29"/>
    </row>
    <row r="164" spans="1:75" ht="15" customHeight="1" x14ac:dyDescent="0.2">
      <c r="B164" s="3" t="s">
        <v>119</v>
      </c>
      <c r="C164" s="3" t="s">
        <v>233</v>
      </c>
      <c r="D164" s="3" t="s">
        <v>18</v>
      </c>
      <c r="E164" s="3" t="s">
        <v>23</v>
      </c>
      <c r="G164" s="3" t="s">
        <v>26</v>
      </c>
      <c r="H164" s="4"/>
      <c r="I164" s="23">
        <v>132044.80799999999</v>
      </c>
      <c r="J164" s="23">
        <v>490250.49599999998</v>
      </c>
      <c r="K164" s="24">
        <f t="shared" si="121"/>
        <v>13.345779999999998</v>
      </c>
      <c r="L164" s="24">
        <f t="shared" si="121"/>
        <v>49.047359999999998</v>
      </c>
      <c r="M164" s="27">
        <v>10</v>
      </c>
      <c r="N164" s="27">
        <v>1138</v>
      </c>
      <c r="O164" s="27">
        <v>25</v>
      </c>
      <c r="P164" s="1">
        <v>205</v>
      </c>
      <c r="R164" s="4">
        <v>1</v>
      </c>
      <c r="S164" s="4">
        <v>1</v>
      </c>
      <c r="T164" s="4">
        <v>1</v>
      </c>
      <c r="U164" s="4">
        <v>1</v>
      </c>
      <c r="V164" s="4" t="s">
        <v>177</v>
      </c>
      <c r="X164" s="30"/>
      <c r="Y164" s="31"/>
      <c r="Z164" s="32"/>
      <c r="AA164" s="33"/>
      <c r="AB164" s="29"/>
      <c r="AC164" s="32"/>
      <c r="AD164" s="32"/>
      <c r="AE164" s="32"/>
      <c r="AF164" s="32"/>
      <c r="AG164" s="28"/>
      <c r="AH164" s="29"/>
    </row>
    <row r="165" spans="1:75" ht="15" customHeight="1" x14ac:dyDescent="0.2">
      <c r="B165" s="3" t="s">
        <v>146</v>
      </c>
      <c r="C165" s="3" t="s">
        <v>290</v>
      </c>
      <c r="D165" s="3" t="s">
        <v>18</v>
      </c>
      <c r="E165" s="3" t="s">
        <v>23</v>
      </c>
      <c r="G165" s="3" t="s">
        <v>26</v>
      </c>
      <c r="H165" s="4"/>
      <c r="I165" s="23">
        <v>132044.80799999999</v>
      </c>
      <c r="J165" s="23">
        <v>490250.49599999998</v>
      </c>
      <c r="K165" s="24">
        <f t="shared" si="121"/>
        <v>13.345779999999998</v>
      </c>
      <c r="L165" s="24">
        <f t="shared" si="121"/>
        <v>49.047359999999998</v>
      </c>
      <c r="M165" s="27">
        <v>10</v>
      </c>
      <c r="N165" s="27">
        <v>1138</v>
      </c>
      <c r="O165" s="27">
        <v>25</v>
      </c>
      <c r="P165" s="1">
        <v>286</v>
      </c>
      <c r="R165" s="4">
        <v>2</v>
      </c>
      <c r="S165" s="4">
        <v>1</v>
      </c>
      <c r="T165" s="4">
        <v>1</v>
      </c>
      <c r="U165" s="4">
        <v>1</v>
      </c>
      <c r="V165" s="4" t="s">
        <v>173</v>
      </c>
      <c r="X165" s="30"/>
      <c r="Y165" s="31"/>
      <c r="Z165" s="32"/>
      <c r="AA165" s="33"/>
      <c r="AB165" s="29"/>
      <c r="AC165" s="32"/>
      <c r="AD165" s="32"/>
      <c r="AE165" s="32"/>
      <c r="AF165" s="32"/>
      <c r="AG165" s="28"/>
      <c r="AH165" s="29"/>
    </row>
    <row r="166" spans="1:75" ht="15" customHeight="1" x14ac:dyDescent="0.2">
      <c r="B166" s="3" t="s">
        <v>146</v>
      </c>
      <c r="C166" s="3" t="s">
        <v>290</v>
      </c>
      <c r="D166" s="3" t="s">
        <v>18</v>
      </c>
      <c r="E166" s="3" t="s">
        <v>23</v>
      </c>
      <c r="G166" s="3" t="s">
        <v>26</v>
      </c>
      <c r="H166" s="4"/>
      <c r="I166" s="23">
        <v>132044.80799999999</v>
      </c>
      <c r="J166" s="23">
        <v>490250.49599999998</v>
      </c>
      <c r="K166" s="24">
        <f t="shared" si="121"/>
        <v>13.345779999999998</v>
      </c>
      <c r="L166" s="24">
        <f t="shared" si="121"/>
        <v>49.047359999999998</v>
      </c>
      <c r="M166" s="27">
        <v>10</v>
      </c>
      <c r="N166" s="27">
        <v>1138</v>
      </c>
      <c r="O166" s="27">
        <v>25</v>
      </c>
      <c r="P166" s="1">
        <v>287</v>
      </c>
      <c r="R166" s="4">
        <v>2</v>
      </c>
      <c r="S166" s="4">
        <v>1</v>
      </c>
      <c r="T166" s="4">
        <v>1</v>
      </c>
      <c r="U166" s="4">
        <v>1</v>
      </c>
      <c r="V166" s="12" t="s">
        <v>16</v>
      </c>
      <c r="X166" s="30"/>
      <c r="Y166" s="31"/>
      <c r="Z166" s="32"/>
      <c r="AA166" s="33"/>
      <c r="AB166" s="29"/>
      <c r="AC166" s="32"/>
      <c r="AD166" s="32"/>
      <c r="AE166" s="32"/>
      <c r="AF166" s="32"/>
      <c r="AG166" s="28"/>
      <c r="AH166" s="29"/>
    </row>
    <row r="167" spans="1:75" ht="15" customHeight="1" x14ac:dyDescent="0.2">
      <c r="B167" s="3" t="s">
        <v>25</v>
      </c>
      <c r="C167" s="3" t="s">
        <v>244</v>
      </c>
      <c r="D167" s="3" t="s">
        <v>18</v>
      </c>
      <c r="E167" s="3" t="s">
        <v>23</v>
      </c>
      <c r="G167" s="3" t="s">
        <v>26</v>
      </c>
      <c r="H167" s="4"/>
      <c r="I167" s="23">
        <v>132044.80799999999</v>
      </c>
      <c r="J167" s="23">
        <v>490250.49599999998</v>
      </c>
      <c r="K167" s="24">
        <f t="shared" si="121"/>
        <v>13.345779999999998</v>
      </c>
      <c r="L167" s="24">
        <f t="shared" si="121"/>
        <v>49.047359999999998</v>
      </c>
      <c r="M167" s="27">
        <v>10</v>
      </c>
      <c r="N167" s="27">
        <v>1138</v>
      </c>
      <c r="O167" s="27">
        <v>25</v>
      </c>
      <c r="P167" s="10">
        <v>119</v>
      </c>
      <c r="R167" s="4">
        <v>1</v>
      </c>
      <c r="S167" s="4">
        <v>1</v>
      </c>
      <c r="T167" s="4">
        <v>1</v>
      </c>
      <c r="U167" s="4">
        <v>1</v>
      </c>
      <c r="V167" s="4" t="s">
        <v>157</v>
      </c>
      <c r="X167" s="30"/>
      <c r="Y167" s="31"/>
      <c r="Z167" s="32"/>
      <c r="AA167" s="33"/>
      <c r="AB167" s="29"/>
      <c r="AC167" s="32"/>
      <c r="AD167" s="32"/>
      <c r="AE167" s="32"/>
      <c r="AF167" s="32"/>
      <c r="AG167" s="28"/>
      <c r="AH167" s="29"/>
    </row>
    <row r="168" spans="1:75" ht="15" customHeight="1" x14ac:dyDescent="0.2">
      <c r="B168" s="3" t="s">
        <v>60</v>
      </c>
      <c r="C168" s="3" t="s">
        <v>197</v>
      </c>
      <c r="D168" s="3" t="s">
        <v>18</v>
      </c>
      <c r="E168" s="3" t="s">
        <v>23</v>
      </c>
      <c r="G168" s="3" t="s">
        <v>26</v>
      </c>
      <c r="H168" s="4"/>
      <c r="I168" s="23">
        <v>132044.80799999999</v>
      </c>
      <c r="J168" s="23">
        <v>490250.49599999998</v>
      </c>
      <c r="K168" s="24">
        <f t="shared" si="121"/>
        <v>13.345779999999998</v>
      </c>
      <c r="L168" s="24">
        <f t="shared" si="121"/>
        <v>49.047359999999998</v>
      </c>
      <c r="M168" s="27">
        <v>10</v>
      </c>
      <c r="N168" s="27">
        <v>1138</v>
      </c>
      <c r="O168" s="27">
        <v>25</v>
      </c>
      <c r="P168" s="1">
        <v>144</v>
      </c>
      <c r="R168" s="4">
        <v>2</v>
      </c>
      <c r="S168" s="4">
        <v>1</v>
      </c>
      <c r="T168" s="4">
        <v>1</v>
      </c>
      <c r="U168" s="4">
        <v>1</v>
      </c>
      <c r="V168" s="4" t="s">
        <v>165</v>
      </c>
      <c r="X168" s="30"/>
      <c r="Y168" s="31"/>
      <c r="Z168" s="32"/>
      <c r="AA168" s="33"/>
      <c r="AB168" s="29"/>
      <c r="AC168" s="32"/>
      <c r="AD168" s="32"/>
      <c r="AE168" s="32"/>
      <c r="AF168" s="32"/>
      <c r="AG168" s="28"/>
      <c r="AH168" s="29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</row>
    <row r="169" spans="1:75" ht="15" customHeight="1" x14ac:dyDescent="0.2">
      <c r="B169" s="3" t="s">
        <v>60</v>
      </c>
      <c r="C169" s="3" t="s">
        <v>197</v>
      </c>
      <c r="D169" s="3" t="s">
        <v>18</v>
      </c>
      <c r="E169" s="3" t="s">
        <v>23</v>
      </c>
      <c r="G169" s="3" t="s">
        <v>26</v>
      </c>
      <c r="H169" s="4"/>
      <c r="I169" s="23">
        <v>132044.80799999999</v>
      </c>
      <c r="J169" s="23">
        <v>490250.49599999998</v>
      </c>
      <c r="K169" s="24">
        <f t="shared" si="121"/>
        <v>13.345779999999998</v>
      </c>
      <c r="L169" s="24">
        <f t="shared" si="121"/>
        <v>49.047359999999998</v>
      </c>
      <c r="M169" s="27">
        <v>10</v>
      </c>
      <c r="N169" s="27">
        <v>1138</v>
      </c>
      <c r="O169" s="27">
        <v>25</v>
      </c>
      <c r="P169" s="1">
        <v>162</v>
      </c>
      <c r="R169" s="4">
        <v>2</v>
      </c>
      <c r="S169" s="4">
        <v>1</v>
      </c>
      <c r="T169" s="4">
        <v>1</v>
      </c>
      <c r="U169" s="4">
        <v>1</v>
      </c>
      <c r="V169" s="4" t="s">
        <v>16</v>
      </c>
      <c r="X169" s="30"/>
      <c r="Y169" s="31"/>
      <c r="Z169" s="32"/>
      <c r="AA169" s="33"/>
      <c r="AB169" s="29"/>
      <c r="AC169" s="32"/>
      <c r="AD169" s="32"/>
      <c r="AE169" s="32"/>
      <c r="AF169" s="32"/>
      <c r="AG169" s="28"/>
      <c r="AH169" s="29"/>
    </row>
    <row r="170" spans="1:75" s="3" customFormat="1" ht="15" customHeight="1" x14ac:dyDescent="0.2">
      <c r="A170" s="42" t="s">
        <v>342</v>
      </c>
      <c r="B170" s="4" t="s">
        <v>60</v>
      </c>
      <c r="C170" s="4"/>
      <c r="D170" s="3" t="s">
        <v>18</v>
      </c>
      <c r="E170" s="13" t="s">
        <v>392</v>
      </c>
      <c r="F170" s="13">
        <v>48</v>
      </c>
      <c r="G170" s="13"/>
      <c r="H170" s="15" t="s">
        <v>414</v>
      </c>
      <c r="I170" s="16">
        <f t="shared" ref="I170" si="138">IF(K170="","",TRUNC(K170)*10000+TRUNC((K170-TRUNC(K170))*60)*100+(((K170-TRUNC(K170))*60)-TRUNC((K170-TRUNC(K170))*60))*60)</f>
        <v>132044.55600000001</v>
      </c>
      <c r="J170" s="16">
        <f t="shared" ref="J170" si="139">IF(L170="","",TRUNC(L170)*10000+TRUNC((L170-TRUNC(L170))*60)*100+(((L170-TRUNC(L170))*60)-TRUNC((L170-TRUNC(L170))*60))*60)</f>
        <v>490250.82</v>
      </c>
      <c r="K170" s="17">
        <f t="shared" ref="K170" si="140">IF(H170="","",VALUE(MID(H170,FIND("%2C",H170)+3,8)))</f>
        <v>13.34571</v>
      </c>
      <c r="L170" s="17">
        <f t="shared" ref="L170" si="141">IF(H170="","",VALUE(MID(H170,FIND("q=",H170)+2,8)))</f>
        <v>49.047449999999998</v>
      </c>
      <c r="M170" s="18">
        <v>3</v>
      </c>
      <c r="N170" s="18">
        <v>1133</v>
      </c>
      <c r="O170" s="18">
        <v>25</v>
      </c>
      <c r="P170" s="1"/>
      <c r="V170" s="4"/>
      <c r="W170" s="3" t="s">
        <v>415</v>
      </c>
      <c r="X170" s="30"/>
      <c r="Y170" s="31"/>
      <c r="Z170" s="32"/>
      <c r="AA170" s="33"/>
      <c r="AB170" s="29"/>
      <c r="AC170" s="32"/>
      <c r="AD170" s="32"/>
      <c r="AE170" s="32"/>
      <c r="AF170" s="32"/>
      <c r="AG170" s="28"/>
      <c r="AH170" s="29"/>
      <c r="AI170" s="4"/>
      <c r="AJ170" s="4"/>
      <c r="AK170" s="4"/>
      <c r="AL170" s="4"/>
      <c r="AM170" s="4"/>
    </row>
    <row r="171" spans="1:75" s="3" customFormat="1" ht="15" customHeight="1" x14ac:dyDescent="0.2">
      <c r="A171" s="42" t="s">
        <v>342</v>
      </c>
      <c r="B171" s="4" t="s">
        <v>25</v>
      </c>
      <c r="C171" s="4"/>
      <c r="D171" s="3" t="s">
        <v>18</v>
      </c>
      <c r="E171" s="13" t="s">
        <v>392</v>
      </c>
      <c r="F171" s="13">
        <v>48</v>
      </c>
      <c r="G171" s="13"/>
      <c r="H171" s="15" t="s">
        <v>417</v>
      </c>
      <c r="I171" s="16">
        <f t="shared" ref="I171" si="142">IF(K171="","",TRUNC(K171)*10000+TRUNC((K171-TRUNC(K171))*60)*100+(((K171-TRUNC(K171))*60)-TRUNC((K171-TRUNC(K171))*60))*60)</f>
        <v>132044.70000000001</v>
      </c>
      <c r="J171" s="16">
        <f t="shared" ref="J171" si="143">IF(L171="","",TRUNC(L171)*10000+TRUNC((L171-TRUNC(L171))*60)*100+(((L171-TRUNC(L171))*60)-TRUNC((L171-TRUNC(L171))*60))*60)</f>
        <v>490250.78399999999</v>
      </c>
      <c r="K171" s="17">
        <f t="shared" ref="K171" si="144">IF(H171="","",VALUE(MID(H171,FIND("%2C",H171)+3,8)))</f>
        <v>13.345750000000001</v>
      </c>
      <c r="L171" s="17">
        <f t="shared" ref="L171" si="145">IF(H171="","",VALUE(MID(H171,FIND("q=",H171)+2,8)))</f>
        <v>49.047440000000002</v>
      </c>
      <c r="M171" s="18">
        <v>3</v>
      </c>
      <c r="N171" s="18">
        <v>1140</v>
      </c>
      <c r="O171" s="18">
        <v>25</v>
      </c>
      <c r="P171" s="1"/>
      <c r="V171" s="4"/>
      <c r="W171" s="3" t="s">
        <v>420</v>
      </c>
      <c r="X171" s="30"/>
      <c r="Y171" s="31"/>
      <c r="Z171" s="32"/>
      <c r="AA171" s="33"/>
      <c r="AB171" s="29"/>
      <c r="AC171" s="32"/>
      <c r="AD171" s="32"/>
      <c r="AE171" s="32"/>
      <c r="AF171" s="32"/>
      <c r="AG171" s="28"/>
      <c r="AH171" s="29"/>
      <c r="AI171" s="4"/>
      <c r="AJ171" s="4"/>
      <c r="AK171" s="4"/>
      <c r="AL171" s="4"/>
      <c r="AM171" s="4"/>
    </row>
    <row r="172" spans="1:75" s="3" customFormat="1" ht="15" customHeight="1" x14ac:dyDescent="0.2">
      <c r="A172" s="42" t="s">
        <v>342</v>
      </c>
      <c r="B172" s="4" t="s">
        <v>119</v>
      </c>
      <c r="C172" s="4"/>
      <c r="D172" s="3" t="s">
        <v>18</v>
      </c>
      <c r="E172" s="13" t="s">
        <v>392</v>
      </c>
      <c r="F172" s="13">
        <v>48</v>
      </c>
      <c r="G172" s="13"/>
      <c r="H172" s="15" t="s">
        <v>416</v>
      </c>
      <c r="I172" s="16">
        <f t="shared" ref="I172" si="146">IF(K172="","",TRUNC(K172)*10000+TRUNC((K172-TRUNC(K172))*60)*100+(((K172-TRUNC(K172))*60)-TRUNC((K172-TRUNC(K172))*60))*60)</f>
        <v>132044.772</v>
      </c>
      <c r="J172" s="16">
        <f t="shared" ref="J172" si="147">IF(L172="","",TRUNC(L172)*10000+TRUNC((L172-TRUNC(L172))*60)*100+(((L172-TRUNC(L172))*60)-TRUNC((L172-TRUNC(L172))*60))*60)</f>
        <v>490250.96400000004</v>
      </c>
      <c r="K172" s="17">
        <f t="shared" ref="K172" si="148">IF(H172="","",VALUE(MID(H172,FIND("%2C",H172)+3,8)))</f>
        <v>13.34577</v>
      </c>
      <c r="L172" s="17">
        <f t="shared" ref="L172" si="149">IF(H172="","",VALUE(MID(H172,FIND("q=",H172)+2,8)))</f>
        <v>49.047490000000003</v>
      </c>
      <c r="M172" s="18">
        <v>3</v>
      </c>
      <c r="N172" s="18">
        <v>1136</v>
      </c>
      <c r="O172" s="18">
        <v>25</v>
      </c>
      <c r="P172" s="1"/>
      <c r="V172" s="4"/>
      <c r="W172" s="3" t="s">
        <v>421</v>
      </c>
      <c r="X172" s="30"/>
      <c r="Y172" s="31"/>
      <c r="Z172" s="32"/>
      <c r="AA172" s="33"/>
      <c r="AB172" s="29"/>
      <c r="AC172" s="32"/>
      <c r="AD172" s="32"/>
      <c r="AE172" s="32"/>
      <c r="AF172" s="32"/>
      <c r="AG172" s="28"/>
      <c r="AH172" s="29"/>
      <c r="AI172" s="4"/>
      <c r="AJ172" s="4"/>
      <c r="AK172" s="4"/>
      <c r="AL172" s="4"/>
      <c r="AM172" s="4"/>
    </row>
    <row r="173" spans="1:75" s="3" customFormat="1" ht="15" customHeight="1" x14ac:dyDescent="0.2">
      <c r="A173" s="42" t="s">
        <v>342</v>
      </c>
      <c r="B173" s="4" t="s">
        <v>149</v>
      </c>
      <c r="C173" s="4"/>
      <c r="D173" s="3" t="s">
        <v>18</v>
      </c>
      <c r="E173" s="13" t="s">
        <v>392</v>
      </c>
      <c r="F173" s="13">
        <v>48</v>
      </c>
      <c r="G173" s="13"/>
      <c r="H173" s="15" t="s">
        <v>419</v>
      </c>
      <c r="I173" s="16">
        <f t="shared" ref="I173" si="150">IF(K173="","",TRUNC(K173)*10000+TRUNC((K173-TRUNC(K173))*60)*100+(((K173-TRUNC(K173))*60)-TRUNC((K173-TRUNC(K173))*60))*60)</f>
        <v>132044.34</v>
      </c>
      <c r="J173" s="16">
        <f t="shared" ref="J173" si="151">IF(L173="","",TRUNC(L173)*10000+TRUNC((L173-TRUNC(L173))*60)*100+(((L173-TRUNC(L173))*60)-TRUNC((L173-TRUNC(L173))*60))*60)</f>
        <v>490250.53200000001</v>
      </c>
      <c r="K173" s="17">
        <f t="shared" ref="K173" si="152">IF(H173="","",VALUE(MID(H173,FIND("%2C",H173)+3,8)))</f>
        <v>13.345649999999999</v>
      </c>
      <c r="L173" s="17">
        <f t="shared" ref="L173" si="153">IF(H173="","",VALUE(MID(H173,FIND("q=",H173)+2,8)))</f>
        <v>49.047370000000001</v>
      </c>
      <c r="M173" s="18">
        <v>3</v>
      </c>
      <c r="N173" s="18">
        <v>1144</v>
      </c>
      <c r="O173" s="18">
        <v>25</v>
      </c>
      <c r="P173" s="1"/>
      <c r="V173" s="4"/>
      <c r="W173" s="3" t="s">
        <v>422</v>
      </c>
      <c r="X173" s="30"/>
      <c r="Y173" s="31"/>
      <c r="Z173" s="32"/>
      <c r="AA173" s="33"/>
      <c r="AB173" s="29"/>
      <c r="AC173" s="32"/>
      <c r="AD173" s="32"/>
      <c r="AE173" s="32"/>
      <c r="AF173" s="32"/>
      <c r="AG173" s="28"/>
      <c r="AH173" s="29"/>
      <c r="AI173" s="4"/>
      <c r="AJ173" s="4"/>
      <c r="AK173" s="4"/>
      <c r="AL173" s="4"/>
      <c r="AM173" s="4"/>
    </row>
    <row r="174" spans="1:75" s="3" customFormat="1" ht="15" customHeight="1" x14ac:dyDescent="0.2">
      <c r="A174" s="42" t="s">
        <v>342</v>
      </c>
      <c r="B174" s="4" t="s">
        <v>123</v>
      </c>
      <c r="C174" s="4"/>
      <c r="D174" s="3" t="s">
        <v>18</v>
      </c>
      <c r="E174" s="13" t="s">
        <v>392</v>
      </c>
      <c r="F174" s="13">
        <v>48</v>
      </c>
      <c r="G174" s="13"/>
      <c r="H174" s="15" t="s">
        <v>418</v>
      </c>
      <c r="I174" s="16">
        <f t="shared" ref="I174" si="154">IF(K174="","",TRUNC(K174)*10000+TRUNC((K174-TRUNC(K174))*60)*100+(((K174-TRUNC(K174))*60)-TRUNC((K174-TRUNC(K174))*60))*60)</f>
        <v>132044.16</v>
      </c>
      <c r="J174" s="16">
        <f t="shared" ref="J174" si="155">IF(L174="","",TRUNC(L174)*10000+TRUNC((L174-TRUNC(L174))*60)*100+(((L174-TRUNC(L174))*60)-TRUNC((L174-TRUNC(L174))*60))*60)</f>
        <v>490251.288</v>
      </c>
      <c r="K174" s="17">
        <f t="shared" ref="K174" si="156">IF(H174="","",VALUE(MID(H174,FIND("%2C",H174)+3,8)))</f>
        <v>13.345599999999999</v>
      </c>
      <c r="L174" s="17">
        <f t="shared" ref="L174" si="157">IF(H174="","",VALUE(MID(H174,FIND("q=",H174)+2,8)))</f>
        <v>49.047580000000004</v>
      </c>
      <c r="M174" s="18">
        <v>3</v>
      </c>
      <c r="N174" s="18">
        <v>1143</v>
      </c>
      <c r="O174" s="18">
        <v>25</v>
      </c>
      <c r="P174" s="1"/>
      <c r="V174" s="4"/>
      <c r="W174" s="3" t="s">
        <v>423</v>
      </c>
      <c r="X174" s="30"/>
      <c r="Y174" s="31"/>
      <c r="Z174" s="32"/>
      <c r="AA174" s="33"/>
      <c r="AB174" s="29"/>
      <c r="AC174" s="32"/>
      <c r="AD174" s="32"/>
      <c r="AE174" s="32"/>
      <c r="AF174" s="32"/>
      <c r="AG174" s="28"/>
      <c r="AH174" s="29"/>
      <c r="AI174" s="4"/>
      <c r="AJ174" s="4"/>
      <c r="AK174" s="4"/>
      <c r="AL174" s="4"/>
      <c r="AM174" s="4"/>
    </row>
    <row r="175" spans="1:75" s="3" customFormat="1" ht="15" customHeight="1" x14ac:dyDescent="0.2">
      <c r="A175" s="42" t="s">
        <v>342</v>
      </c>
      <c r="B175" s="4" t="s">
        <v>146</v>
      </c>
      <c r="C175" s="4"/>
      <c r="D175" s="3" t="s">
        <v>18</v>
      </c>
      <c r="E175" s="13" t="s">
        <v>392</v>
      </c>
      <c r="F175" s="13">
        <v>48</v>
      </c>
      <c r="G175" s="13"/>
      <c r="H175" s="15" t="s">
        <v>417</v>
      </c>
      <c r="I175" s="16">
        <f t="shared" ref="I175" si="158">IF(K175="","",TRUNC(K175)*10000+TRUNC((K175-TRUNC(K175))*60)*100+(((K175-TRUNC(K175))*60)-TRUNC((K175-TRUNC(K175))*60))*60)</f>
        <v>132044.70000000001</v>
      </c>
      <c r="J175" s="16">
        <f t="shared" ref="J175" si="159">IF(L175="","",TRUNC(L175)*10000+TRUNC((L175-TRUNC(L175))*60)*100+(((L175-TRUNC(L175))*60)-TRUNC((L175-TRUNC(L175))*60))*60)</f>
        <v>490250.78399999999</v>
      </c>
      <c r="K175" s="17">
        <f t="shared" ref="K175" si="160">IF(H175="","",VALUE(MID(H175,FIND("%2C",H175)+3,8)))</f>
        <v>13.345750000000001</v>
      </c>
      <c r="L175" s="17">
        <f t="shared" ref="L175" si="161">IF(H175="","",VALUE(MID(H175,FIND("q=",H175)+2,8)))</f>
        <v>49.047440000000002</v>
      </c>
      <c r="M175" s="18">
        <v>3</v>
      </c>
      <c r="N175" s="18">
        <v>1142</v>
      </c>
      <c r="O175" s="18">
        <v>25</v>
      </c>
      <c r="P175" s="1"/>
      <c r="V175" s="4"/>
      <c r="W175" s="3" t="s">
        <v>424</v>
      </c>
      <c r="X175" s="30"/>
      <c r="Y175" s="31"/>
      <c r="Z175" s="32"/>
      <c r="AA175" s="33"/>
      <c r="AB175" s="29"/>
      <c r="AC175" s="32"/>
      <c r="AD175" s="32"/>
      <c r="AE175" s="32"/>
      <c r="AF175" s="32"/>
      <c r="AG175" s="28"/>
      <c r="AH175" s="29"/>
      <c r="AI175" s="4"/>
      <c r="AJ175" s="4"/>
      <c r="AK175" s="4"/>
      <c r="AL175" s="4"/>
      <c r="AM175" s="4"/>
    </row>
    <row r="176" spans="1:75" s="3" customFormat="1" ht="15" customHeight="1" x14ac:dyDescent="0.2">
      <c r="A176" s="42" t="s">
        <v>342</v>
      </c>
      <c r="B176" s="4" t="s">
        <v>322</v>
      </c>
      <c r="C176" s="4"/>
      <c r="D176" s="3" t="s">
        <v>18</v>
      </c>
      <c r="E176" s="13" t="s">
        <v>323</v>
      </c>
      <c r="F176" s="13">
        <v>49</v>
      </c>
      <c r="G176" s="13" t="s">
        <v>324</v>
      </c>
      <c r="H176" s="15" t="s">
        <v>325</v>
      </c>
      <c r="I176" s="16">
        <f t="shared" ref="I176:J178" si="162">IF(K176="","",TRUNC(K176)*10000+TRUNC((K176-TRUNC(K176))*60)*100+(((K176-TRUNC(K176))*60)-TRUNC((K176-TRUNC(K176))*60))*60)</f>
        <v>133722.83600000001</v>
      </c>
      <c r="J176" s="16">
        <f t="shared" si="162"/>
        <v>484117.84399999998</v>
      </c>
      <c r="K176" s="17">
        <f t="shared" ref="K176:K178" si="163">IF(H176="","",VALUE(MID(H176,FIND("%2C",H176)+3,8)))</f>
        <v>13.623010000000001</v>
      </c>
      <c r="L176" s="17">
        <f t="shared" ref="L176:L178" si="164">IF(H176="","",VALUE(MID(H176,FIND("q=",H176)+2,8)))</f>
        <v>48.688290000000002</v>
      </c>
      <c r="M176" s="18">
        <v>3</v>
      </c>
      <c r="N176" s="18">
        <v>746</v>
      </c>
      <c r="O176" s="18">
        <v>25</v>
      </c>
      <c r="P176" s="1"/>
      <c r="V176" s="4"/>
      <c r="W176" s="3" t="s">
        <v>334</v>
      </c>
      <c r="X176" s="30"/>
      <c r="Y176" s="31"/>
      <c r="Z176" s="32"/>
      <c r="AA176" s="33"/>
      <c r="AB176" s="29"/>
      <c r="AC176" s="32"/>
      <c r="AD176" s="32"/>
      <c r="AE176" s="32"/>
      <c r="AF176" s="32"/>
      <c r="AG176" s="28"/>
      <c r="AH176" s="29"/>
      <c r="AI176" s="4"/>
      <c r="AJ176" s="4"/>
      <c r="AK176" s="4"/>
      <c r="AL176" s="4"/>
      <c r="AM176" s="4"/>
    </row>
    <row r="177" spans="1:39" s="3" customFormat="1" ht="15" customHeight="1" x14ac:dyDescent="0.2">
      <c r="A177" s="42" t="s">
        <v>342</v>
      </c>
      <c r="B177" s="4" t="s">
        <v>326</v>
      </c>
      <c r="C177" s="4"/>
      <c r="D177" s="3" t="s">
        <v>18</v>
      </c>
      <c r="E177" s="13" t="s">
        <v>323</v>
      </c>
      <c r="F177" s="13" t="s">
        <v>327</v>
      </c>
      <c r="G177" s="13" t="s">
        <v>324</v>
      </c>
      <c r="H177" s="15" t="s">
        <v>328</v>
      </c>
      <c r="I177" s="16">
        <f t="shared" si="162"/>
        <v>133723.55600000001</v>
      </c>
      <c r="J177" s="16">
        <f t="shared" si="162"/>
        <v>484115.18</v>
      </c>
      <c r="K177" s="17">
        <f t="shared" si="163"/>
        <v>13.62321</v>
      </c>
      <c r="L177" s="17">
        <f t="shared" si="164"/>
        <v>48.687550000000002</v>
      </c>
      <c r="M177" s="18">
        <v>4</v>
      </c>
      <c r="N177" s="18">
        <v>746</v>
      </c>
      <c r="O177" s="18">
        <v>25</v>
      </c>
      <c r="P177" s="1"/>
      <c r="V177" s="4"/>
      <c r="W177" s="3" t="s">
        <v>334</v>
      </c>
      <c r="X177" s="30"/>
      <c r="Y177" s="31"/>
      <c r="Z177" s="32"/>
      <c r="AA177" s="33"/>
      <c r="AB177" s="29"/>
      <c r="AC177" s="32"/>
      <c r="AD177" s="32"/>
      <c r="AE177" s="32"/>
      <c r="AF177" s="32"/>
      <c r="AG177" s="28"/>
      <c r="AH177" s="29"/>
      <c r="AI177" s="4"/>
      <c r="AJ177" s="4"/>
      <c r="AK177" s="4"/>
      <c r="AL177" s="4"/>
      <c r="AM177" s="4"/>
    </row>
    <row r="178" spans="1:39" s="3" customFormat="1" ht="15" customHeight="1" x14ac:dyDescent="0.2">
      <c r="A178" s="42" t="s">
        <v>342</v>
      </c>
      <c r="B178" s="4" t="s">
        <v>307</v>
      </c>
      <c r="C178" s="4"/>
      <c r="D178" s="3" t="s">
        <v>345</v>
      </c>
      <c r="E178" s="13" t="s">
        <v>323</v>
      </c>
      <c r="F178" s="13" t="s">
        <v>308</v>
      </c>
      <c r="G178" s="13" t="s">
        <v>346</v>
      </c>
      <c r="H178" s="15" t="s">
        <v>309</v>
      </c>
      <c r="I178" s="16">
        <f t="shared" si="162"/>
        <v>134013.908</v>
      </c>
      <c r="J178" s="16">
        <f t="shared" si="162"/>
        <v>485128.51199999999</v>
      </c>
      <c r="K178" s="17">
        <f t="shared" si="163"/>
        <v>13.670529999999999</v>
      </c>
      <c r="L178" s="17">
        <f t="shared" si="164"/>
        <v>48.85792</v>
      </c>
      <c r="M178" s="18">
        <v>4</v>
      </c>
      <c r="N178" s="18">
        <v>1026</v>
      </c>
      <c r="O178" s="18">
        <v>15</v>
      </c>
      <c r="P178" s="1"/>
      <c r="V178" s="4"/>
      <c r="W178" s="41" t="s">
        <v>339</v>
      </c>
      <c r="X178" s="30"/>
      <c r="Y178" s="31"/>
      <c r="Z178" s="32"/>
      <c r="AA178" s="33"/>
      <c r="AB178" s="29"/>
      <c r="AC178" s="32"/>
      <c r="AD178" s="32"/>
      <c r="AE178" s="32"/>
      <c r="AF178" s="32"/>
      <c r="AG178" s="28"/>
      <c r="AH178" s="29"/>
      <c r="AI178" s="4"/>
      <c r="AJ178" s="4"/>
      <c r="AK178" s="4"/>
      <c r="AL178" s="4"/>
      <c r="AM178" s="4"/>
    </row>
    <row r="179" spans="1:39" s="3" customFormat="1" ht="15" customHeight="1" x14ac:dyDescent="0.2">
      <c r="A179" s="42" t="s">
        <v>342</v>
      </c>
      <c r="B179" s="4" t="s">
        <v>332</v>
      </c>
      <c r="C179" s="4"/>
      <c r="D179" s="3" t="s">
        <v>18</v>
      </c>
      <c r="E179" s="13" t="s">
        <v>323</v>
      </c>
      <c r="F179" s="13">
        <v>50</v>
      </c>
      <c r="G179" s="13" t="s">
        <v>331</v>
      </c>
      <c r="H179" s="3" t="s">
        <v>330</v>
      </c>
      <c r="I179" s="23">
        <v>132015.1</v>
      </c>
      <c r="J179" s="23">
        <v>485526.3</v>
      </c>
      <c r="K179" s="24">
        <f t="shared" ref="K179" si="165">(I179-TRUNC(I179/100)*100)/3600+(TRUNC(I179/100)-TRUNC(I179/10000)*100)/60+TRUNC(I179/10000)</f>
        <v>13.33752777777778</v>
      </c>
      <c r="L179" s="24">
        <f t="shared" ref="L179" si="166">(J179-TRUNC(J179/100)*100)/3600+(TRUNC(J179/100)-TRUNC(J179/10000)*100)/60+TRUNC(J179/10000)</f>
        <v>48.923972222222218</v>
      </c>
      <c r="M179" s="27">
        <v>3</v>
      </c>
      <c r="N179" s="27">
        <v>781</v>
      </c>
      <c r="O179" s="27">
        <v>15</v>
      </c>
      <c r="P179" s="1"/>
      <c r="V179" s="4"/>
      <c r="W179" s="3" t="s">
        <v>333</v>
      </c>
      <c r="X179" s="30"/>
      <c r="Y179" s="31"/>
      <c r="Z179" s="32"/>
      <c r="AA179" s="33"/>
      <c r="AB179" s="29"/>
      <c r="AC179" s="32"/>
      <c r="AD179" s="32"/>
      <c r="AE179" s="32"/>
      <c r="AF179" s="32"/>
      <c r="AG179" s="28"/>
      <c r="AH179" s="29"/>
      <c r="AI179" s="4"/>
      <c r="AJ179" s="4"/>
      <c r="AK179" s="4"/>
      <c r="AL179" s="4"/>
      <c r="AM179" s="4"/>
    </row>
    <row r="180" spans="1:39" s="3" customFormat="1" ht="15" customHeight="1" x14ac:dyDescent="0.2">
      <c r="A180" s="42" t="s">
        <v>343</v>
      </c>
      <c r="B180" s="4" t="s">
        <v>344</v>
      </c>
      <c r="C180" s="4"/>
      <c r="D180" s="3" t="s">
        <v>18</v>
      </c>
      <c r="E180" s="13" t="s">
        <v>323</v>
      </c>
      <c r="F180" s="13">
        <v>50</v>
      </c>
      <c r="G180" s="13" t="s">
        <v>331</v>
      </c>
      <c r="H180" s="3" t="s">
        <v>330</v>
      </c>
      <c r="I180" s="23">
        <v>132015.1</v>
      </c>
      <c r="J180" s="23">
        <v>485526.3</v>
      </c>
      <c r="K180" s="24">
        <f t="shared" ref="K180" si="167">(I180-TRUNC(I180/100)*100)/3600+(TRUNC(I180/100)-TRUNC(I180/10000)*100)/60+TRUNC(I180/10000)</f>
        <v>13.33752777777778</v>
      </c>
      <c r="L180" s="24">
        <f t="shared" ref="L180" si="168">(J180-TRUNC(J180/100)*100)/3600+(TRUNC(J180/100)-TRUNC(J180/10000)*100)/60+TRUNC(J180/10000)</f>
        <v>48.923972222222218</v>
      </c>
      <c r="M180" s="27">
        <v>3</v>
      </c>
      <c r="N180" s="27">
        <v>781</v>
      </c>
      <c r="O180" s="27">
        <v>15</v>
      </c>
      <c r="P180" s="1"/>
      <c r="V180" s="4"/>
      <c r="W180" s="3" t="s">
        <v>333</v>
      </c>
      <c r="X180" s="30"/>
      <c r="Y180" s="31"/>
      <c r="Z180" s="32"/>
      <c r="AA180" s="33"/>
      <c r="AB180" s="29"/>
      <c r="AC180" s="32"/>
      <c r="AD180" s="32"/>
      <c r="AE180" s="32"/>
      <c r="AF180" s="32"/>
      <c r="AG180" s="28"/>
      <c r="AH180" s="29"/>
      <c r="AI180" s="4"/>
      <c r="AJ180" s="4"/>
      <c r="AK180" s="4"/>
      <c r="AL180" s="4"/>
      <c r="AM180" s="4"/>
    </row>
    <row r="181" spans="1:39" s="3" customFormat="1" ht="15" customHeight="1" x14ac:dyDescent="0.2">
      <c r="A181" s="42" t="s">
        <v>343</v>
      </c>
      <c r="B181" s="4" t="s">
        <v>366</v>
      </c>
      <c r="C181" s="4"/>
      <c r="D181" s="3" t="s">
        <v>18</v>
      </c>
      <c r="E181" s="13" t="s">
        <v>367</v>
      </c>
      <c r="F181" s="13" t="s">
        <v>343</v>
      </c>
      <c r="G181" s="13" t="s">
        <v>380</v>
      </c>
      <c r="H181" s="15" t="s">
        <v>368</v>
      </c>
      <c r="I181" s="16">
        <f t="shared" ref="I181" si="169">IF(K181="","",TRUNC(K181)*10000+TRUNC((K181-TRUNC(K181))*60)*100+(((K181-TRUNC(K181))*60)-TRUNC((K181-TRUNC(K181))*60))*60)</f>
        <v>131735.12400000001</v>
      </c>
      <c r="J181" s="16">
        <f t="shared" ref="J181" si="170">IF(L181="","",TRUNC(L181)*10000+TRUNC((L181-TRUNC(L181))*60)*100+(((L181-TRUNC(L181))*60)-TRUNC((L181-TRUNC(L181))*60))*60)</f>
        <v>490613.71600000001</v>
      </c>
      <c r="K181" s="17">
        <f t="shared" ref="K181" si="171">IF(H181="","",VALUE(MID(H181,FIND("%2C",H181)+3,8)))</f>
        <v>13.293089999999999</v>
      </c>
      <c r="L181" s="17">
        <f t="shared" ref="L181" si="172">IF(H181="","",VALUE(MID(H181,FIND("q=",H181)+2,8)))</f>
        <v>49.103810000000003</v>
      </c>
      <c r="M181" s="18">
        <v>4</v>
      </c>
      <c r="N181" s="18">
        <v>1174</v>
      </c>
      <c r="O181" s="18">
        <v>15</v>
      </c>
      <c r="P181" s="1"/>
      <c r="V181" s="4"/>
      <c r="W181" s="3" t="s">
        <v>384</v>
      </c>
      <c r="X181" s="30"/>
      <c r="Y181" s="31"/>
      <c r="Z181" s="32"/>
      <c r="AA181" s="33"/>
      <c r="AB181" s="29"/>
      <c r="AC181" s="32"/>
      <c r="AD181" s="32"/>
      <c r="AE181" s="32"/>
      <c r="AF181" s="32"/>
      <c r="AG181" s="28"/>
      <c r="AH181" s="29"/>
      <c r="AI181" s="4"/>
      <c r="AJ181" s="4"/>
      <c r="AK181" s="4"/>
      <c r="AL181" s="4"/>
      <c r="AM181" s="4"/>
    </row>
    <row r="182" spans="1:39" s="3" customFormat="1" ht="15" customHeight="1" x14ac:dyDescent="0.2">
      <c r="A182" s="42" t="s">
        <v>343</v>
      </c>
      <c r="B182" s="4" t="s">
        <v>369</v>
      </c>
      <c r="C182" s="4"/>
      <c r="D182" s="3" t="s">
        <v>18</v>
      </c>
      <c r="E182" s="13" t="s">
        <v>367</v>
      </c>
      <c r="F182" s="13" t="s">
        <v>343</v>
      </c>
      <c r="G182" s="13" t="s">
        <v>380</v>
      </c>
      <c r="H182" s="15" t="s">
        <v>370</v>
      </c>
      <c r="I182" s="16">
        <f t="shared" ref="I182" si="173">IF(K182="","",TRUNC(K182)*10000+TRUNC((K182-TRUNC(K182))*60)*100+(((K182-TRUNC(K182))*60)-TRUNC((K182-TRUNC(K182))*60))*60)</f>
        <v>131741.64000000001</v>
      </c>
      <c r="J182" s="16">
        <f t="shared" ref="J182" si="174">IF(L182="","",TRUNC(L182)*10000+TRUNC((L182-TRUNC(L182))*60)*100+(((L182-TRUNC(L182))*60)-TRUNC((L182-TRUNC(L182))*60))*60)</f>
        <v>490623.54399999999</v>
      </c>
      <c r="K182" s="17">
        <f t="shared" ref="K182" si="175">IF(H182="","",VALUE(MID(H182,FIND("%2C",H182)+3,8)))</f>
        <v>13.2949</v>
      </c>
      <c r="L182" s="17">
        <f t="shared" ref="L182" si="176">IF(H182="","",VALUE(MID(H182,FIND("q=",H182)+2,8)))</f>
        <v>49.106540000000003</v>
      </c>
      <c r="M182" s="18">
        <v>4</v>
      </c>
      <c r="N182" s="18">
        <v>1107</v>
      </c>
      <c r="O182" s="18">
        <v>15</v>
      </c>
      <c r="P182" s="1"/>
      <c r="V182" s="4"/>
      <c r="W182" s="3" t="s">
        <v>385</v>
      </c>
      <c r="X182" s="30"/>
      <c r="Y182" s="31"/>
      <c r="Z182" s="32"/>
      <c r="AA182" s="33"/>
      <c r="AB182" s="29"/>
      <c r="AC182" s="32"/>
      <c r="AD182" s="32"/>
      <c r="AE182" s="32"/>
      <c r="AF182" s="32"/>
      <c r="AG182" s="28"/>
      <c r="AH182" s="29"/>
      <c r="AI182" s="4"/>
      <c r="AJ182" s="4"/>
      <c r="AK182" s="4"/>
      <c r="AL182" s="4"/>
      <c r="AM182" s="4"/>
    </row>
    <row r="183" spans="1:39" s="3" customFormat="1" ht="15" customHeight="1" x14ac:dyDescent="0.2">
      <c r="A183" s="42" t="s">
        <v>343</v>
      </c>
      <c r="B183" s="4" t="s">
        <v>382</v>
      </c>
      <c r="C183" s="4"/>
      <c r="D183" s="3" t="s">
        <v>18</v>
      </c>
      <c r="E183" s="13" t="s">
        <v>367</v>
      </c>
      <c r="F183" s="13" t="s">
        <v>343</v>
      </c>
      <c r="G183" s="13" t="s">
        <v>383</v>
      </c>
      <c r="H183" s="3" t="s">
        <v>330</v>
      </c>
      <c r="I183" s="23">
        <v>131610.1</v>
      </c>
      <c r="J183" s="23">
        <v>490540.7</v>
      </c>
      <c r="K183" s="24">
        <f t="shared" ref="K183" si="177">(I183-TRUNC(I183/100)*100)/3600+(TRUNC(I183/100)-TRUNC(I183/10000)*100)/60+TRUNC(I183/10000)</f>
        <v>13.269472222222223</v>
      </c>
      <c r="L183" s="24">
        <f t="shared" ref="L183" si="178">(J183-TRUNC(J183/100)*100)/3600+(TRUNC(J183/100)-TRUNC(J183/10000)*100)/60+TRUNC(J183/10000)</f>
        <v>49.094638888888895</v>
      </c>
      <c r="M183" s="27">
        <v>5</v>
      </c>
      <c r="N183" s="27">
        <v>974</v>
      </c>
      <c r="O183" s="27">
        <v>15</v>
      </c>
      <c r="P183" s="1"/>
      <c r="V183" s="4"/>
      <c r="W183" s="3" t="s">
        <v>375</v>
      </c>
      <c r="X183" s="30"/>
      <c r="Y183" s="31"/>
      <c r="Z183" s="32"/>
      <c r="AA183" s="33"/>
      <c r="AB183" s="29"/>
      <c r="AC183" s="32"/>
      <c r="AD183" s="32"/>
      <c r="AE183" s="32"/>
      <c r="AF183" s="32"/>
      <c r="AG183" s="28"/>
      <c r="AH183" s="29"/>
      <c r="AI183" s="4"/>
      <c r="AJ183" s="4"/>
      <c r="AK183" s="4"/>
      <c r="AL183" s="4"/>
      <c r="AM183" s="4"/>
    </row>
    <row r="184" spans="1:39" s="3" customFormat="1" ht="15" customHeight="1" x14ac:dyDescent="0.2">
      <c r="A184" s="42" t="s">
        <v>343</v>
      </c>
      <c r="B184" s="4" t="s">
        <v>386</v>
      </c>
      <c r="C184" s="4"/>
      <c r="D184" s="3" t="s">
        <v>18</v>
      </c>
      <c r="E184" s="13" t="s">
        <v>367</v>
      </c>
      <c r="F184" s="13" t="s">
        <v>343</v>
      </c>
      <c r="G184" s="13" t="s">
        <v>383</v>
      </c>
      <c r="H184" s="3" t="s">
        <v>330</v>
      </c>
      <c r="I184" s="23">
        <v>131610.1</v>
      </c>
      <c r="J184" s="23">
        <v>490540.7</v>
      </c>
      <c r="K184" s="24">
        <f t="shared" ref="K184" si="179">(I184-TRUNC(I184/100)*100)/3600+(TRUNC(I184/100)-TRUNC(I184/10000)*100)/60+TRUNC(I184/10000)</f>
        <v>13.269472222222223</v>
      </c>
      <c r="L184" s="24">
        <f t="shared" ref="L184" si="180">(J184-TRUNC(J184/100)*100)/3600+(TRUNC(J184/100)-TRUNC(J184/10000)*100)/60+TRUNC(J184/10000)</f>
        <v>49.094638888888895</v>
      </c>
      <c r="M184" s="27">
        <v>5</v>
      </c>
      <c r="N184" s="27">
        <v>974</v>
      </c>
      <c r="O184" s="27">
        <v>15</v>
      </c>
      <c r="P184" s="1"/>
      <c r="V184" s="4"/>
      <c r="W184" s="3" t="s">
        <v>375</v>
      </c>
      <c r="X184" s="30"/>
      <c r="Y184" s="31"/>
      <c r="Z184" s="32"/>
      <c r="AA184" s="33"/>
      <c r="AB184" s="29"/>
      <c r="AC184" s="32"/>
      <c r="AD184" s="32"/>
      <c r="AE184" s="32"/>
      <c r="AF184" s="32"/>
      <c r="AG184" s="28"/>
      <c r="AH184" s="29"/>
      <c r="AI184" s="4"/>
      <c r="AJ184" s="4"/>
      <c r="AK184" s="4"/>
      <c r="AL184" s="4"/>
      <c r="AM184" s="4"/>
    </row>
    <row r="185" spans="1:39" s="3" customFormat="1" ht="15" customHeight="1" x14ac:dyDescent="0.2">
      <c r="A185" s="42" t="s">
        <v>342</v>
      </c>
      <c r="B185" s="4" t="s">
        <v>396</v>
      </c>
      <c r="C185" s="4"/>
      <c r="D185" s="3" t="s">
        <v>18</v>
      </c>
      <c r="E185" s="13" t="s">
        <v>392</v>
      </c>
      <c r="F185" s="13">
        <v>51</v>
      </c>
      <c r="G185" s="13" t="s">
        <v>393</v>
      </c>
      <c r="H185" s="15" t="s">
        <v>394</v>
      </c>
      <c r="I185" s="16">
        <f t="shared" ref="I185:I186" si="181">IF(K185="","",TRUNC(K185)*10000+TRUNC((K185-TRUNC(K185))*60)*100+(((K185-TRUNC(K185))*60)-TRUNC((K185-TRUNC(K185))*60))*60)</f>
        <v>132148.99599999998</v>
      </c>
      <c r="J185" s="16">
        <f t="shared" ref="J185:J186" si="182">IF(L185="","",TRUNC(L185)*10000+TRUNC((L185-TRUNC(L185))*60)*100+(((L185-TRUNC(L185))*60)-TRUNC((L185-TRUNC(L185))*60))*60)</f>
        <v>490307.848</v>
      </c>
      <c r="K185" s="17">
        <f t="shared" ref="K185:K186" si="183">IF(H185="","",VALUE(MID(H185,FIND("%2C",H185)+3,8)))</f>
        <v>13.36361</v>
      </c>
      <c r="L185" s="17">
        <f t="shared" ref="L185:L186" si="184">IF(H185="","",VALUE(MID(H185,FIND("q=",H185)+2,8)))</f>
        <v>49.05218</v>
      </c>
      <c r="M185" s="18">
        <v>4</v>
      </c>
      <c r="N185" s="18">
        <v>1172</v>
      </c>
      <c r="O185" s="18">
        <v>15</v>
      </c>
      <c r="P185" s="1"/>
      <c r="V185" s="4"/>
      <c r="W185" s="3" t="s">
        <v>395</v>
      </c>
      <c r="X185" s="30"/>
      <c r="Y185" s="31"/>
      <c r="Z185" s="32"/>
      <c r="AA185" s="33"/>
      <c r="AB185" s="29"/>
      <c r="AC185" s="32"/>
      <c r="AD185" s="32"/>
      <c r="AE185" s="32"/>
      <c r="AF185" s="32"/>
      <c r="AG185" s="28"/>
      <c r="AH185" s="29"/>
      <c r="AI185" s="4"/>
      <c r="AJ185" s="4"/>
      <c r="AK185" s="4"/>
      <c r="AL185" s="4"/>
      <c r="AM185" s="4"/>
    </row>
    <row r="186" spans="1:39" s="3" customFormat="1" ht="15" customHeight="1" x14ac:dyDescent="0.2">
      <c r="A186" s="42" t="s">
        <v>342</v>
      </c>
      <c r="B186" s="4" t="s">
        <v>400</v>
      </c>
      <c r="C186" s="4"/>
      <c r="E186" s="13"/>
      <c r="F186" s="13">
        <v>52</v>
      </c>
      <c r="G186" s="13"/>
      <c r="H186" s="15" t="s">
        <v>401</v>
      </c>
      <c r="I186" s="16">
        <f t="shared" si="181"/>
        <v>132133.984</v>
      </c>
      <c r="J186" s="16">
        <f t="shared" si="182"/>
        <v>490350.54399999999</v>
      </c>
      <c r="K186" s="17">
        <f t="shared" si="183"/>
        <v>13.359439999999999</v>
      </c>
      <c r="L186" s="17">
        <f t="shared" si="184"/>
        <v>49.064039999999999</v>
      </c>
      <c r="M186" s="18">
        <v>3</v>
      </c>
      <c r="N186" s="18">
        <v>1125</v>
      </c>
      <c r="O186" s="18">
        <v>15</v>
      </c>
      <c r="P186" s="1"/>
      <c r="V186" s="4"/>
      <c r="W186" s="41" t="s">
        <v>402</v>
      </c>
      <c r="X186" s="30"/>
      <c r="Y186" s="31"/>
      <c r="Z186" s="32"/>
      <c r="AA186" s="33"/>
      <c r="AB186" s="29"/>
      <c r="AC186" s="32"/>
      <c r="AD186" s="32"/>
      <c r="AE186" s="32"/>
      <c r="AF186" s="32"/>
      <c r="AG186" s="28"/>
      <c r="AH186" s="29"/>
      <c r="AI186" s="4"/>
      <c r="AJ186" s="4"/>
      <c r="AK186" s="4"/>
      <c r="AL186" s="4"/>
      <c r="AM186" s="4"/>
    </row>
    <row r="187" spans="1:39" s="3" customFormat="1" ht="15" customHeight="1" x14ac:dyDescent="0.2">
      <c r="A187" s="42" t="s">
        <v>343</v>
      </c>
      <c r="B187" s="4" t="s">
        <v>408</v>
      </c>
      <c r="C187" s="4"/>
      <c r="E187" s="13"/>
      <c r="F187" s="13">
        <v>53</v>
      </c>
      <c r="G187" s="13" t="s">
        <v>410</v>
      </c>
      <c r="H187" s="15" t="s">
        <v>409</v>
      </c>
      <c r="I187" s="16">
        <f t="shared" ref="I187" si="185">IF(K187="","",TRUNC(K187)*10000+TRUNC((K187-TRUNC(K187))*60)*100+(((K187-TRUNC(K187))*60)-TRUNC((K187-TRUNC(K187))*60))*60)</f>
        <v>131913.62</v>
      </c>
      <c r="J187" s="16">
        <f t="shared" ref="J187" si="186">IF(L187="","",TRUNC(L187)*10000+TRUNC((L187-TRUNC(L187))*60)*100+(((L187-TRUNC(L187))*60)-TRUNC((L187-TRUNC(L187))*60))*60)</f>
        <v>490226.23200000002</v>
      </c>
      <c r="K187" s="17">
        <f t="shared" ref="K187" si="187">IF(H187="","",VALUE(MID(H187,FIND("%2C",H187)+3,8)))</f>
        <v>13.320449999999999</v>
      </c>
      <c r="L187" s="17">
        <f t="shared" ref="L187" si="188">IF(H187="","",VALUE(MID(H187,FIND("q=",H187)+2,8)))</f>
        <v>49.040619999999997</v>
      </c>
      <c r="M187" s="18">
        <v>5</v>
      </c>
      <c r="N187" s="18">
        <v>850</v>
      </c>
      <c r="O187" s="18">
        <v>15</v>
      </c>
      <c r="P187" s="1"/>
      <c r="V187" s="4"/>
      <c r="W187" s="41" t="s">
        <v>402</v>
      </c>
      <c r="X187" s="30"/>
      <c r="Y187" s="31"/>
      <c r="Z187" s="32"/>
      <c r="AA187" s="33"/>
      <c r="AB187" s="29"/>
      <c r="AC187" s="32"/>
      <c r="AD187" s="32"/>
      <c r="AE187" s="32"/>
      <c r="AF187" s="32"/>
      <c r="AG187" s="28"/>
      <c r="AH187" s="29"/>
      <c r="AI187" s="4"/>
      <c r="AJ187" s="4"/>
      <c r="AK187" s="4"/>
      <c r="AL187" s="4"/>
      <c r="AM187" s="4"/>
    </row>
    <row r="188" spans="1:39" s="3" customFormat="1" ht="15" customHeight="1" x14ac:dyDescent="0.2">
      <c r="A188" s="42" t="s">
        <v>343</v>
      </c>
      <c r="B188" s="4" t="s">
        <v>438</v>
      </c>
      <c r="C188" s="4"/>
      <c r="E188" s="13"/>
      <c r="F188" s="13">
        <v>54</v>
      </c>
      <c r="G188" s="13" t="s">
        <v>436</v>
      </c>
      <c r="H188" s="15" t="s">
        <v>437</v>
      </c>
      <c r="I188" s="16">
        <f t="shared" ref="I188" si="189">IF(K188="","",TRUNC(K188)*10000+TRUNC((K188-TRUNC(K188))*60)*100+(((K188-TRUNC(K188))*60)-TRUNC((K188-TRUNC(K188))*60))*60)</f>
        <v>130756.352</v>
      </c>
      <c r="J188" s="16">
        <f t="shared" ref="J188" si="190">IF(L188="","",TRUNC(L188)*10000+TRUNC((L188-TRUNC(L188))*60)*100+(((L188-TRUNC(L188))*60)-TRUNC((L188-TRUNC(L188))*60))*60)</f>
        <v>490653.28</v>
      </c>
      <c r="K188" s="17">
        <f t="shared" ref="K188" si="191">IF(H188="","",VALUE(MID(H188,FIND("%2C",H188)+3,8)))</f>
        <v>13.13232</v>
      </c>
      <c r="L188" s="17">
        <f t="shared" ref="L188" si="192">IF(H188="","",VALUE(MID(H188,FIND("q=",H188)+2,8)))</f>
        <v>49.114800000000002</v>
      </c>
      <c r="M188" s="18">
        <v>5</v>
      </c>
      <c r="N188" s="18">
        <v>1380</v>
      </c>
      <c r="O188" s="18">
        <v>15</v>
      </c>
      <c r="P188" s="1"/>
      <c r="V188" s="4"/>
      <c r="W188" s="41" t="s">
        <v>435</v>
      </c>
      <c r="X188" s="30"/>
      <c r="Y188" s="31"/>
      <c r="Z188" s="32"/>
      <c r="AA188" s="33"/>
      <c r="AB188" s="29"/>
      <c r="AC188" s="32"/>
      <c r="AD188" s="32"/>
      <c r="AE188" s="32"/>
      <c r="AF188" s="32"/>
      <c r="AG188" s="28"/>
      <c r="AH188" s="29"/>
      <c r="AI188" s="4"/>
      <c r="AJ188" s="4"/>
      <c r="AK188" s="4"/>
      <c r="AL188" s="4"/>
      <c r="AM188" s="4"/>
    </row>
    <row r="189" spans="1:39" s="3" customFormat="1" ht="15" customHeight="1" x14ac:dyDescent="0.2">
      <c r="A189" s="42" t="s">
        <v>343</v>
      </c>
      <c r="B189" s="4" t="s">
        <v>439</v>
      </c>
      <c r="C189" s="4"/>
      <c r="E189" s="13"/>
      <c r="F189" s="13">
        <v>54</v>
      </c>
      <c r="G189" s="13" t="s">
        <v>436</v>
      </c>
      <c r="H189" s="15" t="s">
        <v>441</v>
      </c>
      <c r="I189" s="16">
        <f t="shared" ref="I189" si="193">IF(K189="","",TRUNC(K189)*10000+TRUNC((K189-TRUNC(K189))*60)*100+(((K189-TRUNC(K189))*60)-TRUNC((K189-TRUNC(K189))*60))*60)</f>
        <v>130758.04399999999</v>
      </c>
      <c r="J189" s="16">
        <f t="shared" ref="J189" si="194">IF(L189="","",TRUNC(L189)*10000+TRUNC((L189-TRUNC(L189))*60)*100+(((L189-TRUNC(L189))*60)-TRUNC((L189-TRUNC(L189))*60))*60)</f>
        <v>490652.92</v>
      </c>
      <c r="K189" s="17">
        <f t="shared" ref="K189" si="195">IF(H189="","",VALUE(MID(H189,FIND("%2C",H189)+3,8)))</f>
        <v>13.13279</v>
      </c>
      <c r="L189" s="17">
        <f t="shared" ref="L189" si="196">IF(H189="","",VALUE(MID(H189,FIND("q=",H189)+2,8)))</f>
        <v>49.114699999999999</v>
      </c>
      <c r="M189" s="18">
        <v>5</v>
      </c>
      <c r="N189" s="18">
        <v>1386</v>
      </c>
      <c r="O189" s="18">
        <v>15</v>
      </c>
      <c r="P189" s="1"/>
      <c r="V189" s="4"/>
      <c r="W189" s="41" t="s">
        <v>440</v>
      </c>
      <c r="X189" s="30"/>
      <c r="Y189" s="31"/>
      <c r="Z189" s="32"/>
      <c r="AA189" s="33"/>
      <c r="AB189" s="29"/>
      <c r="AC189" s="32"/>
      <c r="AD189" s="32"/>
      <c r="AE189" s="32"/>
      <c r="AF189" s="32"/>
      <c r="AG189" s="28"/>
      <c r="AH189" s="29"/>
      <c r="AI189" s="4"/>
      <c r="AJ189" s="4"/>
      <c r="AK189" s="4"/>
      <c r="AL189" s="4"/>
      <c r="AM189" s="4"/>
    </row>
    <row r="190" spans="1:39" s="3" customFormat="1" ht="15" customHeight="1" x14ac:dyDescent="0.2">
      <c r="A190" s="42" t="s">
        <v>343</v>
      </c>
      <c r="B190" s="4" t="s">
        <v>452</v>
      </c>
      <c r="C190" s="4"/>
      <c r="E190" s="13"/>
      <c r="F190" s="13">
        <v>55</v>
      </c>
      <c r="G190" s="13" t="s">
        <v>449</v>
      </c>
      <c r="H190" s="15" t="s">
        <v>450</v>
      </c>
      <c r="I190" s="16">
        <f t="shared" ref="I190" si="197">IF(K190="","",TRUNC(K190)*10000+TRUNC((K190-TRUNC(K190))*60)*100+(((K190-TRUNC(K190))*60)-TRUNC((K190-TRUNC(K190))*60))*60)</f>
        <v>130819.284</v>
      </c>
      <c r="J190" s="16">
        <f t="shared" ref="J190" si="198">IF(L190="","",TRUNC(L190)*10000+TRUNC((L190-TRUNC(L190))*60)*100+(((L190-TRUNC(L190))*60)-TRUNC((L190-TRUNC(L190))*60))*60)</f>
        <v>490709.73200000002</v>
      </c>
      <c r="K190" s="17">
        <f t="shared" ref="K190" si="199">IF(H190="","",VALUE(MID(H190,FIND("%2C",H190)+3,8)))</f>
        <v>13.13869</v>
      </c>
      <c r="L190" s="17">
        <f t="shared" ref="L190" si="200">IF(H190="","",VALUE(MID(H190,FIND("q=",H190)+2,8)))</f>
        <v>49.119370000000004</v>
      </c>
      <c r="M190" s="18">
        <v>4</v>
      </c>
      <c r="N190" s="18">
        <v>1132</v>
      </c>
      <c r="O190" s="18">
        <v>15</v>
      </c>
      <c r="P190" s="1"/>
      <c r="V190" s="4"/>
      <c r="W190" s="41" t="s">
        <v>451</v>
      </c>
      <c r="X190" s="30"/>
      <c r="Y190" s="31"/>
      <c r="Z190" s="32"/>
      <c r="AA190" s="33"/>
      <c r="AB190" s="29"/>
      <c r="AC190" s="32"/>
      <c r="AD190" s="32"/>
      <c r="AE190" s="32"/>
      <c r="AF190" s="32"/>
      <c r="AG190" s="28"/>
      <c r="AH190" s="29"/>
      <c r="AI190" s="4"/>
      <c r="AJ190" s="4"/>
      <c r="AK190" s="4"/>
      <c r="AL190" s="4"/>
      <c r="AM190" s="4"/>
    </row>
    <row r="191" spans="1:39" s="3" customFormat="1" ht="15" customHeight="1" x14ac:dyDescent="0.2">
      <c r="A191" s="42" t="s">
        <v>343</v>
      </c>
      <c r="B191" s="4" t="s">
        <v>453</v>
      </c>
      <c r="C191" s="4"/>
      <c r="E191" s="13"/>
      <c r="F191" s="13">
        <v>55</v>
      </c>
      <c r="G191" s="13" t="s">
        <v>449</v>
      </c>
      <c r="H191" s="15" t="s">
        <v>454</v>
      </c>
      <c r="I191" s="16">
        <f t="shared" ref="I191" si="201">IF(K191="","",TRUNC(K191)*10000+TRUNC((K191-TRUNC(K191))*60)*100+(((K191-TRUNC(K191))*60)-TRUNC((K191-TRUNC(K191))*60))*60)</f>
        <v>130821.048</v>
      </c>
      <c r="J191" s="16">
        <f t="shared" ref="J191" si="202">IF(L191="","",TRUNC(L191)*10000+TRUNC((L191-TRUNC(L191))*60)*100+(((L191-TRUNC(L191))*60)-TRUNC((L191-TRUNC(L191))*60))*60)</f>
        <v>490710.99200000003</v>
      </c>
      <c r="K191" s="17">
        <f t="shared" ref="K191" si="203">IF(H191="","",VALUE(MID(H191,FIND("%2C",H191)+3,8)))</f>
        <v>13.13918</v>
      </c>
      <c r="L191" s="17">
        <f t="shared" ref="L191" si="204">IF(H191="","",VALUE(MID(H191,FIND("q=",H191)+2,8)))</f>
        <v>49.119720000000001</v>
      </c>
      <c r="M191" s="18">
        <v>4</v>
      </c>
      <c r="N191" s="18">
        <v>1121</v>
      </c>
      <c r="O191" s="18">
        <v>15</v>
      </c>
      <c r="P191" s="1"/>
      <c r="V191" s="4"/>
      <c r="W191" s="41" t="s">
        <v>455</v>
      </c>
      <c r="X191" s="30"/>
      <c r="Y191" s="31"/>
      <c r="Z191" s="32"/>
      <c r="AA191" s="33"/>
      <c r="AB191" s="29"/>
      <c r="AC191" s="32"/>
      <c r="AD191" s="32"/>
      <c r="AE191" s="32"/>
      <c r="AF191" s="32"/>
      <c r="AG191" s="28"/>
      <c r="AH191" s="29"/>
      <c r="AI191" s="4"/>
      <c r="AJ191" s="4"/>
      <c r="AK191" s="4"/>
      <c r="AL191" s="4"/>
      <c r="AM191" s="4"/>
    </row>
    <row r="192" spans="1:39" s="3" customFormat="1" ht="15" customHeight="1" x14ac:dyDescent="0.2">
      <c r="A192" s="42" t="s">
        <v>343</v>
      </c>
      <c r="B192" s="4" t="s">
        <v>456</v>
      </c>
      <c r="C192" s="4"/>
      <c r="E192" s="13"/>
      <c r="F192" s="13">
        <v>55</v>
      </c>
      <c r="G192" s="13" t="s">
        <v>449</v>
      </c>
      <c r="H192" s="15" t="s">
        <v>454</v>
      </c>
      <c r="I192" s="16">
        <f t="shared" ref="I192" si="205">IF(K192="","",TRUNC(K192)*10000+TRUNC((K192-TRUNC(K192))*60)*100+(((K192-TRUNC(K192))*60)-TRUNC((K192-TRUNC(K192))*60))*60)</f>
        <v>130821.048</v>
      </c>
      <c r="J192" s="16">
        <f t="shared" ref="J192" si="206">IF(L192="","",TRUNC(L192)*10000+TRUNC((L192-TRUNC(L192))*60)*100+(((L192-TRUNC(L192))*60)-TRUNC((L192-TRUNC(L192))*60))*60)</f>
        <v>490710.99200000003</v>
      </c>
      <c r="K192" s="17">
        <f t="shared" ref="K192" si="207">IF(H192="","",VALUE(MID(H192,FIND("%2C",H192)+3,8)))</f>
        <v>13.13918</v>
      </c>
      <c r="L192" s="17">
        <f t="shared" ref="L192" si="208">IF(H192="","",VALUE(MID(H192,FIND("q=",H192)+2,8)))</f>
        <v>49.119720000000001</v>
      </c>
      <c r="M192" s="18">
        <v>4</v>
      </c>
      <c r="N192" s="18">
        <v>1121</v>
      </c>
      <c r="O192" s="18">
        <v>15</v>
      </c>
      <c r="P192" s="1"/>
      <c r="V192" s="4"/>
      <c r="W192" s="41" t="s">
        <v>455</v>
      </c>
      <c r="X192" s="30"/>
      <c r="Y192" s="31"/>
      <c r="Z192" s="32"/>
      <c r="AA192" s="33"/>
      <c r="AB192" s="29"/>
      <c r="AC192" s="32"/>
      <c r="AD192" s="32"/>
      <c r="AE192" s="32"/>
      <c r="AF192" s="32"/>
      <c r="AG192" s="28"/>
      <c r="AH192" s="29"/>
      <c r="AI192" s="4"/>
      <c r="AJ192" s="4"/>
      <c r="AK192" s="4"/>
      <c r="AL192" s="4"/>
      <c r="AM192" s="4"/>
    </row>
    <row r="193" spans="24:34" ht="15" customHeight="1" x14ac:dyDescent="0.2">
      <c r="X193" s="32"/>
      <c r="Y193" s="31"/>
      <c r="Z193" s="32"/>
      <c r="AA193" s="33"/>
      <c r="AB193" s="29"/>
      <c r="AC193" s="32"/>
      <c r="AD193" s="32"/>
      <c r="AE193" s="32"/>
      <c r="AF193" s="32"/>
      <c r="AG193" s="28"/>
      <c r="AH193" s="29"/>
    </row>
    <row r="194" spans="24:34" ht="15" customHeight="1" x14ac:dyDescent="0.2">
      <c r="X194" s="32"/>
      <c r="Y194" s="31"/>
      <c r="Z194" s="32"/>
      <c r="AA194" s="33"/>
      <c r="AB194" s="29"/>
      <c r="AC194" s="32"/>
      <c r="AD194" s="32"/>
      <c r="AE194" s="32"/>
      <c r="AF194" s="32"/>
      <c r="AG194" s="28"/>
      <c r="AH194" s="29"/>
    </row>
    <row r="195" spans="24:34" ht="15" customHeight="1" x14ac:dyDescent="0.2">
      <c r="X195" s="32"/>
      <c r="Y195" s="31"/>
      <c r="Z195" s="32"/>
      <c r="AA195" s="33"/>
      <c r="AB195" s="29"/>
      <c r="AC195" s="32"/>
      <c r="AD195" s="32"/>
      <c r="AE195" s="32"/>
      <c r="AF195" s="32"/>
      <c r="AG195" s="28"/>
      <c r="AH195" s="29"/>
    </row>
    <row r="196" spans="24:34" ht="15" customHeight="1" x14ac:dyDescent="0.2">
      <c r="X196" s="32"/>
      <c r="Y196" s="31"/>
      <c r="Z196" s="32"/>
      <c r="AA196" s="33"/>
      <c r="AB196" s="29"/>
      <c r="AC196" s="32"/>
      <c r="AD196" s="32"/>
      <c r="AE196" s="32"/>
      <c r="AF196" s="32"/>
      <c r="AG196" s="28"/>
      <c r="AH196" s="29"/>
    </row>
    <row r="197" spans="24:34" ht="15" customHeight="1" x14ac:dyDescent="0.2">
      <c r="X197" s="32"/>
      <c r="Y197" s="31"/>
      <c r="Z197" s="32"/>
      <c r="AA197" s="33"/>
      <c r="AB197" s="29"/>
      <c r="AC197" s="32"/>
      <c r="AD197" s="32"/>
      <c r="AE197" s="32"/>
      <c r="AF197" s="32"/>
      <c r="AG197" s="28"/>
      <c r="AH197" s="29"/>
    </row>
    <row r="198" spans="24:34" ht="15" customHeight="1" x14ac:dyDescent="0.2">
      <c r="X198" s="32"/>
      <c r="Y198" s="31"/>
      <c r="Z198" s="32"/>
      <c r="AA198" s="33"/>
      <c r="AB198" s="29"/>
      <c r="AC198" s="32"/>
      <c r="AD198" s="32"/>
      <c r="AE198" s="32"/>
      <c r="AF198" s="32"/>
      <c r="AG198" s="28"/>
      <c r="AH198" s="29"/>
    </row>
    <row r="199" spans="24:34" ht="15" customHeight="1" x14ac:dyDescent="0.2">
      <c r="X199" s="32"/>
      <c r="Y199" s="31"/>
      <c r="Z199" s="32"/>
      <c r="AA199" s="33"/>
      <c r="AB199" s="29"/>
      <c r="AC199" s="32"/>
      <c r="AD199" s="32"/>
      <c r="AE199" s="32"/>
      <c r="AF199" s="32"/>
      <c r="AG199" s="28"/>
      <c r="AH199" s="29"/>
    </row>
    <row r="200" spans="24:34" ht="15" customHeight="1" x14ac:dyDescent="0.2">
      <c r="X200" s="32"/>
      <c r="Y200" s="31"/>
      <c r="Z200" s="32"/>
      <c r="AA200" s="33"/>
      <c r="AB200" s="29"/>
      <c r="AC200" s="32"/>
      <c r="AD200" s="32"/>
      <c r="AE200" s="32"/>
      <c r="AF200" s="32"/>
      <c r="AG200" s="28"/>
      <c r="AH200" s="34"/>
    </row>
    <row r="201" spans="24:34" ht="15" customHeight="1" x14ac:dyDescent="0.2">
      <c r="X201" s="32"/>
      <c r="Y201" s="31"/>
      <c r="Z201" s="32"/>
      <c r="AA201" s="33"/>
      <c r="AB201" s="29"/>
      <c r="AC201" s="32"/>
      <c r="AD201" s="32"/>
      <c r="AE201" s="32"/>
      <c r="AF201" s="32"/>
      <c r="AG201" s="28"/>
      <c r="AH201" s="34"/>
    </row>
    <row r="202" spans="24:34" ht="15" customHeight="1" x14ac:dyDescent="0.2">
      <c r="X202" s="30"/>
      <c r="Y202" s="31"/>
      <c r="Z202" s="32"/>
      <c r="AA202" s="33"/>
      <c r="AB202" s="29"/>
      <c r="AC202" s="32"/>
      <c r="AD202" s="32"/>
      <c r="AE202" s="32"/>
      <c r="AF202" s="32"/>
      <c r="AG202" s="28"/>
      <c r="AH202" s="29"/>
    </row>
    <row r="203" spans="24:34" ht="15" customHeight="1" x14ac:dyDescent="0.2">
      <c r="X203" s="30"/>
      <c r="Y203" s="31"/>
      <c r="Z203" s="32"/>
      <c r="AA203" s="33"/>
      <c r="AB203" s="29"/>
      <c r="AC203" s="32"/>
      <c r="AD203" s="32"/>
      <c r="AE203" s="32"/>
      <c r="AF203" s="32"/>
      <c r="AG203" s="37"/>
      <c r="AH203" s="34"/>
    </row>
    <row r="204" spans="24:34" ht="15" customHeight="1" x14ac:dyDescent="0.2">
      <c r="X204" s="30"/>
      <c r="Y204" s="31"/>
      <c r="Z204" s="32"/>
      <c r="AA204" s="33"/>
      <c r="AB204" s="29"/>
      <c r="AC204" s="32"/>
      <c r="AD204" s="32"/>
      <c r="AE204" s="32"/>
      <c r="AF204" s="32"/>
      <c r="AG204" s="28"/>
      <c r="AH204" s="29"/>
    </row>
    <row r="205" spans="24:34" ht="15" customHeight="1" x14ac:dyDescent="0.2">
      <c r="X205" s="30"/>
      <c r="Y205" s="31"/>
      <c r="Z205" s="32"/>
      <c r="AA205" s="33"/>
      <c r="AB205" s="29"/>
      <c r="AC205" s="32"/>
      <c r="AD205" s="32"/>
      <c r="AE205" s="32"/>
      <c r="AF205" s="32"/>
      <c r="AG205" s="37"/>
      <c r="AH205" s="34"/>
    </row>
    <row r="206" spans="24:34" ht="15" customHeight="1" x14ac:dyDescent="0.2">
      <c r="X206" s="30"/>
      <c r="Y206" s="31"/>
      <c r="Z206" s="32"/>
      <c r="AA206" s="33"/>
      <c r="AB206" s="29"/>
      <c r="AC206" s="32"/>
      <c r="AD206" s="32"/>
      <c r="AE206" s="32"/>
      <c r="AF206" s="32"/>
      <c r="AG206" s="28"/>
      <c r="AH206" s="34"/>
    </row>
    <row r="207" spans="24:34" ht="15" customHeight="1" x14ac:dyDescent="0.2">
      <c r="X207" s="30"/>
      <c r="Y207" s="31"/>
      <c r="Z207" s="32"/>
      <c r="AA207" s="33"/>
      <c r="AB207" s="29"/>
      <c r="AC207" s="32"/>
      <c r="AD207" s="32"/>
      <c r="AE207" s="32"/>
      <c r="AF207" s="32"/>
      <c r="AG207" s="28"/>
      <c r="AH207" s="29"/>
    </row>
    <row r="208" spans="24:34" ht="15" customHeight="1" x14ac:dyDescent="0.2">
      <c r="X208" s="30"/>
      <c r="Y208" s="31"/>
      <c r="Z208" s="32"/>
      <c r="AA208" s="33"/>
      <c r="AB208" s="29"/>
      <c r="AC208" s="32"/>
      <c r="AD208" s="32"/>
      <c r="AE208" s="32"/>
      <c r="AF208" s="32"/>
      <c r="AG208" s="28"/>
      <c r="AH208" s="29"/>
    </row>
    <row r="209" spans="24:34" ht="15" customHeight="1" x14ac:dyDescent="0.2">
      <c r="X209" s="30"/>
      <c r="Y209" s="31"/>
      <c r="Z209" s="32"/>
      <c r="AA209" s="33"/>
      <c r="AB209" s="29"/>
      <c r="AC209" s="32"/>
      <c r="AD209" s="32"/>
      <c r="AE209" s="32"/>
      <c r="AF209" s="32"/>
      <c r="AG209" s="28"/>
      <c r="AH209" s="29"/>
    </row>
    <row r="210" spans="24:34" ht="15" customHeight="1" x14ac:dyDescent="0.2">
      <c r="X210" s="30"/>
      <c r="Y210" s="31"/>
      <c r="Z210" s="32"/>
      <c r="AA210" s="33"/>
      <c r="AB210" s="29"/>
      <c r="AC210" s="32"/>
      <c r="AD210" s="32"/>
      <c r="AE210" s="32"/>
      <c r="AF210" s="32"/>
      <c r="AG210" s="28"/>
      <c r="AH210" s="29"/>
    </row>
    <row r="211" spans="24:34" ht="15" customHeight="1" x14ac:dyDescent="0.2">
      <c r="X211" s="30"/>
      <c r="Y211" s="31"/>
      <c r="Z211" s="32"/>
      <c r="AA211" s="33"/>
      <c r="AB211" s="29"/>
      <c r="AC211" s="32"/>
      <c r="AD211" s="32"/>
      <c r="AE211" s="32"/>
      <c r="AF211" s="32"/>
      <c r="AG211" s="28"/>
      <c r="AH211" s="29"/>
    </row>
    <row r="212" spans="24:34" ht="15" customHeight="1" x14ac:dyDescent="0.2">
      <c r="X212" s="30"/>
      <c r="Y212" s="31"/>
      <c r="Z212" s="32"/>
      <c r="AA212" s="33"/>
      <c r="AB212" s="29"/>
      <c r="AC212" s="32"/>
      <c r="AD212" s="32"/>
      <c r="AE212" s="32"/>
      <c r="AF212" s="32"/>
      <c r="AG212" s="28"/>
      <c r="AH212" s="29"/>
    </row>
    <row r="213" spans="24:34" ht="15" customHeight="1" x14ac:dyDescent="0.2">
      <c r="X213" s="30"/>
      <c r="Y213" s="31"/>
      <c r="Z213" s="32"/>
      <c r="AA213" s="33"/>
      <c r="AB213" s="29"/>
      <c r="AC213" s="32"/>
      <c r="AD213" s="32"/>
      <c r="AE213" s="32"/>
      <c r="AF213" s="32"/>
      <c r="AG213" s="28"/>
      <c r="AH213" s="29"/>
    </row>
    <row r="214" spans="24:34" ht="15" customHeight="1" x14ac:dyDescent="0.2">
      <c r="X214" s="30"/>
      <c r="Y214" s="31"/>
      <c r="Z214" s="32"/>
      <c r="AA214" s="33"/>
      <c r="AB214" s="29"/>
      <c r="AC214" s="32"/>
      <c r="AD214" s="32"/>
      <c r="AE214" s="32"/>
      <c r="AF214" s="32"/>
      <c r="AG214" s="28"/>
      <c r="AH214" s="29"/>
    </row>
    <row r="215" spans="24:34" ht="15" customHeight="1" x14ac:dyDescent="0.2">
      <c r="X215" s="30"/>
      <c r="Y215" s="31"/>
      <c r="Z215" s="32"/>
      <c r="AA215" s="33"/>
      <c r="AB215" s="29"/>
      <c r="AC215" s="32"/>
      <c r="AD215" s="32"/>
      <c r="AE215" s="32"/>
      <c r="AF215" s="32"/>
      <c r="AG215" s="28"/>
      <c r="AH215" s="29"/>
    </row>
    <row r="216" spans="24:34" ht="15" customHeight="1" x14ac:dyDescent="0.2">
      <c r="X216" s="30"/>
      <c r="Y216" s="31"/>
      <c r="Z216" s="32"/>
      <c r="AA216" s="33"/>
      <c r="AB216" s="29"/>
      <c r="AC216" s="32"/>
      <c r="AD216" s="32"/>
      <c r="AE216" s="32"/>
      <c r="AF216" s="32"/>
      <c r="AG216" s="28"/>
      <c r="AH216" s="29"/>
    </row>
    <row r="217" spans="24:34" ht="15" customHeight="1" x14ac:dyDescent="0.2">
      <c r="X217" s="30"/>
      <c r="Y217" s="31"/>
      <c r="Z217" s="32"/>
      <c r="AA217" s="33"/>
      <c r="AB217" s="29"/>
      <c r="AC217" s="32"/>
      <c r="AD217" s="32"/>
      <c r="AE217" s="32"/>
      <c r="AF217" s="32"/>
      <c r="AG217" s="28"/>
      <c r="AH217" s="29"/>
    </row>
    <row r="218" spans="24:34" ht="15" customHeight="1" x14ac:dyDescent="0.2">
      <c r="X218" s="30"/>
      <c r="Y218" s="31"/>
      <c r="Z218" s="32"/>
      <c r="AA218" s="33"/>
      <c r="AB218" s="36"/>
      <c r="AC218" s="32"/>
      <c r="AD218" s="32"/>
      <c r="AE218" s="32"/>
      <c r="AF218" s="32"/>
      <c r="AG218" s="28"/>
      <c r="AH218" s="29"/>
    </row>
    <row r="219" spans="24:34" ht="15" customHeight="1" x14ac:dyDescent="0.2">
      <c r="X219" s="30"/>
      <c r="Y219" s="31"/>
      <c r="Z219" s="32"/>
      <c r="AA219" s="33"/>
      <c r="AB219" s="29"/>
      <c r="AC219" s="32"/>
      <c r="AD219" s="32"/>
      <c r="AE219" s="32"/>
      <c r="AF219" s="32"/>
      <c r="AG219" s="28"/>
      <c r="AH219" s="29"/>
    </row>
    <row r="220" spans="24:34" ht="15" customHeight="1" x14ac:dyDescent="0.2">
      <c r="X220" s="30"/>
      <c r="Y220" s="31"/>
      <c r="Z220" s="32"/>
      <c r="AA220" s="33"/>
      <c r="AB220" s="29"/>
      <c r="AC220" s="32"/>
      <c r="AD220" s="32"/>
      <c r="AE220" s="32"/>
      <c r="AF220" s="32"/>
      <c r="AG220" s="28"/>
      <c r="AH220" s="29"/>
    </row>
    <row r="221" spans="24:34" ht="15" customHeight="1" x14ac:dyDescent="0.2">
      <c r="X221" s="30"/>
      <c r="Y221" s="31"/>
      <c r="Z221" s="32"/>
      <c r="AA221" s="33"/>
      <c r="AB221" s="29"/>
      <c r="AC221" s="32"/>
      <c r="AD221" s="32"/>
      <c r="AE221" s="32"/>
      <c r="AF221" s="32"/>
      <c r="AG221" s="28"/>
      <c r="AH221" s="29"/>
    </row>
    <row r="222" spans="24:34" ht="15" customHeight="1" x14ac:dyDescent="0.2">
      <c r="X222" s="30"/>
      <c r="Y222" s="31"/>
      <c r="Z222" s="32"/>
      <c r="AA222" s="33"/>
      <c r="AB222" s="29"/>
      <c r="AC222" s="32"/>
      <c r="AD222" s="32"/>
      <c r="AE222" s="32"/>
      <c r="AF222" s="32"/>
      <c r="AG222" s="37"/>
      <c r="AH222" s="34"/>
    </row>
    <row r="223" spans="24:34" ht="15" customHeight="1" x14ac:dyDescent="0.2">
      <c r="X223" s="30"/>
      <c r="Y223" s="31"/>
      <c r="Z223" s="32"/>
      <c r="AA223" s="33"/>
      <c r="AB223" s="29"/>
      <c r="AC223" s="32"/>
      <c r="AD223" s="32"/>
      <c r="AE223" s="32"/>
      <c r="AF223" s="32"/>
      <c r="AG223" s="28"/>
      <c r="AH223" s="29"/>
    </row>
    <row r="224" spans="24:34" ht="15" customHeight="1" x14ac:dyDescent="0.2">
      <c r="X224" s="30"/>
      <c r="Y224" s="31"/>
      <c r="Z224" s="32"/>
      <c r="AA224" s="33"/>
      <c r="AB224" s="29"/>
      <c r="AC224" s="32"/>
      <c r="AD224" s="32"/>
      <c r="AE224" s="32"/>
      <c r="AF224" s="32"/>
      <c r="AG224" s="28"/>
      <c r="AH224" s="29"/>
    </row>
    <row r="225" spans="24:34" ht="15" customHeight="1" x14ac:dyDescent="0.2">
      <c r="X225" s="30"/>
      <c r="Y225" s="31"/>
      <c r="Z225" s="32"/>
      <c r="AA225" s="33"/>
      <c r="AB225" s="36"/>
      <c r="AC225" s="32"/>
      <c r="AD225" s="32"/>
      <c r="AE225" s="32"/>
      <c r="AF225" s="32"/>
      <c r="AG225" s="28"/>
      <c r="AH225" s="29"/>
    </row>
    <row r="226" spans="24:34" ht="15" customHeight="1" x14ac:dyDescent="0.2">
      <c r="X226" s="30"/>
      <c r="Y226" s="31"/>
      <c r="Z226" s="32"/>
      <c r="AA226" s="33"/>
      <c r="AB226" s="29"/>
      <c r="AC226" s="32"/>
      <c r="AD226" s="32"/>
      <c r="AE226" s="32"/>
      <c r="AF226" s="32"/>
      <c r="AG226" s="28"/>
      <c r="AH226" s="29"/>
    </row>
    <row r="227" spans="24:34" ht="15" customHeight="1" x14ac:dyDescent="0.2">
      <c r="X227" s="30"/>
      <c r="Y227" s="31"/>
      <c r="Z227" s="32"/>
      <c r="AA227" s="33"/>
      <c r="AB227" s="36"/>
      <c r="AC227" s="32"/>
      <c r="AD227" s="32"/>
      <c r="AE227" s="32"/>
      <c r="AF227" s="32"/>
      <c r="AG227" s="28"/>
      <c r="AH227" s="29"/>
    </row>
    <row r="228" spans="24:34" ht="15" customHeight="1" x14ac:dyDescent="0.2">
      <c r="X228" s="30"/>
      <c r="Y228" s="31"/>
      <c r="Z228" s="32"/>
      <c r="AA228" s="33"/>
      <c r="AB228" s="29"/>
      <c r="AC228" s="32"/>
      <c r="AD228" s="32"/>
      <c r="AE228" s="32"/>
      <c r="AF228" s="32"/>
      <c r="AG228" s="28"/>
      <c r="AH228" s="29"/>
    </row>
    <row r="229" spans="24:34" ht="15" customHeight="1" x14ac:dyDescent="0.2">
      <c r="X229" s="30"/>
      <c r="Y229" s="31"/>
      <c r="Z229" s="32"/>
      <c r="AA229" s="33"/>
      <c r="AB229" s="29"/>
      <c r="AC229" s="32"/>
      <c r="AD229" s="32"/>
      <c r="AE229" s="32"/>
      <c r="AF229" s="32"/>
      <c r="AG229" s="28"/>
      <c r="AH229" s="29"/>
    </row>
    <row r="230" spans="24:34" ht="15" customHeight="1" x14ac:dyDescent="0.2">
      <c r="X230" s="30"/>
      <c r="Y230" s="31"/>
      <c r="Z230" s="32"/>
      <c r="AA230" s="33"/>
      <c r="AB230" s="29"/>
      <c r="AC230" s="32"/>
      <c r="AD230" s="32"/>
      <c r="AE230" s="32"/>
      <c r="AF230" s="32"/>
      <c r="AG230" s="28"/>
      <c r="AH230" s="29"/>
    </row>
    <row r="231" spans="24:34" ht="15" customHeight="1" x14ac:dyDescent="0.2">
      <c r="X231" s="30"/>
      <c r="Y231" s="31"/>
      <c r="Z231" s="32"/>
      <c r="AA231" s="33"/>
      <c r="AB231" s="29"/>
      <c r="AC231" s="32"/>
      <c r="AD231" s="32"/>
      <c r="AE231" s="32"/>
      <c r="AF231" s="32"/>
      <c r="AG231" s="28"/>
      <c r="AH231" s="29"/>
    </row>
    <row r="232" spans="24:34" ht="15" customHeight="1" x14ac:dyDescent="0.2">
      <c r="X232" s="30"/>
      <c r="Y232" s="31"/>
      <c r="Z232" s="32"/>
      <c r="AA232" s="33"/>
      <c r="AB232" s="36"/>
      <c r="AC232" s="32"/>
      <c r="AD232" s="32"/>
      <c r="AE232" s="32"/>
      <c r="AF232" s="32"/>
      <c r="AG232" s="28"/>
      <c r="AH232" s="29"/>
    </row>
    <row r="233" spans="24:34" ht="15" customHeight="1" x14ac:dyDescent="0.2">
      <c r="X233" s="30"/>
      <c r="Y233" s="31"/>
      <c r="Z233" s="32"/>
      <c r="AA233" s="33"/>
      <c r="AB233" s="29"/>
      <c r="AC233" s="32"/>
      <c r="AD233" s="32"/>
      <c r="AE233" s="32"/>
      <c r="AF233" s="32"/>
      <c r="AG233" s="28"/>
      <c r="AH233" s="29"/>
    </row>
    <row r="234" spans="24:34" ht="15" customHeight="1" x14ac:dyDescent="0.2">
      <c r="X234" s="30"/>
      <c r="Y234" s="31"/>
      <c r="Z234" s="32"/>
      <c r="AA234" s="33"/>
      <c r="AB234" s="36"/>
      <c r="AC234" s="32"/>
      <c r="AD234" s="32"/>
      <c r="AE234" s="32"/>
      <c r="AF234" s="32"/>
      <c r="AG234" s="28"/>
      <c r="AH234" s="29"/>
    </row>
    <row r="235" spans="24:34" ht="15" customHeight="1" x14ac:dyDescent="0.2">
      <c r="X235" s="30"/>
      <c r="Y235" s="31"/>
      <c r="Z235" s="32"/>
      <c r="AA235" s="33"/>
      <c r="AB235" s="29"/>
      <c r="AC235" s="32"/>
      <c r="AD235" s="32"/>
      <c r="AE235" s="32"/>
      <c r="AF235" s="32"/>
      <c r="AG235" s="28"/>
      <c r="AH235" s="29"/>
    </row>
    <row r="236" spans="24:34" ht="15" customHeight="1" x14ac:dyDescent="0.2">
      <c r="X236" s="30"/>
      <c r="Y236" s="31"/>
      <c r="Z236" s="32"/>
      <c r="AA236" s="33"/>
      <c r="AB236" s="29"/>
      <c r="AC236" s="32"/>
      <c r="AD236" s="32"/>
      <c r="AE236" s="32"/>
      <c r="AF236" s="32"/>
      <c r="AG236" s="28"/>
      <c r="AH236" s="29"/>
    </row>
    <row r="237" spans="24:34" ht="15" customHeight="1" x14ac:dyDescent="0.2">
      <c r="X237" s="30"/>
      <c r="Y237" s="31"/>
      <c r="Z237" s="32"/>
      <c r="AA237" s="33"/>
      <c r="AB237" s="29"/>
      <c r="AC237" s="32"/>
      <c r="AD237" s="32"/>
      <c r="AE237" s="32"/>
      <c r="AF237" s="32"/>
      <c r="AG237" s="28"/>
      <c r="AH237" s="34"/>
    </row>
    <row r="238" spans="24:34" ht="15" customHeight="1" x14ac:dyDescent="0.2">
      <c r="X238" s="30"/>
      <c r="Y238" s="31"/>
      <c r="Z238" s="32"/>
      <c r="AA238" s="33"/>
      <c r="AB238" s="29"/>
      <c r="AC238" s="32"/>
      <c r="AD238" s="32"/>
      <c r="AE238" s="32"/>
      <c r="AF238" s="32"/>
      <c r="AG238" s="28"/>
      <c r="AH238" s="34"/>
    </row>
    <row r="239" spans="24:34" ht="15" customHeight="1" x14ac:dyDescent="0.2">
      <c r="X239" s="30"/>
      <c r="Y239" s="31"/>
      <c r="Z239" s="32"/>
      <c r="AA239" s="33"/>
      <c r="AB239" s="29"/>
      <c r="AC239" s="32"/>
      <c r="AD239" s="32"/>
      <c r="AE239" s="32"/>
      <c r="AF239" s="32"/>
      <c r="AG239" s="28"/>
      <c r="AH239" s="34"/>
    </row>
    <row r="240" spans="24:34" ht="15" customHeight="1" x14ac:dyDescent="0.2">
      <c r="X240" s="30"/>
      <c r="Y240" s="31"/>
      <c r="Z240" s="32"/>
      <c r="AA240" s="33"/>
      <c r="AB240" s="29"/>
      <c r="AC240" s="32"/>
      <c r="AD240" s="32"/>
      <c r="AE240" s="32"/>
      <c r="AF240" s="32"/>
      <c r="AG240" s="28"/>
      <c r="AH240" s="29"/>
    </row>
    <row r="241" spans="24:34" ht="15" customHeight="1" x14ac:dyDescent="0.2">
      <c r="X241" s="30"/>
      <c r="Y241" s="31"/>
      <c r="Z241" s="32"/>
      <c r="AA241" s="33"/>
      <c r="AB241" s="29"/>
      <c r="AC241" s="32"/>
      <c r="AD241" s="32"/>
      <c r="AE241" s="32"/>
      <c r="AF241" s="32"/>
      <c r="AG241" s="28"/>
      <c r="AH241" s="29"/>
    </row>
    <row r="242" spans="24:34" ht="15" customHeight="1" x14ac:dyDescent="0.2">
      <c r="X242" s="30"/>
      <c r="Y242" s="31"/>
      <c r="Z242" s="32"/>
      <c r="AA242" s="33"/>
      <c r="AB242" s="29"/>
      <c r="AC242" s="32"/>
      <c r="AD242" s="32"/>
      <c r="AE242" s="32"/>
      <c r="AF242" s="32"/>
      <c r="AG242" s="28"/>
      <c r="AH242" s="29"/>
    </row>
    <row r="243" spans="24:34" ht="15" customHeight="1" x14ac:dyDescent="0.2">
      <c r="X243" s="30"/>
      <c r="Y243" s="31"/>
      <c r="Z243" s="32"/>
      <c r="AA243" s="33"/>
      <c r="AB243" s="29"/>
      <c r="AC243" s="32"/>
      <c r="AD243" s="32"/>
      <c r="AE243" s="32"/>
      <c r="AF243" s="32"/>
      <c r="AG243" s="28"/>
      <c r="AH243" s="34"/>
    </row>
    <row r="244" spans="24:34" ht="15" customHeight="1" x14ac:dyDescent="0.2">
      <c r="X244" s="30"/>
      <c r="Y244" s="31"/>
      <c r="Z244" s="32"/>
      <c r="AA244" s="33"/>
      <c r="AB244" s="29"/>
      <c r="AC244" s="32"/>
      <c r="AD244" s="32"/>
      <c r="AE244" s="32"/>
      <c r="AF244" s="32"/>
      <c r="AG244" s="28"/>
      <c r="AH244" s="29"/>
    </row>
    <row r="245" spans="24:34" ht="15" customHeight="1" x14ac:dyDescent="0.2">
      <c r="X245" s="30"/>
      <c r="Y245" s="31"/>
      <c r="Z245" s="32"/>
      <c r="AA245" s="33"/>
      <c r="AB245" s="29"/>
      <c r="AC245" s="32"/>
      <c r="AD245" s="32"/>
      <c r="AE245" s="32"/>
      <c r="AF245" s="32"/>
      <c r="AG245" s="28"/>
      <c r="AH245" s="29"/>
    </row>
    <row r="246" spans="24:34" ht="15" customHeight="1" x14ac:dyDescent="0.2">
      <c r="X246" s="30"/>
      <c r="Y246" s="31"/>
      <c r="Z246" s="32"/>
      <c r="AA246" s="33"/>
      <c r="AB246" s="29"/>
      <c r="AC246" s="32"/>
      <c r="AD246" s="32"/>
      <c r="AE246" s="32"/>
      <c r="AF246" s="32"/>
      <c r="AG246" s="28"/>
      <c r="AH246" s="29"/>
    </row>
    <row r="247" spans="24:34" ht="15" customHeight="1" x14ac:dyDescent="0.2">
      <c r="X247" s="30"/>
      <c r="Y247" s="31"/>
      <c r="Z247" s="32"/>
      <c r="AA247" s="33"/>
      <c r="AB247" s="29"/>
      <c r="AC247" s="32"/>
      <c r="AD247" s="32"/>
      <c r="AE247" s="32"/>
      <c r="AF247" s="32"/>
      <c r="AG247" s="28"/>
      <c r="AH247" s="29"/>
    </row>
    <row r="248" spans="24:34" ht="15" customHeight="1" x14ac:dyDescent="0.2">
      <c r="X248" s="30"/>
      <c r="Y248" s="31"/>
      <c r="Z248" s="32"/>
      <c r="AA248" s="33"/>
      <c r="AB248" s="29"/>
      <c r="AC248" s="32"/>
      <c r="AD248" s="32"/>
      <c r="AE248" s="32"/>
      <c r="AF248" s="32"/>
      <c r="AG248" s="28"/>
      <c r="AH248" s="29"/>
    </row>
    <row r="249" spans="24:34" ht="15" customHeight="1" x14ac:dyDescent="0.2">
      <c r="X249" s="30"/>
      <c r="Y249" s="31"/>
      <c r="Z249" s="32"/>
      <c r="AA249" s="33"/>
      <c r="AB249" s="29"/>
      <c r="AC249" s="32"/>
      <c r="AD249" s="32"/>
      <c r="AE249" s="32"/>
      <c r="AF249" s="32"/>
      <c r="AG249" s="28"/>
      <c r="AH249" s="29"/>
    </row>
    <row r="250" spans="24:34" ht="15" customHeight="1" x14ac:dyDescent="0.2">
      <c r="X250" s="30"/>
      <c r="Y250" s="31"/>
      <c r="Z250" s="32"/>
      <c r="AA250" s="33"/>
      <c r="AB250" s="29"/>
      <c r="AC250" s="32"/>
      <c r="AD250" s="32"/>
      <c r="AE250" s="32"/>
      <c r="AF250" s="32"/>
      <c r="AG250" s="28"/>
      <c r="AH250" s="29"/>
    </row>
    <row r="251" spans="24:34" ht="15" customHeight="1" x14ac:dyDescent="0.2">
      <c r="X251" s="30"/>
      <c r="Y251" s="31"/>
      <c r="Z251" s="32"/>
      <c r="AA251" s="33"/>
      <c r="AB251" s="29"/>
      <c r="AC251" s="32"/>
      <c r="AD251" s="32"/>
      <c r="AE251" s="32"/>
      <c r="AF251" s="32"/>
      <c r="AG251" s="28"/>
      <c r="AH251" s="29"/>
    </row>
    <row r="252" spans="24:34" ht="15" customHeight="1" x14ac:dyDescent="0.2">
      <c r="X252" s="30"/>
      <c r="Y252" s="31"/>
      <c r="Z252" s="32"/>
      <c r="AA252" s="33"/>
      <c r="AB252" s="29"/>
      <c r="AC252" s="32"/>
      <c r="AD252" s="32"/>
      <c r="AE252" s="32"/>
      <c r="AF252" s="32"/>
      <c r="AG252" s="28"/>
      <c r="AH252" s="29"/>
    </row>
    <row r="253" spans="24:34" ht="15" customHeight="1" x14ac:dyDescent="0.2">
      <c r="X253" s="30"/>
      <c r="Y253" s="31"/>
      <c r="Z253" s="32"/>
      <c r="AA253" s="33"/>
      <c r="AB253" s="29"/>
      <c r="AC253" s="32"/>
      <c r="AD253" s="32"/>
      <c r="AE253" s="32"/>
      <c r="AF253" s="32"/>
      <c r="AG253" s="28"/>
      <c r="AH253" s="29"/>
    </row>
    <row r="254" spans="24:34" ht="15" customHeight="1" x14ac:dyDescent="0.2">
      <c r="X254" s="30"/>
      <c r="Y254" s="31"/>
      <c r="Z254" s="32"/>
      <c r="AA254" s="33"/>
      <c r="AB254" s="29"/>
      <c r="AC254" s="32"/>
      <c r="AD254" s="32"/>
      <c r="AE254" s="32"/>
      <c r="AF254" s="32"/>
      <c r="AG254" s="28"/>
      <c r="AH254" s="29"/>
    </row>
    <row r="255" spans="24:34" ht="15" customHeight="1" x14ac:dyDescent="0.2">
      <c r="X255" s="30"/>
      <c r="Y255" s="31"/>
      <c r="Z255" s="32"/>
      <c r="AA255" s="33"/>
      <c r="AB255" s="29"/>
      <c r="AC255" s="32"/>
      <c r="AD255" s="32"/>
      <c r="AE255" s="32"/>
      <c r="AF255" s="32"/>
      <c r="AG255" s="28"/>
      <c r="AH255" s="29"/>
    </row>
    <row r="256" spans="24:34" ht="15" customHeight="1" x14ac:dyDescent="0.2">
      <c r="X256" s="30"/>
      <c r="Y256" s="31"/>
      <c r="Z256" s="32"/>
      <c r="AA256" s="33"/>
      <c r="AB256" s="29"/>
      <c r="AC256" s="32"/>
      <c r="AD256" s="32"/>
      <c r="AE256" s="32"/>
      <c r="AF256" s="32"/>
      <c r="AG256" s="28"/>
      <c r="AH256" s="29"/>
    </row>
    <row r="257" spans="24:34" ht="15" customHeight="1" x14ac:dyDescent="0.2">
      <c r="X257" s="30"/>
      <c r="Y257" s="31"/>
      <c r="Z257" s="32"/>
      <c r="AA257" s="33"/>
      <c r="AB257" s="29"/>
      <c r="AC257" s="32"/>
      <c r="AD257" s="32"/>
      <c r="AE257" s="32"/>
      <c r="AF257" s="32"/>
      <c r="AG257" s="28"/>
      <c r="AH257" s="29"/>
    </row>
    <row r="258" spans="24:34" ht="15" customHeight="1" x14ac:dyDescent="0.2">
      <c r="X258" s="30"/>
      <c r="Y258" s="31"/>
      <c r="Z258" s="32"/>
      <c r="AA258" s="33"/>
      <c r="AB258" s="29"/>
      <c r="AC258" s="32"/>
      <c r="AD258" s="32"/>
      <c r="AE258" s="32"/>
      <c r="AF258" s="32"/>
      <c r="AG258" s="28"/>
      <c r="AH258" s="29"/>
    </row>
    <row r="259" spans="24:34" ht="15" customHeight="1" x14ac:dyDescent="0.2">
      <c r="X259" s="30"/>
      <c r="Y259" s="31"/>
      <c r="Z259" s="32"/>
      <c r="AA259" s="33"/>
      <c r="AB259" s="36"/>
      <c r="AC259" s="32"/>
      <c r="AD259" s="32"/>
      <c r="AE259" s="32"/>
      <c r="AF259" s="32"/>
      <c r="AG259" s="28"/>
      <c r="AH259" s="29"/>
    </row>
    <row r="260" spans="24:34" ht="15" customHeight="1" x14ac:dyDescent="0.2">
      <c r="X260" s="30"/>
      <c r="Y260" s="31"/>
      <c r="Z260" s="32"/>
      <c r="AA260" s="33"/>
      <c r="AB260" s="29"/>
      <c r="AC260" s="32"/>
      <c r="AD260" s="32"/>
      <c r="AE260" s="32"/>
      <c r="AF260" s="32"/>
      <c r="AG260" s="28"/>
      <c r="AH260" s="29"/>
    </row>
    <row r="261" spans="24:34" ht="15" customHeight="1" x14ac:dyDescent="0.2">
      <c r="X261" s="30"/>
      <c r="Y261" s="31"/>
      <c r="Z261" s="32"/>
      <c r="AA261" s="33"/>
      <c r="AB261" s="29"/>
      <c r="AC261" s="32"/>
      <c r="AD261" s="32"/>
      <c r="AE261" s="32"/>
      <c r="AF261" s="32"/>
      <c r="AG261" s="28"/>
      <c r="AH261" s="29"/>
    </row>
    <row r="262" spans="24:34" ht="15" customHeight="1" x14ac:dyDescent="0.2">
      <c r="X262" s="30"/>
      <c r="Y262" s="31"/>
      <c r="Z262" s="32"/>
      <c r="AA262" s="33"/>
      <c r="AB262" s="29"/>
      <c r="AC262" s="32"/>
      <c r="AD262" s="32"/>
      <c r="AE262" s="32"/>
      <c r="AF262" s="32"/>
      <c r="AG262" s="37"/>
      <c r="AH262" s="29"/>
    </row>
    <row r="263" spans="24:34" ht="15" customHeight="1" x14ac:dyDescent="0.2">
      <c r="X263" s="30"/>
      <c r="Y263" s="31"/>
      <c r="Z263" s="32"/>
      <c r="AA263" s="33"/>
      <c r="AB263" s="29"/>
      <c r="AC263" s="32"/>
      <c r="AD263" s="32"/>
      <c r="AE263" s="32"/>
      <c r="AF263" s="32"/>
      <c r="AG263" s="28"/>
      <c r="AH263" s="29"/>
    </row>
    <row r="264" spans="24:34" ht="15" customHeight="1" x14ac:dyDescent="0.2">
      <c r="X264" s="30"/>
      <c r="Y264" s="31"/>
      <c r="Z264" s="32"/>
      <c r="AA264" s="33"/>
      <c r="AB264" s="29"/>
      <c r="AC264" s="32"/>
      <c r="AD264" s="32"/>
      <c r="AE264" s="32"/>
      <c r="AF264" s="32"/>
      <c r="AG264" s="37"/>
      <c r="AH264" s="29"/>
    </row>
    <row r="265" spans="24:34" ht="15" customHeight="1" x14ac:dyDescent="0.2">
      <c r="X265" s="30"/>
      <c r="Y265" s="31"/>
      <c r="Z265" s="32"/>
      <c r="AA265" s="33"/>
      <c r="AB265" s="36"/>
      <c r="AC265" s="32"/>
      <c r="AD265" s="32"/>
      <c r="AE265" s="32"/>
      <c r="AF265" s="32"/>
      <c r="AG265" s="28"/>
      <c r="AH265" s="29"/>
    </row>
    <row r="266" spans="24:34" ht="15" customHeight="1" x14ac:dyDescent="0.2">
      <c r="X266" s="30"/>
      <c r="Y266" s="31"/>
      <c r="Z266" s="32"/>
      <c r="AA266" s="33"/>
      <c r="AB266" s="29"/>
      <c r="AC266" s="32"/>
      <c r="AD266" s="32"/>
      <c r="AE266" s="32"/>
      <c r="AF266" s="32"/>
      <c r="AG266" s="28"/>
      <c r="AH266" s="29"/>
    </row>
    <row r="267" spans="24:34" ht="15" customHeight="1" x14ac:dyDescent="0.2">
      <c r="X267" s="30"/>
      <c r="Y267" s="31"/>
      <c r="Z267" s="32"/>
      <c r="AA267" s="33"/>
      <c r="AB267" s="29"/>
      <c r="AC267" s="32"/>
      <c r="AD267" s="32"/>
      <c r="AE267" s="32"/>
      <c r="AF267" s="32"/>
      <c r="AG267" s="28"/>
      <c r="AH267" s="29"/>
    </row>
    <row r="268" spans="24:34" ht="15" customHeight="1" x14ac:dyDescent="0.2">
      <c r="X268" s="30"/>
      <c r="Y268" s="31"/>
      <c r="Z268" s="32"/>
      <c r="AA268" s="33"/>
      <c r="AB268" s="29"/>
      <c r="AC268" s="32"/>
      <c r="AD268" s="32"/>
      <c r="AE268" s="32"/>
      <c r="AF268" s="32"/>
      <c r="AG268" s="28"/>
      <c r="AH268" s="29"/>
    </row>
    <row r="269" spans="24:34" ht="15" customHeight="1" x14ac:dyDescent="0.2">
      <c r="X269" s="30"/>
      <c r="Y269" s="31"/>
      <c r="Z269" s="32"/>
      <c r="AA269" s="33"/>
      <c r="AB269" s="36"/>
      <c r="AC269" s="32"/>
      <c r="AD269" s="32"/>
      <c r="AE269" s="32"/>
      <c r="AF269" s="32"/>
      <c r="AG269" s="28"/>
      <c r="AH269" s="29"/>
    </row>
    <row r="270" spans="24:34" ht="15" customHeight="1" x14ac:dyDescent="0.2">
      <c r="X270" s="30"/>
      <c r="Y270" s="31"/>
      <c r="Z270" s="32"/>
      <c r="AA270" s="33"/>
      <c r="AB270" s="29"/>
      <c r="AC270" s="32"/>
      <c r="AD270" s="32"/>
      <c r="AE270" s="32"/>
      <c r="AF270" s="32"/>
      <c r="AG270" s="28"/>
      <c r="AH270" s="29"/>
    </row>
    <row r="271" spans="24:34" ht="15" customHeight="1" x14ac:dyDescent="0.2">
      <c r="X271" s="30"/>
      <c r="Y271" s="31"/>
      <c r="Z271" s="32"/>
      <c r="AA271" s="33"/>
      <c r="AB271" s="29"/>
      <c r="AC271" s="32"/>
      <c r="AD271" s="32"/>
      <c r="AE271" s="32"/>
      <c r="AF271" s="32"/>
      <c r="AG271" s="28"/>
      <c r="AH271" s="29"/>
    </row>
    <row r="272" spans="24:34" ht="15" customHeight="1" x14ac:dyDescent="0.2">
      <c r="X272" s="30"/>
      <c r="Y272" s="31"/>
      <c r="Z272" s="32"/>
      <c r="AA272" s="33"/>
      <c r="AB272" s="29"/>
      <c r="AC272" s="32"/>
      <c r="AD272" s="32"/>
      <c r="AE272" s="32"/>
      <c r="AF272" s="32"/>
      <c r="AG272" s="37"/>
      <c r="AH272" s="34"/>
    </row>
    <row r="273" spans="24:34" ht="15" customHeight="1" x14ac:dyDescent="0.2">
      <c r="X273" s="30"/>
      <c r="Y273" s="31"/>
      <c r="Z273" s="32"/>
      <c r="AA273" s="33"/>
      <c r="AB273" s="29"/>
      <c r="AC273" s="32"/>
      <c r="AD273" s="32"/>
      <c r="AE273" s="32"/>
      <c r="AF273" s="32"/>
      <c r="AG273" s="28"/>
      <c r="AH273" s="29"/>
    </row>
    <row r="274" spans="24:34" ht="15" customHeight="1" x14ac:dyDescent="0.2">
      <c r="X274" s="30"/>
      <c r="Y274" s="31"/>
      <c r="Z274" s="32"/>
      <c r="AA274" s="33"/>
      <c r="AB274" s="29"/>
      <c r="AC274" s="32"/>
      <c r="AD274" s="32"/>
      <c r="AE274" s="32"/>
      <c r="AF274" s="32"/>
      <c r="AG274" s="28"/>
      <c r="AH274" s="29"/>
    </row>
    <row r="275" spans="24:34" ht="15" customHeight="1" x14ac:dyDescent="0.2">
      <c r="X275" s="30"/>
      <c r="Y275" s="31"/>
      <c r="Z275" s="32"/>
      <c r="AA275" s="33"/>
      <c r="AB275" s="29"/>
      <c r="AC275" s="32"/>
      <c r="AD275" s="32"/>
      <c r="AE275" s="32"/>
      <c r="AF275" s="32"/>
      <c r="AG275" s="28"/>
      <c r="AH275" s="29"/>
    </row>
    <row r="276" spans="24:34" ht="15" customHeight="1" x14ac:dyDescent="0.2">
      <c r="X276" s="30"/>
      <c r="Y276" s="31"/>
      <c r="Z276" s="32"/>
      <c r="AA276" s="33"/>
      <c r="AB276" s="29"/>
      <c r="AC276" s="32"/>
      <c r="AD276" s="32"/>
      <c r="AE276" s="32"/>
      <c r="AF276" s="32"/>
      <c r="AG276" s="28"/>
      <c r="AH276" s="29"/>
    </row>
    <row r="277" spans="24:34" ht="15" customHeight="1" x14ac:dyDescent="0.2">
      <c r="X277" s="30"/>
      <c r="Y277" s="31"/>
      <c r="Z277" s="32"/>
      <c r="AA277" s="33"/>
      <c r="AB277" s="29"/>
      <c r="AC277" s="32"/>
      <c r="AD277" s="32"/>
      <c r="AE277" s="32"/>
      <c r="AF277" s="32"/>
      <c r="AG277" s="28"/>
      <c r="AH277" s="29"/>
    </row>
    <row r="278" spans="24:34" ht="15" customHeight="1" x14ac:dyDescent="0.2">
      <c r="X278" s="30"/>
      <c r="Y278" s="31"/>
      <c r="Z278" s="32"/>
      <c r="AA278" s="33"/>
      <c r="AB278" s="29"/>
      <c r="AC278" s="32"/>
      <c r="AD278" s="32"/>
      <c r="AE278" s="32"/>
      <c r="AF278" s="32"/>
      <c r="AG278" s="28"/>
      <c r="AH278" s="29"/>
    </row>
    <row r="279" spans="24:34" ht="15" customHeight="1" x14ac:dyDescent="0.2">
      <c r="X279" s="30"/>
      <c r="Y279" s="31"/>
      <c r="Z279" s="32"/>
      <c r="AA279" s="33"/>
      <c r="AB279" s="29"/>
      <c r="AC279" s="32"/>
      <c r="AD279" s="32"/>
      <c r="AE279" s="32"/>
      <c r="AF279" s="32"/>
      <c r="AG279" s="28"/>
      <c r="AH279" s="29"/>
    </row>
    <row r="280" spans="24:34" ht="15" customHeight="1" x14ac:dyDescent="0.2">
      <c r="X280" s="30"/>
      <c r="Y280" s="31"/>
      <c r="Z280" s="32"/>
      <c r="AA280" s="33"/>
      <c r="AB280" s="29"/>
      <c r="AC280" s="32"/>
      <c r="AD280" s="32"/>
      <c r="AE280" s="32"/>
      <c r="AF280" s="32"/>
      <c r="AG280" s="28"/>
      <c r="AH280" s="29"/>
    </row>
    <row r="281" spans="24:34" ht="15" customHeight="1" x14ac:dyDescent="0.2">
      <c r="X281" s="30"/>
      <c r="Y281" s="31"/>
      <c r="Z281" s="32"/>
      <c r="AA281" s="33"/>
      <c r="AB281" s="29"/>
      <c r="AC281" s="32"/>
      <c r="AD281" s="32"/>
      <c r="AE281" s="32"/>
      <c r="AF281" s="32"/>
      <c r="AG281" s="28"/>
      <c r="AH281" s="29"/>
    </row>
    <row r="282" spans="24:34" ht="15" customHeight="1" x14ac:dyDescent="0.2">
      <c r="X282" s="30"/>
      <c r="Y282" s="31"/>
      <c r="Z282" s="32"/>
      <c r="AA282" s="33"/>
      <c r="AB282" s="36"/>
      <c r="AC282" s="32"/>
      <c r="AD282" s="32"/>
      <c r="AE282" s="32"/>
      <c r="AF282" s="32"/>
      <c r="AG282" s="28"/>
      <c r="AH282" s="29"/>
    </row>
  </sheetData>
  <sortState ref="B6:BU152">
    <sortCondition ref="H6:H152"/>
    <sortCondition ref="F6:F152"/>
    <sortCondition ref="B6:B152"/>
  </sortState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DIP_master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mschnitt</dc:creator>
  <cp:lastModifiedBy>mschnitt</cp:lastModifiedBy>
  <dcterms:created xsi:type="dcterms:W3CDTF">2018-09-23T08:52:21Z</dcterms:created>
  <dcterms:modified xsi:type="dcterms:W3CDTF">2018-09-25T17:18:40Z</dcterms:modified>
</cp:coreProperties>
</file>