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604" yWindow="-12" windowWidth="11448" windowHeight="9684"/>
  </bookViews>
  <sheets>
    <sheet name="DIP_master" sheetId="1" r:id="rId1"/>
    <sheet name="Images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5" i="1" l="1"/>
  <c r="N55" i="1"/>
  <c r="M55" i="1"/>
  <c r="C122" i="1"/>
  <c r="N26" i="1"/>
  <c r="M26" i="1"/>
  <c r="C26" i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6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6" i="2"/>
  <c r="E6" i="2"/>
  <c r="E7" i="2" s="1"/>
  <c r="E8" i="2" l="1"/>
  <c r="E9" i="2" s="1"/>
  <c r="E10" i="2" s="1"/>
  <c r="E11" i="2" s="1"/>
  <c r="E12" i="2" s="1"/>
  <c r="E13" i="2" s="1"/>
  <c r="E14" i="2" s="1"/>
  <c r="E15" i="2" l="1"/>
  <c r="E16" i="2" s="1"/>
  <c r="E17" i="2" s="1"/>
  <c r="E18" i="2" s="1"/>
  <c r="E19" i="2" s="1"/>
  <c r="E20" i="2" l="1"/>
  <c r="E21" i="2" s="1"/>
  <c r="E22" i="2" s="1"/>
  <c r="E23" i="2" s="1"/>
  <c r="E24" i="2" s="1"/>
  <c r="E25" i="2" l="1"/>
  <c r="E26" i="2" l="1"/>
  <c r="E27" i="2" l="1"/>
  <c r="E28" i="2" l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C36" i="2" l="1"/>
  <c r="C40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7" i="2"/>
  <c r="C38" i="2"/>
  <c r="C39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6" i="2"/>
  <c r="N87" i="1" l="1"/>
  <c r="L87" i="1" s="1"/>
  <c r="M87" i="1"/>
  <c r="K87" i="1" s="1"/>
  <c r="N199" i="1"/>
  <c r="L199" i="1" s="1"/>
  <c r="M199" i="1"/>
  <c r="K199" i="1" s="1"/>
  <c r="N198" i="1"/>
  <c r="L198" i="1" s="1"/>
  <c r="M198" i="1"/>
  <c r="K198" i="1" s="1"/>
  <c r="N197" i="1"/>
  <c r="L197" i="1" s="1"/>
  <c r="M197" i="1"/>
  <c r="K197" i="1" s="1"/>
  <c r="N83" i="1"/>
  <c r="L83" i="1" s="1"/>
  <c r="M83" i="1"/>
  <c r="K83" i="1" s="1"/>
  <c r="N82" i="1"/>
  <c r="L82" i="1" s="1"/>
  <c r="M82" i="1"/>
  <c r="K82" i="1" s="1"/>
  <c r="N120" i="1"/>
  <c r="L120" i="1" s="1"/>
  <c r="M120" i="1"/>
  <c r="K120" i="1" s="1"/>
  <c r="N196" i="1"/>
  <c r="L196" i="1" s="1"/>
  <c r="M196" i="1"/>
  <c r="K196" i="1" s="1"/>
  <c r="N195" i="1"/>
  <c r="L195" i="1" s="1"/>
  <c r="M195" i="1"/>
  <c r="K195" i="1" s="1"/>
  <c r="N71" i="1"/>
  <c r="L71" i="1" s="1"/>
  <c r="M71" i="1"/>
  <c r="K71" i="1" s="1"/>
  <c r="N70" i="1"/>
  <c r="L70" i="1" s="1"/>
  <c r="M70" i="1"/>
  <c r="K70" i="1" s="1"/>
  <c r="N65" i="1"/>
  <c r="L65" i="1" s="1"/>
  <c r="M65" i="1"/>
  <c r="K65" i="1" s="1"/>
  <c r="N21" i="1"/>
  <c r="L21" i="1" s="1"/>
  <c r="M21" i="1"/>
  <c r="K21" i="1" s="1"/>
  <c r="N79" i="1"/>
  <c r="L79" i="1" s="1"/>
  <c r="M79" i="1"/>
  <c r="K79" i="1" s="1"/>
  <c r="N194" i="1"/>
  <c r="L194" i="1" s="1"/>
  <c r="M194" i="1"/>
  <c r="K194" i="1" s="1"/>
  <c r="N118" i="1"/>
  <c r="L118" i="1" s="1"/>
  <c r="M118" i="1"/>
  <c r="K118" i="1" s="1"/>
  <c r="N181" i="1"/>
  <c r="L181" i="1" s="1"/>
  <c r="M181" i="1"/>
  <c r="K181" i="1" s="1"/>
  <c r="N180" i="1"/>
  <c r="L180" i="1" s="1"/>
  <c r="M180" i="1"/>
  <c r="K180" i="1" s="1"/>
  <c r="N179" i="1"/>
  <c r="L179" i="1" s="1"/>
  <c r="M179" i="1"/>
  <c r="K179" i="1" s="1"/>
  <c r="N178" i="1"/>
  <c r="L178" i="1" s="1"/>
  <c r="M178" i="1"/>
  <c r="K178" i="1" s="1"/>
  <c r="N177" i="1"/>
  <c r="L177" i="1" s="1"/>
  <c r="M177" i="1"/>
  <c r="K177" i="1" s="1"/>
  <c r="N176" i="1"/>
  <c r="L176" i="1" s="1"/>
  <c r="M176" i="1"/>
  <c r="K176" i="1" s="1"/>
  <c r="N154" i="1"/>
  <c r="L154" i="1" s="1"/>
  <c r="M154" i="1"/>
  <c r="K154" i="1" s="1"/>
  <c r="N153" i="1"/>
  <c r="L153" i="1" s="1"/>
  <c r="M153" i="1"/>
  <c r="K153" i="1" s="1"/>
  <c r="N114" i="1"/>
  <c r="L114" i="1" s="1"/>
  <c r="M114" i="1"/>
  <c r="K114" i="1" s="1"/>
  <c r="N193" i="1"/>
  <c r="L193" i="1" s="1"/>
  <c r="M193" i="1"/>
  <c r="K193" i="1" s="1"/>
  <c r="N113" i="1"/>
  <c r="L113" i="1" s="1"/>
  <c r="M113" i="1"/>
  <c r="K113" i="1" s="1"/>
  <c r="N112" i="1"/>
  <c r="L112" i="1" s="1"/>
  <c r="M112" i="1"/>
  <c r="K112" i="1" s="1"/>
  <c r="N111" i="1"/>
  <c r="L111" i="1" s="1"/>
  <c r="M111" i="1"/>
  <c r="K111" i="1" s="1"/>
  <c r="N192" i="1"/>
  <c r="L192" i="1" s="1"/>
  <c r="M192" i="1"/>
  <c r="K192" i="1" s="1"/>
  <c r="N63" i="1"/>
  <c r="L63" i="1" s="1"/>
  <c r="M63" i="1"/>
  <c r="K63" i="1" s="1"/>
  <c r="N103" i="1"/>
  <c r="L103" i="1" s="1"/>
  <c r="M103" i="1"/>
  <c r="K103" i="1" s="1"/>
  <c r="N147" i="1"/>
  <c r="L147" i="1" s="1"/>
  <c r="M147" i="1"/>
  <c r="K147" i="1" s="1"/>
  <c r="N191" i="1"/>
  <c r="M191" i="1"/>
  <c r="N190" i="1"/>
  <c r="M190" i="1"/>
  <c r="N162" i="1"/>
  <c r="L162" i="1" s="1"/>
  <c r="M162" i="1"/>
  <c r="K162" i="1" s="1"/>
  <c r="N149" i="1"/>
  <c r="L149" i="1" s="1"/>
  <c r="M149" i="1"/>
  <c r="K149" i="1" s="1"/>
  <c r="N146" i="1"/>
  <c r="L146" i="1" s="1"/>
  <c r="M146" i="1"/>
  <c r="K146" i="1" s="1"/>
  <c r="N161" i="1"/>
  <c r="L161" i="1" s="1"/>
  <c r="M161" i="1"/>
  <c r="K161" i="1" s="1"/>
  <c r="N166" i="1"/>
  <c r="L166" i="1" s="1"/>
  <c r="M166" i="1"/>
  <c r="K166" i="1" s="1"/>
  <c r="N165" i="1"/>
  <c r="L165" i="1" s="1"/>
  <c r="M165" i="1"/>
  <c r="K165" i="1" s="1"/>
  <c r="N189" i="1"/>
  <c r="L189" i="1" s="1"/>
  <c r="M189" i="1"/>
  <c r="K189" i="1" s="1"/>
  <c r="N188" i="1"/>
  <c r="L188" i="1" s="1"/>
  <c r="M188" i="1"/>
  <c r="K188" i="1" s="1"/>
  <c r="N185" i="1"/>
  <c r="L185" i="1" s="1"/>
  <c r="M185" i="1"/>
  <c r="K185" i="1" s="1"/>
  <c r="N7" i="1"/>
  <c r="L7" i="1" s="1"/>
  <c r="M7" i="1"/>
  <c r="K7" i="1" s="1"/>
  <c r="N187" i="1"/>
  <c r="M187" i="1"/>
  <c r="N40" i="1"/>
  <c r="L40" i="1" s="1"/>
  <c r="M40" i="1"/>
  <c r="K40" i="1" s="1"/>
  <c r="N39" i="1"/>
  <c r="L39" i="1" s="1"/>
  <c r="M39" i="1"/>
  <c r="K39" i="1" s="1"/>
  <c r="N38" i="1"/>
  <c r="L38" i="1" s="1"/>
  <c r="M38" i="1"/>
  <c r="K38" i="1" s="1"/>
  <c r="N37" i="1"/>
  <c r="L37" i="1" s="1"/>
  <c r="M37" i="1"/>
  <c r="K37" i="1" s="1"/>
  <c r="N36" i="1"/>
  <c r="L36" i="1" s="1"/>
  <c r="M36" i="1"/>
  <c r="K36" i="1" s="1"/>
  <c r="N186" i="1"/>
  <c r="M186" i="1"/>
  <c r="N74" i="1"/>
  <c r="M74" i="1"/>
  <c r="N184" i="1"/>
  <c r="L184" i="1" s="1"/>
  <c r="M184" i="1"/>
  <c r="K184" i="1" s="1"/>
  <c r="N183" i="1"/>
  <c r="L183" i="1" s="1"/>
  <c r="M183" i="1"/>
  <c r="K183" i="1" s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4" i="1"/>
  <c r="M164" i="1"/>
  <c r="N163" i="1"/>
  <c r="M163" i="1"/>
  <c r="N160" i="1"/>
  <c r="M160" i="1"/>
  <c r="N159" i="1"/>
  <c r="M159" i="1"/>
  <c r="N158" i="1"/>
  <c r="M158" i="1"/>
  <c r="N157" i="1"/>
  <c r="M157" i="1"/>
  <c r="N156" i="1"/>
  <c r="L156" i="1" s="1"/>
  <c r="M156" i="1"/>
  <c r="K156" i="1" s="1"/>
  <c r="N155" i="1"/>
  <c r="M155" i="1"/>
  <c r="N152" i="1"/>
  <c r="M152" i="1"/>
  <c r="N151" i="1"/>
  <c r="M151" i="1"/>
  <c r="N150" i="1"/>
  <c r="M150" i="1"/>
  <c r="N148" i="1"/>
  <c r="M148" i="1"/>
  <c r="N145" i="1"/>
  <c r="M145" i="1"/>
  <c r="N144" i="1"/>
  <c r="L144" i="1" s="1"/>
  <c r="M144" i="1"/>
  <c r="K144" i="1" s="1"/>
  <c r="N143" i="1"/>
  <c r="M143" i="1"/>
  <c r="N142" i="1"/>
  <c r="M142" i="1"/>
  <c r="N141" i="1"/>
  <c r="L141" i="1" s="1"/>
  <c r="M141" i="1"/>
  <c r="K141" i="1" s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1" i="1"/>
  <c r="M121" i="1"/>
  <c r="N119" i="1"/>
  <c r="M119" i="1"/>
  <c r="N117" i="1"/>
  <c r="M117" i="1"/>
  <c r="N116" i="1"/>
  <c r="M116" i="1"/>
  <c r="N115" i="1"/>
  <c r="M115" i="1"/>
  <c r="N110" i="1"/>
  <c r="M110" i="1"/>
  <c r="N109" i="1"/>
  <c r="M109" i="1"/>
  <c r="N108" i="1"/>
  <c r="M108" i="1"/>
  <c r="N107" i="1"/>
  <c r="L107" i="1" s="1"/>
  <c r="M107" i="1"/>
  <c r="K107" i="1" s="1"/>
  <c r="N106" i="1"/>
  <c r="L106" i="1" s="1"/>
  <c r="M106" i="1"/>
  <c r="K106" i="1" s="1"/>
  <c r="N105" i="1"/>
  <c r="M105" i="1"/>
  <c r="N104" i="1"/>
  <c r="M104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6" i="1"/>
  <c r="M86" i="1"/>
  <c r="N85" i="1"/>
  <c r="M85" i="1"/>
  <c r="N84" i="1"/>
  <c r="M84" i="1"/>
  <c r="N81" i="1"/>
  <c r="M81" i="1"/>
  <c r="N80" i="1"/>
  <c r="M80" i="1"/>
  <c r="N78" i="1"/>
  <c r="M78" i="1"/>
  <c r="N77" i="1"/>
  <c r="M77" i="1"/>
  <c r="N76" i="1"/>
  <c r="M76" i="1"/>
  <c r="N75" i="1"/>
  <c r="M75" i="1"/>
  <c r="N73" i="1"/>
  <c r="M73" i="1"/>
  <c r="N72" i="1"/>
  <c r="M72" i="1"/>
  <c r="N69" i="1"/>
  <c r="M69" i="1"/>
  <c r="N68" i="1"/>
  <c r="M68" i="1"/>
  <c r="N67" i="1"/>
  <c r="M67" i="1"/>
  <c r="N66" i="1"/>
  <c r="M66" i="1"/>
  <c r="N64" i="1"/>
  <c r="M64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L46" i="1" s="1"/>
  <c r="M46" i="1"/>
  <c r="K46" i="1" s="1"/>
  <c r="N45" i="1"/>
  <c r="M45" i="1"/>
  <c r="N44" i="1"/>
  <c r="M44" i="1"/>
  <c r="N43" i="1"/>
  <c r="M43" i="1"/>
  <c r="N42" i="1"/>
  <c r="M42" i="1"/>
  <c r="N41" i="1"/>
  <c r="M41" i="1"/>
  <c r="N35" i="1"/>
  <c r="L35" i="1" s="1"/>
  <c r="M35" i="1"/>
  <c r="K35" i="1" s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5" i="1"/>
  <c r="M25" i="1"/>
  <c r="N24" i="1"/>
  <c r="M24" i="1"/>
  <c r="N23" i="1"/>
  <c r="M23" i="1"/>
  <c r="N22" i="1"/>
  <c r="M22" i="1"/>
  <c r="N20" i="1"/>
  <c r="M20" i="1"/>
  <c r="N19" i="1"/>
  <c r="M19" i="1"/>
  <c r="N18" i="1"/>
  <c r="M18" i="1"/>
  <c r="N17" i="1"/>
  <c r="M17" i="1"/>
  <c r="N16" i="1"/>
  <c r="L16" i="1" s="1"/>
  <c r="M16" i="1"/>
  <c r="K16" i="1" s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L8" i="1" s="1"/>
  <c r="M8" i="1"/>
  <c r="K8" i="1" s="1"/>
  <c r="N6" i="1"/>
  <c r="M6" i="1"/>
</calcChain>
</file>

<file path=xl/comments1.xml><?xml version="1.0" encoding="utf-8"?>
<comments xmlns="http://schemas.openxmlformats.org/spreadsheetml/2006/main">
  <authors>
    <author>mschnitt</author>
    <author>Schnittler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Collections for Morphometry:
M Schnittler &amp; Horn
m Horn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mschnitt:</t>
        </r>
        <r>
          <rPr>
            <sz val="9"/>
            <color indexed="81"/>
            <rFont val="Tahoma"/>
            <family val="2"/>
          </rPr>
          <t xml:space="preserve">
Number of shoots photographed
</t>
        </r>
      </text>
    </comment>
    <comment ref="H5" authorId="0">
      <text>
        <r>
          <rPr>
            <sz val="9"/>
            <color indexed="81"/>
            <rFont val="Tahoma"/>
            <family val="2"/>
          </rPr>
          <t>arbitrary code, localities sorted</t>
        </r>
      </text>
    </comment>
    <comment ref="R5" authorId="1">
      <text>
        <r>
          <rPr>
            <b/>
            <sz val="9"/>
            <color indexed="81"/>
            <rFont val="Tahoma"/>
            <family val="2"/>
          </rPr>
          <t>Schnittler:</t>
        </r>
        <r>
          <rPr>
            <sz val="9"/>
            <color indexed="81"/>
            <rFont val="Tahoma"/>
            <family val="2"/>
          </rPr>
          <t xml:space="preserve">
Lab No. (Rico) - specimens can repeat due to AFLP repeats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mschnitt:</t>
        </r>
        <r>
          <rPr>
            <sz val="9"/>
            <color indexed="81"/>
            <rFont val="Tahoma"/>
            <family val="2"/>
          </rPr>
          <t xml:space="preserve">
small clone, not photographed since material scanty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mschnitt:</t>
        </r>
        <r>
          <rPr>
            <sz val="9"/>
            <color indexed="81"/>
            <rFont val="Tahoma"/>
            <family val="2"/>
          </rPr>
          <t xml:space="preserve">
mol: DIPzei
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mschnitt:</t>
        </r>
        <r>
          <rPr>
            <sz val="9"/>
            <color indexed="81"/>
            <rFont val="Tahoma"/>
            <family val="2"/>
          </rPr>
          <t xml:space="preserve">
no images, clone too small</t>
        </r>
      </text>
    </comment>
  </commentList>
</comments>
</file>

<file path=xl/sharedStrings.xml><?xml version="1.0" encoding="utf-8"?>
<sst xmlns="http://schemas.openxmlformats.org/spreadsheetml/2006/main" count="2230" uniqueCount="1151">
  <si>
    <t>AFLP</t>
  </si>
  <si>
    <t>cp</t>
  </si>
  <si>
    <t>LFY</t>
  </si>
  <si>
    <t>MLG</t>
  </si>
  <si>
    <t>Lab No.</t>
  </si>
  <si>
    <t>str</t>
  </si>
  <si>
    <t>Coll. Code</t>
  </si>
  <si>
    <t>Region</t>
  </si>
  <si>
    <t>collecting date</t>
  </si>
  <si>
    <t>locality description</t>
  </si>
  <si>
    <t>Lon (dd°mm'ss.s')</t>
  </si>
  <si>
    <t>Lat (dd°mm'ss.s')</t>
  </si>
  <si>
    <t>Lon (dd.ddddd°)</t>
  </si>
  <si>
    <t>Lat (dd.ddddd°)</t>
  </si>
  <si>
    <t>prec [m]</t>
  </si>
  <si>
    <t>Elev m a.s.l.</t>
  </si>
  <si>
    <t/>
  </si>
  <si>
    <t>DIPiss1</t>
  </si>
  <si>
    <t>ByF</t>
  </si>
  <si>
    <t>21.09.2014</t>
  </si>
  <si>
    <t>DIPiss2</t>
  </si>
  <si>
    <t>22.09.2014</t>
  </si>
  <si>
    <t>DIPiss3</t>
  </si>
  <si>
    <t>23.09.2014</t>
  </si>
  <si>
    <t>Mitterbach-Hoehe Buchenau</t>
  </si>
  <si>
    <t>DIPiss4</t>
  </si>
  <si>
    <t>zw. Kiesruck und Stein-Schachten, ca. 2.1 km SSW Schachtenhaus</t>
  </si>
  <si>
    <t>DIPiss5</t>
  </si>
  <si>
    <t>S Steinschachten ca. 3 km SSW Schachenhaus</t>
  </si>
  <si>
    <t>DIPiss6</t>
  </si>
  <si>
    <t>24.09.2014</t>
  </si>
  <si>
    <t>Trinkwasserspeicher Frauenau, Suedufer, oestlichstes Vorkommen</t>
  </si>
  <si>
    <t>DIPiss7</t>
  </si>
  <si>
    <t>Trinkwasserspeicher Frauenau, Suedufer, Mittleres Vorkommen</t>
  </si>
  <si>
    <t>DIPiss8</t>
  </si>
  <si>
    <t>Trinkwasserspeicher Frauenau, Suedufer, Westl. Vorkommen</t>
  </si>
  <si>
    <t>DIPiss9</t>
  </si>
  <si>
    <t>DIPiss10</t>
  </si>
  <si>
    <t>Rand eines Fichtenwaldes, aufgelichtet durch Holzeinschlag, E Schachtenhaus</t>
  </si>
  <si>
    <t>DIPiss11</t>
  </si>
  <si>
    <t>25.09.2014</t>
  </si>
  <si>
    <t>11</t>
  </si>
  <si>
    <t>DIPiss12</t>
  </si>
  <si>
    <t>26.09.2014</t>
  </si>
  <si>
    <t>offener Hang in Fichtenjungwald, Reschbachklause 3.1 km NNW Finsterau, unmittelbar W Stausee</t>
  </si>
  <si>
    <t>DIPiss13</t>
  </si>
  <si>
    <t>DIPiss14</t>
  </si>
  <si>
    <t>DIPiss15</t>
  </si>
  <si>
    <t>DIPiss16/1</t>
  </si>
  <si>
    <t>Kahlschlag in Fichtenwald, Abt. Knottenruck ca. 1 km SW Altschoenau</t>
  </si>
  <si>
    <t>DIPiss16/2</t>
  </si>
  <si>
    <t>DIPiss17</t>
  </si>
  <si>
    <t>DIPiss18</t>
  </si>
  <si>
    <t>NP-Basisstr., ca 1 km NNW Altschoenau</t>
  </si>
  <si>
    <t>DIPiss19/2</t>
  </si>
  <si>
    <t>NP-Basisstr., ca 4 km NW Altschoenau</t>
  </si>
  <si>
    <t>DIPalp1</t>
  </si>
  <si>
    <t>DIPalp2</t>
  </si>
  <si>
    <t>DIPalp3</t>
  </si>
  <si>
    <t>DIPalp5</t>
  </si>
  <si>
    <t>DIPalp6</t>
  </si>
  <si>
    <t>DIPalp8</t>
  </si>
  <si>
    <t>DIPalp9</t>
  </si>
  <si>
    <t>Regenhaenge, oestl. Ende Talsperre Fraunau</t>
  </si>
  <si>
    <t>DIPalp10</t>
  </si>
  <si>
    <t>DIPalp11</t>
  </si>
  <si>
    <t>DIPalp12</t>
  </si>
  <si>
    <t>DIPalp13</t>
  </si>
  <si>
    <t>DIPalp14</t>
  </si>
  <si>
    <t>Rand eines Fichtenwaldes, aufgelichtet durch Holzeinschlag, E Schachtenhaus, zweites Vork. 180 m ent</t>
  </si>
  <si>
    <t>DIPalp15</t>
  </si>
  <si>
    <t>DIPalp16/1</t>
  </si>
  <si>
    <t>Wegrand, Fichtenwald, ca. 300 m WSW Ruckenwies, N Gr. Falkenstein</t>
  </si>
  <si>
    <t>DIPalp16/2</t>
  </si>
  <si>
    <t>DIPalp17</t>
  </si>
  <si>
    <t>Wegrand zu dichtem Fichtenwald, Baernbachtal ca. 1 km N Ruckenwies, N Gr. Falkenstein, Rand des Weg</t>
  </si>
  <si>
    <t>DIPalp18/1</t>
  </si>
  <si>
    <t>Strassenrand ca. 1.3 km NW Althuette, S Frauenau</t>
  </si>
  <si>
    <t>DIPalp18/2</t>
  </si>
  <si>
    <t>DIPalp19</t>
  </si>
  <si>
    <t>DIPalp20</t>
  </si>
  <si>
    <t>DIPalp21</t>
  </si>
  <si>
    <t>DIPalp22</t>
  </si>
  <si>
    <t>DIPalp23</t>
  </si>
  <si>
    <t>DIPalp24</t>
  </si>
  <si>
    <t>DIPalp25/1</t>
  </si>
  <si>
    <t>DIPalp25/2</t>
  </si>
  <si>
    <t>DIPalp26</t>
  </si>
  <si>
    <t>ehem. Erdentnahmestelle am Hochseign, ca. 750 m S Rachelsee</t>
  </si>
  <si>
    <t>DIPalp27</t>
  </si>
  <si>
    <t>Wegrand einer Forststr. in mittelaltem Fichtenwald, 600 m NNE Neuhütte, N Spiegelau</t>
  </si>
  <si>
    <t>DIPalp28</t>
  </si>
  <si>
    <t>DIPalp29</t>
  </si>
  <si>
    <t>28.09.2014</t>
  </si>
  <si>
    <t>DIPiss19/1</t>
  </si>
  <si>
    <t>DIPalp30/2</t>
  </si>
  <si>
    <t>Gipfelbereich Gr. Arber, hinter den Militaeranlagen, Bodenmaiser Sattel, 100 m W Zwieseler Huette</t>
  </si>
  <si>
    <t>DIPalp31/1</t>
  </si>
  <si>
    <t xml:space="preserve">Gipfelbereich Gr. Arber, obere Drosselhaenge, unterhalb der Militaeranlagen, ca. 200 m SW Zwieseler </t>
  </si>
  <si>
    <t>DIPalp31/2</t>
  </si>
  <si>
    <t>DIPalp32</t>
  </si>
  <si>
    <t xml:space="preserve">Steile, N-exp. Waldrand an Skihang, ueber Fussgaengerweg zum Gr. Arber, mittlere Drosselhaenge, ca. </t>
  </si>
  <si>
    <t>DIPalp33</t>
  </si>
  <si>
    <t>N,exp. Hang, Skipiste zum Gr. Arber, ca. 500 m S Talstation Skilift</t>
  </si>
  <si>
    <t>DIPalp34/1</t>
  </si>
  <si>
    <t>N-exp. Waldrand neben Skipiste, unterste Drosselhaenge, ca. 120 m S Talstation Skilift</t>
  </si>
  <si>
    <t>DIPalp34/2</t>
  </si>
  <si>
    <t>DIPiss20</t>
  </si>
  <si>
    <t>ehem. Kahlschlag, jetzt Pflege, Parkplatz Aufschlägersäge an NP-Basisstr., ca. 2 km NE Riedlhütte (2</t>
  </si>
  <si>
    <t>DIPiss21</t>
  </si>
  <si>
    <t>DIPiss22</t>
  </si>
  <si>
    <t>DIPiss23</t>
  </si>
  <si>
    <t>gemaehter Magerrasen, am Waldrand, Waldspielgelände am nördl. Ortsrand von Spiegelau</t>
  </si>
  <si>
    <t>DIPiss24</t>
  </si>
  <si>
    <t>DIPcom7</t>
  </si>
  <si>
    <t>DIPcom3</t>
  </si>
  <si>
    <t>DIPcom4</t>
  </si>
  <si>
    <t>DIPcom1</t>
  </si>
  <si>
    <t>Waldschneise 500 m ESE Spiegelhuette,</t>
  </si>
  <si>
    <t>DIPcom2</t>
  </si>
  <si>
    <t>DIPoel4</t>
  </si>
  <si>
    <t>DIPoel6</t>
  </si>
  <si>
    <t>DIPoel2</t>
  </si>
  <si>
    <t>DIPoel1</t>
  </si>
  <si>
    <t>DIPoel5</t>
  </si>
  <si>
    <t>DIPtri4</t>
  </si>
  <si>
    <t>DIPtri3</t>
  </si>
  <si>
    <t>DIPtri6</t>
  </si>
  <si>
    <t>DIPtri5</t>
  </si>
  <si>
    <t>DIPtri7</t>
  </si>
  <si>
    <t>DIPzei5</t>
  </si>
  <si>
    <t>DIPzei11</t>
  </si>
  <si>
    <t>DIPzei6</t>
  </si>
  <si>
    <t>Freiflaeche mit Magerrasen im Bot. Garten, Pflanzenfreigelaende am NP-Zentrum, NP-Basisstr.</t>
  </si>
  <si>
    <t>DIPzei8</t>
  </si>
  <si>
    <t>DIPzei10</t>
  </si>
  <si>
    <t>DIPcom5</t>
  </si>
  <si>
    <t>DIPACC1</t>
  </si>
  <si>
    <t>DIPoel3</t>
  </si>
  <si>
    <t>DIPzei7</t>
  </si>
  <si>
    <t>DIPcom6</t>
  </si>
  <si>
    <t>DIPcom8 cf</t>
  </si>
  <si>
    <t>DIPzei9</t>
  </si>
  <si>
    <t>DIPzei3</t>
  </si>
  <si>
    <t>DIPzei4</t>
  </si>
  <si>
    <t>DIPtri2</t>
  </si>
  <si>
    <t>DIPzei2</t>
  </si>
  <si>
    <t>DIPzei1</t>
  </si>
  <si>
    <t>ca. 800 m NE Maign, vorderer Bay. Wald, bei Eging a. See</t>
  </si>
  <si>
    <t>DIPtri1</t>
  </si>
  <si>
    <t>DIPalpH15/49</t>
  </si>
  <si>
    <t>Hexenriegel nördlich Weidhütte, BY, D</t>
  </si>
  <si>
    <t>DIPissH15/50</t>
  </si>
  <si>
    <t>Mitter-Berg NE Neuschönau, BY, D</t>
  </si>
  <si>
    <t>111</t>
  </si>
  <si>
    <t>122</t>
  </si>
  <si>
    <t>221</t>
  </si>
  <si>
    <t>133</t>
  </si>
  <si>
    <t>321</t>
  </si>
  <si>
    <t>123</t>
  </si>
  <si>
    <t>322</t>
  </si>
  <si>
    <t>332</t>
  </si>
  <si>
    <t>1*3</t>
  </si>
  <si>
    <t>12*</t>
  </si>
  <si>
    <t>121</t>
  </si>
  <si>
    <t>144</t>
  </si>
  <si>
    <t>154</t>
  </si>
  <si>
    <t>14*</t>
  </si>
  <si>
    <t>444</t>
  </si>
  <si>
    <t>15*</t>
  </si>
  <si>
    <t>132</t>
  </si>
  <si>
    <t>161</t>
  </si>
  <si>
    <t>331</t>
  </si>
  <si>
    <t>375</t>
  </si>
  <si>
    <t>386</t>
  </si>
  <si>
    <t>397</t>
  </si>
  <si>
    <t>398</t>
  </si>
  <si>
    <t>3a9</t>
  </si>
  <si>
    <t>1ba</t>
  </si>
  <si>
    <t>5ba</t>
  </si>
  <si>
    <t>5cb</t>
  </si>
  <si>
    <t>37c</t>
  </si>
  <si>
    <t>37d</t>
  </si>
  <si>
    <t>5dc</t>
  </si>
  <si>
    <t>5e5</t>
  </si>
  <si>
    <t>387</t>
  </si>
  <si>
    <t>3fe</t>
  </si>
  <si>
    <t>57c</t>
  </si>
  <si>
    <t>57f</t>
  </si>
  <si>
    <t>3eg</t>
  </si>
  <si>
    <t>3e5</t>
  </si>
  <si>
    <t>H 14/03</t>
  </si>
  <si>
    <t>H 14/04</t>
  </si>
  <si>
    <t>7.49</t>
  </si>
  <si>
    <t>H/S 14/01</t>
  </si>
  <si>
    <t>H/S 14/02</t>
  </si>
  <si>
    <t>H/S 14/03</t>
  </si>
  <si>
    <t>H/S 14/12</t>
  </si>
  <si>
    <t>H/S 14/13</t>
  </si>
  <si>
    <t>H/S 14/14</t>
  </si>
  <si>
    <t>H/S 14/18</t>
  </si>
  <si>
    <t>H/S 14/23</t>
  </si>
  <si>
    <t>H/S 14/25</t>
  </si>
  <si>
    <t>H/S 14/27</t>
  </si>
  <si>
    <t>H/S 14/30</t>
  </si>
  <si>
    <t>H/S 14/31.01</t>
  </si>
  <si>
    <t>H/S 14/31.02</t>
  </si>
  <si>
    <t>H/S 14/32</t>
  </si>
  <si>
    <t>H/S 14/33.01</t>
  </si>
  <si>
    <t>H/S 14/33.02</t>
  </si>
  <si>
    <t>H/S 14/36</t>
  </si>
  <si>
    <t>7.45</t>
  </si>
  <si>
    <t>H/S 14/38</t>
  </si>
  <si>
    <t>7.50</t>
  </si>
  <si>
    <t>H/S 14/44</t>
  </si>
  <si>
    <t>H/S 14/49</t>
  </si>
  <si>
    <t>H/S 14/51</t>
  </si>
  <si>
    <t>H/S 14/53</t>
  </si>
  <si>
    <t>H/S 14/55.01</t>
  </si>
  <si>
    <t>H/S 14/55.02</t>
  </si>
  <si>
    <t>H/S 14/60</t>
  </si>
  <si>
    <t>H/S 14/67</t>
  </si>
  <si>
    <t>H/S 14/73</t>
  </si>
  <si>
    <t>H/S 14/77</t>
  </si>
  <si>
    <t>H/S 14/78</t>
  </si>
  <si>
    <t>H/S 14/79.01</t>
  </si>
  <si>
    <t>H/S 14/79.02</t>
  </si>
  <si>
    <t>H/S 14/80</t>
  </si>
  <si>
    <t>H/S 14/81</t>
  </si>
  <si>
    <t>H/S 14/82.01</t>
  </si>
  <si>
    <t>H/S 14/82.02</t>
  </si>
  <si>
    <t>H 15/49</t>
  </si>
  <si>
    <t>H/S 14/04</t>
  </si>
  <si>
    <t>H/S 14/09</t>
  </si>
  <si>
    <t>H/S 14/19</t>
  </si>
  <si>
    <t>H/S 14/28</t>
  </si>
  <si>
    <t>H/S 14/34</t>
  </si>
  <si>
    <t>H/S 14/39</t>
  </si>
  <si>
    <t>5.73</t>
  </si>
  <si>
    <t>H 14/02</t>
  </si>
  <si>
    <t>6.59</t>
  </si>
  <si>
    <t>H 14/05</t>
  </si>
  <si>
    <t>H/S 14/10</t>
  </si>
  <si>
    <t>H/S 14/05</t>
  </si>
  <si>
    <t>H/S 14/11</t>
  </si>
  <si>
    <t>H/S 14/15</t>
  </si>
  <si>
    <t>H/S 14/20</t>
  </si>
  <si>
    <t>H/S 14/24</t>
  </si>
  <si>
    <t>H/S 14/26</t>
  </si>
  <si>
    <t>H/S 14/29</t>
  </si>
  <si>
    <t>H/S 14/35</t>
  </si>
  <si>
    <t>H/S 14/37</t>
  </si>
  <si>
    <t>6.67</t>
  </si>
  <si>
    <t>H/S 14/40</t>
  </si>
  <si>
    <t>6.68</t>
  </si>
  <si>
    <t>H/S 14/45</t>
  </si>
  <si>
    <t>6.52</t>
  </si>
  <si>
    <t>H/S 14/47</t>
  </si>
  <si>
    <t>H/S 14/48.01</t>
  </si>
  <si>
    <t>H/S 14/48.02</t>
  </si>
  <si>
    <t>H/S 14/52</t>
  </si>
  <si>
    <t>H/S 14/54</t>
  </si>
  <si>
    <t>H/S 14/56.01</t>
  </si>
  <si>
    <t>H/S 14/56.02</t>
  </si>
  <si>
    <t>H/S 14/63</t>
  </si>
  <si>
    <t>H/S 14/66</t>
  </si>
  <si>
    <t>H/S 14/68</t>
  </si>
  <si>
    <t>H/S 14/69</t>
  </si>
  <si>
    <t>H/S 14/74</t>
  </si>
  <si>
    <t>H 15/50</t>
  </si>
  <si>
    <t>H/S 14/06</t>
  </si>
  <si>
    <t>H/S 14/21</t>
  </si>
  <si>
    <t>H/S 14/41</t>
  </si>
  <si>
    <t>6.45</t>
  </si>
  <si>
    <t>H/S 14/57</t>
  </si>
  <si>
    <t>H/S 14/64</t>
  </si>
  <si>
    <t>6.36</t>
  </si>
  <si>
    <t>H/S 14/70</t>
  </si>
  <si>
    <t>H/S 14/07</t>
  </si>
  <si>
    <t>H/S 14/16</t>
  </si>
  <si>
    <t>H/S 14/42</t>
  </si>
  <si>
    <t>5.26</t>
  </si>
  <si>
    <t>H/S 14/50</t>
  </si>
  <si>
    <t>H/S 14/65</t>
  </si>
  <si>
    <t>5.23</t>
  </si>
  <si>
    <t>H/S 14/71</t>
  </si>
  <si>
    <t>H/S 14/75</t>
  </si>
  <si>
    <t>5.46</t>
  </si>
  <si>
    <t>H 14/01</t>
  </si>
  <si>
    <t>H/S 14/08</t>
  </si>
  <si>
    <t>H/S 14/17</t>
  </si>
  <si>
    <t>H/S 14/22</t>
  </si>
  <si>
    <t>H/S 14/43</t>
  </si>
  <si>
    <t>5.51</t>
  </si>
  <si>
    <t>H/S 14/46</t>
  </si>
  <si>
    <t>H/S 14/58</t>
  </si>
  <si>
    <t>H/S 14/59</t>
  </si>
  <si>
    <t>H/S 14/61</t>
  </si>
  <si>
    <t>H/S 14/62</t>
  </si>
  <si>
    <t>H/S 14/72</t>
  </si>
  <si>
    <t>H/S 14/76</t>
  </si>
  <si>
    <t>9.48</t>
  </si>
  <si>
    <t>Flow Cyt.</t>
  </si>
  <si>
    <t>RPB</t>
  </si>
  <si>
    <t>KH</t>
  </si>
  <si>
    <t>Loc.</t>
  </si>
  <si>
    <t>DIPalp93</t>
  </si>
  <si>
    <t>1a</t>
  </si>
  <si>
    <t>I am here: 48°51'28.50"N 13°40'13.80"E http://maps.google.com/maps?q=48.85792%2C13.67053</t>
  </si>
  <si>
    <t>I am here: 48°52'26.80"N 13°41'28.50"E http://maps.google.com/maps?q=48.87413%2C13.69126</t>
  </si>
  <si>
    <t>I am here: 48°48'50.00"N 13°45'56.50"E http://maps.google.com/maps?q=48.81391%2C13.76571</t>
  </si>
  <si>
    <t>I am here: 48°55'46.60"N 13°33'11.60"E http://maps.google.com/maps?q=48.92962%2C13.55323</t>
  </si>
  <si>
    <t>I am here: 48°42'49.00"N 13°12'44.40"E http://maps.google.com/maps?q=48.71363%2C13.21235</t>
  </si>
  <si>
    <t>I am here: 48°57'45.50"N 13°33'47.20"E http://maps.google.com/maps?q=48.96264%2C13.56313</t>
  </si>
  <si>
    <t>#20180925 15:30</t>
  </si>
  <si>
    <t>I am here: 48°57'45.80"N 13°33'46.90"E http://maps.google.com/maps?q=48.96273%2C13.56304</t>
  </si>
  <si>
    <t>I am here: 48°57'50.20"N 12°52'58.90"E http://maps.google.com/maps?q=48.96395%2C12.88303</t>
  </si>
  <si>
    <t>40a</t>
  </si>
  <si>
    <t>I am here: 48°57'49.10"N 12°52'57.90"E http://maps.google.com/maps?q=48.96366%2C12.88276</t>
  </si>
  <si>
    <t>I am here: 48°53'16.30"N 13°34'22.90"E http://maps.google.com/maps?q=48.88787%2C13.57303</t>
  </si>
  <si>
    <t>#20180925 16:30</t>
  </si>
  <si>
    <t>DIPalp91</t>
  </si>
  <si>
    <t>25.09.2018</t>
  </si>
  <si>
    <t>zw. Hauzenberg und Hemerau, bei Freyung</t>
  </si>
  <si>
    <t>I am here: 48°41'17.80"N 13°37'22.80"E http://maps.google.com/maps?q=48.68829%2C13.62301</t>
  </si>
  <si>
    <t>DIPiss92</t>
  </si>
  <si>
    <t>49a</t>
  </si>
  <si>
    <t>I am here: 48°41'15.10"N 13°37'23.50"E http://maps.google.com/maps?q=48.68755%2C13.62321</t>
  </si>
  <si>
    <t>#20180925 17:40</t>
  </si>
  <si>
    <t>xxx</t>
  </si>
  <si>
    <t>Böschung Forstweg ca. 1km W Spiegelau, Forstabt. Schneiderau</t>
  </si>
  <si>
    <t>DIPalp94</t>
  </si>
  <si>
    <t>#20180925 17:50</t>
  </si>
  <si>
    <t>#20180925 10:00</t>
  </si>
  <si>
    <t>#20180924 15:00</t>
  </si>
  <si>
    <t>#20180925 12:20</t>
  </si>
  <si>
    <t>#20180925 16:00</t>
  </si>
  <si>
    <t>#20180924 17:00</t>
  </si>
  <si>
    <t>#20180925 14:00</t>
  </si>
  <si>
    <t>#20180925 14:30</t>
  </si>
  <si>
    <t>time</t>
  </si>
  <si>
    <t>M</t>
  </si>
  <si>
    <t xml:space="preserve"> -</t>
  </si>
  <si>
    <t>ByW_LYCann01</t>
  </si>
  <si>
    <t>BYF</t>
  </si>
  <si>
    <t>Böschungskante einer Erdentnahmestelle ca. 700 m SW Phillipsreut, Hinterer Bay. Wald</t>
  </si>
  <si>
    <t>alte Erdentnahmestelle neben Bundesstr. 1.45 km NW Phillipsreut, Hinterer Bay. Wald</t>
  </si>
  <si>
    <t>Böschung an NP-Basisstr., 2 km NNW Neuenschoenau</t>
  </si>
  <si>
    <t>Böschung an Strassenkreuzung 1 km SW Altschoenau</t>
  </si>
  <si>
    <t>Böschung bei Parkplatz Martinwiese der NP-Basisstr., ca. 1.2 km N Riedlhütte</t>
  </si>
  <si>
    <t>Böschung einer alten Bahntrasse ca. 1.4 km SW Haidmuehle, Hinterer Bay. Wald</t>
  </si>
  <si>
    <t>Böschung einer Forststr. oberhalb Waldhaeuser, oestl. Ortsrand</t>
  </si>
  <si>
    <t>Böschung einer Forststr., Ostunterhang
G des Gr. Arber, Waldabt. Stallhaenge</t>
  </si>
  <si>
    <t>Böschung mit Kahlschlag und Jungfichten, Rand des Sportplatzes, nördl. Ortsrand Spiegelau</t>
  </si>
  <si>
    <t>Böschung oberhalb alter Erdentnahmestelle, Parkplatz oberes Reschbachtal, 2.1 km W Finsterau, 600 m</t>
  </si>
  <si>
    <t>Böschung oberhalb Parkplatz, Sufer Talsperre Fraunau nahe Damm</t>
  </si>
  <si>
    <t>Böschung unterhalb eines Weges,Fichtenwald, Klingenbrunner Scheer ca. 1.8 km WSW Gr. Rachel</t>
  </si>
  <si>
    <t>Böschung, ehem. Waldweg im Fichtenjungwald, Rindel-Berg, 6 km WSW Finsterau</t>
  </si>
  <si>
    <t>Gfaelleiruck, Böschung , Grenze D/Cz, Wendehammer am Grenzweg</t>
  </si>
  <si>
    <t>offene WegBöschung 600 m NE Enzianfilz</t>
  </si>
  <si>
    <t>StrassenBöschung bei Parkplatz Filzwald an NP-Basisstr., ca. 2 km NE Riedlhütte</t>
  </si>
  <si>
    <t>Vaccino-Callunetum an Böschung einer Forststr., Hirschenstein 4.5 km N Boebrach, Mittl. Vorderer Ba</t>
  </si>
  <si>
    <t>WegBöschung an der Wildseige ca. 1.3 km N Schachtenhaus</t>
  </si>
  <si>
    <t>WegBöschung ueber Bach, Alte Schwelle, ca. 4 km N Schachten-Diensthuette, Tal des Hirschbachs</t>
  </si>
  <si>
    <t>WegBöschung, Fichtenjungwald, Parkplatz Jaegerstrasse ca. 1.1 km WSW Mauth</t>
  </si>
  <si>
    <t>ByW_LYCann02</t>
  </si>
  <si>
    <t>26.09.2018</t>
  </si>
  <si>
    <t>I am here: 49°6'13.70"N 13°17'35.10"E http://maps.google.com/maps?q=49.10381%2C13.29309</t>
  </si>
  <si>
    <t>ByW_LYCann03</t>
  </si>
  <si>
    <t>I am here: 49°6'23.50"N 13°17'41.60"E http://maps.google.com/maps?q=49.10654%2C13.2949</t>
  </si>
  <si>
    <t>I am here: 49°6'1.20"N 13°16'54.80"E http://maps.google.com/maps?q=49.10034%2C13.28191</t>
  </si>
  <si>
    <t>I am here: 49°6'2.10"N 13°16'53.70"E http://maps.google.com/maps?q=49.10060%2C13.28161</t>
  </si>
  <si>
    <t>I am here: 49°6'32.20"N 13°16'36.00"E http://maps.google.com/maps?q=49.10896%2C13.27668</t>
  </si>
  <si>
    <t>#20180926 16:50</t>
  </si>
  <si>
    <t>#20180926 14:30</t>
  </si>
  <si>
    <t>#20180926 17:25</t>
  </si>
  <si>
    <t>I am here: 49°2'57.90"N 13°18'32.70"E http://maps.google.com/maps?q=49.04943%2C13.3091</t>
  </si>
  <si>
    <t>#20180926 18:00</t>
  </si>
  <si>
    <t>I am here: 49°4'25.90"N 13°21'24.10"E http://maps.google.com/maps?q=49.07388%2C13.3567</t>
  </si>
  <si>
    <t>Ruckowitzschachten, unterhalb Lackenberg</t>
  </si>
  <si>
    <t>ByW_LYCann04</t>
  </si>
  <si>
    <t>ByW_DRYfim</t>
  </si>
  <si>
    <t>Wolfsriegel oberhalb Steinbach, bei alter Eibe (Polystichum braunii-Stelle)</t>
  </si>
  <si>
    <t>#20180926 11:00</t>
  </si>
  <si>
    <t>#20180926 11:30</t>
  </si>
  <si>
    <t>ByW_DRYaff</t>
  </si>
  <si>
    <t>ByW_LYCann05</t>
  </si>
  <si>
    <t>#20180927 09:30</t>
  </si>
  <si>
    <t>I am here: 49°3'12.00"N 13°22'38.40"E http://maps.google.com/maps?q=49.05335%2C13.37735</t>
  </si>
  <si>
    <t>#20180927 10:15</t>
  </si>
  <si>
    <t>I am here: 49°3'31.00"N 13°22'24.00"E http://maps.google.com/maps?q=49.05861%2C13.37335</t>
  </si>
  <si>
    <t>27.09.2018</t>
  </si>
  <si>
    <t>kleiner Hahnenbogen, Böschung Forstweg</t>
  </si>
  <si>
    <t>I am here: 49°3'7.80"N 13°21'49.00"E http://maps.google.com/maps?q=49.05218%2C13.36361</t>
  </si>
  <si>
    <t>#20180927 10:30</t>
  </si>
  <si>
    <t>DIPalp95</t>
  </si>
  <si>
    <t>#20180927 10:45</t>
  </si>
  <si>
    <t>I am here: 49°3'46.10"N 13°21'29.20"E http://maps.google.com/maps?q=49.06282%2C13.35812</t>
  </si>
  <si>
    <t>I am here: 49°3'46.00"N 13°21'29.20"E http://maps.google.com/maps?q=49.06280%2C13.35813</t>
  </si>
  <si>
    <t>DIPalp96</t>
  </si>
  <si>
    <t>I am here: 49°3'50.50"N 13°21'33.90"E http://maps.google.com/maps?q=49.06404%2C13.35944</t>
  </si>
  <si>
    <t>#20180927 11:19</t>
  </si>
  <si>
    <t>I am here: 49°2'28.40"N 13°23'18.90"E http://maps.google.com/maps?q=49.04124%2C13.3886</t>
  </si>
  <si>
    <t>#20180927 12:15</t>
  </si>
  <si>
    <t>ByW_LYCann07</t>
  </si>
  <si>
    <t>ByW_LYCann6</t>
  </si>
  <si>
    <t>#20180927 14:00</t>
  </si>
  <si>
    <t>DIPalp97</t>
  </si>
  <si>
    <t>I am here: 49°2'26.20"N 13°19'13.60"E http://maps.google.com/maps?q=49.04062%2C13.32045</t>
  </si>
  <si>
    <t>trockener Rand Fichtenwald, an Forststr., am Stubenriegel</t>
  </si>
  <si>
    <t>#20180927 13:40</t>
  </si>
  <si>
    <t>I am here: 49°2'51.10"N 13°19'11.10"E http://maps.google.com/maps?q=49.04753%2C13.31977</t>
  </si>
  <si>
    <t>I am here: 49°2'28.60"N 13°20'34.30"E http://maps.google.com/maps?q=49.04129%2C13.34288</t>
  </si>
  <si>
    <t>I am here: 49°2'50.80"N 13°20'44.50"E http://maps.google.com/maps?q=49.04745%2C13.34571</t>
  </si>
  <si>
    <t>#20180927 14:20</t>
  </si>
  <si>
    <t>I am here: 49°2'50.90"N 13°20'44.70"E http://maps.google.com/maps?q=49.04749%2C13.34577</t>
  </si>
  <si>
    <t>I am here: 49°2'50.70"N 13°20'44.60"E http://maps.google.com/maps?q=49.04744%2C13.34575</t>
  </si>
  <si>
    <t>I am here: 49°2'51.30"N 13°20'44.10"E http://maps.google.com/maps?q=49.04758%2C13.3456</t>
  </si>
  <si>
    <t>I am here: 49°2'50.50"N 13°20'44.30"E http://maps.google.com/maps?q=49.04737%2C13.34565</t>
  </si>
  <si>
    <t>#20180927 14:21</t>
  </si>
  <si>
    <t>#20180927 14:22</t>
  </si>
  <si>
    <t>#20180927 14:23</t>
  </si>
  <si>
    <t>#20180927 14:24</t>
  </si>
  <si>
    <t>#20180927 14:25</t>
  </si>
  <si>
    <t>Böschung einer Forststr., Ostunterhang Stallriegel
G des Gr. Arber, Waldabt. Stallhaenge</t>
  </si>
  <si>
    <t>#20180927 15:10</t>
  </si>
  <si>
    <t>I am here: 49°6'40.00"N 13°8'48.70"E http://maps.google.com/maps?q=49.11113%2C13.14688</t>
  </si>
  <si>
    <t>I am here: 49°6'42.50"N 13°8'2.60"E http://maps.google.com/maps?q=49.11182%2C13.13407</t>
  </si>
  <si>
    <t>#20180927 15:50</t>
  </si>
  <si>
    <t>DIPalp30/1</t>
  </si>
  <si>
    <t>I am here: 49°6'50.10"N 13°8'2.60"E http://maps.google.com/maps?q=49.11394%2C13.13406</t>
  </si>
  <si>
    <t>#20180927 16:10</t>
  </si>
  <si>
    <t>I am here: 49°6'51.20"N 13°8'0.50"E http://maps.google.com/maps?q=49.11423%2C13.13348</t>
  </si>
  <si>
    <t>#20180927 16:15</t>
  </si>
  <si>
    <t>#20180927 16:30</t>
  </si>
  <si>
    <t>Gr. Arber, N-exp. Hang ca 300m NW Gipfel</t>
  </si>
  <si>
    <t>I am here: 49°6'53.20"N 13°7'56.30"E http://maps.google.com/maps?q=49.11480%2C13.13232</t>
  </si>
  <si>
    <t>DIPalp98/1</t>
  </si>
  <si>
    <t>DIPalp98/2</t>
  </si>
  <si>
    <t>#20180927 16:25</t>
  </si>
  <si>
    <t>I am here: 49°6'52.90"N 13°7'58.00"E http://maps.google.com/maps?q=49.11470%2C13.13279</t>
  </si>
  <si>
    <t>I am here: 49°6'54.20"N 13°8'2.00"E http://maps.google.com/maps?q=49.11507%2C13.13392</t>
  </si>
  <si>
    <t>#20180927 16:40</t>
  </si>
  <si>
    <t>#20180927 16:50</t>
  </si>
  <si>
    <t>DIPalp33/1</t>
  </si>
  <si>
    <t>DIPalp33/2</t>
  </si>
  <si>
    <t>I am here: 49°7'2.70"N 13°8'5.60"E http://maps.google.com/maps?q=49.11743%2C13.13491</t>
  </si>
  <si>
    <t>I am here: 49°7'1.90"N 13°8'4.60"E http://maps.google.com/maps?q=49.11720%2C13.13463</t>
  </si>
  <si>
    <t>Gr. Arber, N-exp. Hang ca 200 m S valley station of the cablecar</t>
  </si>
  <si>
    <t>I am here: 49°7'9.70"N 13°8'19.20"E http://maps.google.com/maps?q=49.11937%2C13.13869</t>
  </si>
  <si>
    <t>#20180927 17:20</t>
  </si>
  <si>
    <t>DIPalp99/1</t>
  </si>
  <si>
    <t>DIPalp99/2</t>
  </si>
  <si>
    <t>I am here: 49°7'11.00"N 13°8'21.00"E http://maps.google.com/maps?q=49.11972%2C13.13918</t>
  </si>
  <si>
    <t>#20180927 17:30</t>
  </si>
  <si>
    <t>DIPzei100</t>
  </si>
  <si>
    <t>I am here: 49°7'11.80"N 13°8'20.40"E http://maps.google.com/maps?q=49.11996%2C13.13901</t>
  </si>
  <si>
    <t>#20180927 17:40</t>
  </si>
  <si>
    <t>m</t>
  </si>
  <si>
    <t xml:space="preserve"> - specimens with code DIP___9#: recorded new in 2018</t>
  </si>
  <si>
    <t>06.10.2018</t>
  </si>
  <si>
    <t>#20181006 KH</t>
  </si>
  <si>
    <t>24.09.2018</t>
  </si>
  <si>
    <t xml:space="preserve"> - new records in 2018 -</t>
  </si>
  <si>
    <t>DIPalp2_d_1.jpg</t>
  </si>
  <si>
    <t>DIPalp2_d_2.jpg</t>
  </si>
  <si>
    <t>DIPalp2_d_3.jpg</t>
  </si>
  <si>
    <t>DIPalp2_d_4.jpg</t>
  </si>
  <si>
    <t>DIPalp2_d_5.jpg</t>
  </si>
  <si>
    <t>DIPalp5_d_1.jpg</t>
  </si>
  <si>
    <t>DIPalp5_d_2.jpg</t>
  </si>
  <si>
    <t>DIPalp5_d_3.jpg</t>
  </si>
  <si>
    <t>DIPalp5_d_4.jpg</t>
  </si>
  <si>
    <t>DIPalp6_d_1.jpg</t>
  </si>
  <si>
    <t>DIPalp6_d_2.jpg</t>
  </si>
  <si>
    <t>DIPalp6_d_3.jpg</t>
  </si>
  <si>
    <t>DIPalp6_d_4.jpg</t>
  </si>
  <si>
    <t>DIPalp6_d_5.jpg</t>
  </si>
  <si>
    <t>DIPalp8_d_1.jpg</t>
  </si>
  <si>
    <t>DIPalp8_d_2.jpg</t>
  </si>
  <si>
    <t>DIPalp8_d_3.jpg</t>
  </si>
  <si>
    <t>DIPalp8_d_4.jpg</t>
  </si>
  <si>
    <t>DIPalp8_d_5.jpg</t>
  </si>
  <si>
    <t>DIPalp14_d_1.jpg</t>
  </si>
  <si>
    <t>DIPalp14_d_2.jpg</t>
  </si>
  <si>
    <t>DIPalp14_d_3.jpg</t>
  </si>
  <si>
    <t>DIPalp14_d_4.jpg</t>
  </si>
  <si>
    <t>DIPalp15_d_1.jpg</t>
  </si>
  <si>
    <t>DIPalp15_d_2.jpg</t>
  </si>
  <si>
    <t>DIPalp15_d_3.jpg</t>
  </si>
  <si>
    <t>DIPalp15_d_4.jpg</t>
  </si>
  <si>
    <t>DIPalp15_d_5.jpg</t>
  </si>
  <si>
    <t>DIPalp16_1_d_1.jpg</t>
  </si>
  <si>
    <t>DIPalp16_1_d_2.jpg</t>
  </si>
  <si>
    <t>DIPalp16_1_d_3.jpg</t>
  </si>
  <si>
    <t>DIPalp16_1_d_4.jpg</t>
  </si>
  <si>
    <t>DIPalp16_1_d_5.jpg</t>
  </si>
  <si>
    <t>DIPalp16_2_d_1.jpg</t>
  </si>
  <si>
    <t>DIPalp16_2_d_2.jpg</t>
  </si>
  <si>
    <t>DIPalp16_2_d_3.jpg</t>
  </si>
  <si>
    <t>DIPalp16_2_d_4.jpg</t>
  </si>
  <si>
    <t>DIPalp16_2_d_5.jpg</t>
  </si>
  <si>
    <t>DIPalp17_d_1.jpg</t>
  </si>
  <si>
    <t>DIPalp17_d_2.jpg</t>
  </si>
  <si>
    <t>DIPalp17_d_3.jpg</t>
  </si>
  <si>
    <t>DIPalp17_d_4.jpg</t>
  </si>
  <si>
    <t>DIPalp17_d_5.jpg</t>
  </si>
  <si>
    <t>DIPalp19_d_1.jpg</t>
  </si>
  <si>
    <t>DIPalp19_d_2.jpg</t>
  </si>
  <si>
    <t>DIPalp19_d_3.jpg</t>
  </si>
  <si>
    <t>DIPalp19_d_4.jpg</t>
  </si>
  <si>
    <t>DIPalp19_d_5.jpg</t>
  </si>
  <si>
    <t>DIPalp20_d_1.jpg</t>
  </si>
  <si>
    <t>DIPalp20_d_2.jpg</t>
  </si>
  <si>
    <t>DIPalp20_d_3.jpg</t>
  </si>
  <si>
    <t>DIPalp20_d_4.jpg</t>
  </si>
  <si>
    <t>DIPalp20_d_5.jpg</t>
  </si>
  <si>
    <t>DIPalp29_d_1.jpg</t>
  </si>
  <si>
    <t>DIPalp29_d_2.jpg</t>
  </si>
  <si>
    <t>DIPalp29_d_3.jpg</t>
  </si>
  <si>
    <t>DIPalp29_d_4.jpg</t>
  </si>
  <si>
    <t>DIPalp29_d_5.jpg</t>
  </si>
  <si>
    <t>DIPalp30_1_d_1.jpg</t>
  </si>
  <si>
    <t>DIPalp30_1_d_2.jpg</t>
  </si>
  <si>
    <t>DIPalp30_1_d_3.jpg</t>
  </si>
  <si>
    <t>DIPalp30_1_d_4.jpg</t>
  </si>
  <si>
    <t>DIPalp30_1_d_5.jpg</t>
  </si>
  <si>
    <t>DIPalp31_1_d_1.jpg</t>
  </si>
  <si>
    <t>DIPalp31_1_d_2.jpg</t>
  </si>
  <si>
    <t>DIPalp31_1_d_3.jpg</t>
  </si>
  <si>
    <t>DIPalp31_1_d_4.jpg</t>
  </si>
  <si>
    <t>DIPalp31_1_d_5.jpg</t>
  </si>
  <si>
    <t>DIPalp34_2_d_1.jpg</t>
  </si>
  <si>
    <t>DIPalp34_2_d_2.jpg</t>
  </si>
  <si>
    <t>DIPalp34_2_d_3.jpg</t>
  </si>
  <si>
    <t>DIPalp34_2_d_4.jpg</t>
  </si>
  <si>
    <t>DIPalp34_2_d_5.jpg</t>
  </si>
  <si>
    <t>DIPalp93_d_1.jpg</t>
  </si>
  <si>
    <t>DIPalp93_d_2.jpg</t>
  </si>
  <si>
    <t>DIPalp93_d_3.jpg</t>
  </si>
  <si>
    <t>DIPalp93_d_4.jpg</t>
  </si>
  <si>
    <t>DIPalp93_d_5.jpg</t>
  </si>
  <si>
    <t>DIPalp94_d_1.jpg</t>
  </si>
  <si>
    <t>DIPalp94_d_2.jpg</t>
  </si>
  <si>
    <t>DIPalp94_d_3.jpg</t>
  </si>
  <si>
    <t>DIPalp94_d_4.jpg</t>
  </si>
  <si>
    <t>DIPalp94_d_5.jpg</t>
  </si>
  <si>
    <t>DIPalp95_d_1.jpg</t>
  </si>
  <si>
    <t>DIPalp95_d_2.jpg</t>
  </si>
  <si>
    <t>DIPalp95_d_3.jpg</t>
  </si>
  <si>
    <t>DIPalp95_d_4.jpg</t>
  </si>
  <si>
    <t>DIPalp95_d_5.jpg</t>
  </si>
  <si>
    <t>DIPalp96_d_1.jpg</t>
  </si>
  <si>
    <t>DIPalp96_d_2.jpg</t>
  </si>
  <si>
    <t>DIPalp96_d_3.jpg</t>
  </si>
  <si>
    <t>DIPalp96_d_4.jpg</t>
  </si>
  <si>
    <t>DIPalp96_d_5.jpg</t>
  </si>
  <si>
    <t>DIPalpH15_49_d_1.jpg</t>
  </si>
  <si>
    <t>DIPalpH15_49_d_2.jpg</t>
  </si>
  <si>
    <t>DIPalpH15_49_d_3.jpg</t>
  </si>
  <si>
    <t>DIPalpH15_49_d_4.jpg</t>
  </si>
  <si>
    <t>DIPalpH15_49_d_5.jpg</t>
  </si>
  <si>
    <t>DIPcom1_d_1.jpg</t>
  </si>
  <si>
    <t>DIPcom1_d_2.jpg</t>
  </si>
  <si>
    <t>DIPcom1_d_3.jpg</t>
  </si>
  <si>
    <t>DIPcom1_d_4.jpg</t>
  </si>
  <si>
    <t>DIPcom1_d_5.jpg</t>
  </si>
  <si>
    <t>DIPcom2_d_1.jpg</t>
  </si>
  <si>
    <t>DIPcom2_d_2.jpg</t>
  </si>
  <si>
    <t>DIPcom2_d_3.jpg</t>
  </si>
  <si>
    <t>DIPcom2_d_4.jpg</t>
  </si>
  <si>
    <t>DIPcom2_d_5.jpg</t>
  </si>
  <si>
    <t>DIPcom3_d_1.jpg</t>
  </si>
  <si>
    <t>DIPcom3_d_2.jpg</t>
  </si>
  <si>
    <t>DIPcom3_d_3.jpg</t>
  </si>
  <si>
    <t>DIPcom3_d_4.jpg</t>
  </si>
  <si>
    <t>DIPcom3_d_5.jpg</t>
  </si>
  <si>
    <t>DIPcom4_d_1.jpg</t>
  </si>
  <si>
    <t>DIPcom4_d_2.jpg</t>
  </si>
  <si>
    <t>DIPcom4_d_3.jpg</t>
  </si>
  <si>
    <t>DIPcom4_d_4.jpg</t>
  </si>
  <si>
    <t>DIPcom4_d_5.jpg</t>
  </si>
  <si>
    <t>DIPcom5_d_1.jpg</t>
  </si>
  <si>
    <t>DIPcom5_d_2.jpg</t>
  </si>
  <si>
    <t>DIPcom5_d_3.jpg</t>
  </si>
  <si>
    <t>DIPcom5_d_4.jpg</t>
  </si>
  <si>
    <t>DIPcom5_d_5.jpg</t>
  </si>
  <si>
    <t>DIPcom6_d_1.jpg</t>
  </si>
  <si>
    <t>DIPcom6_d_2.jpg</t>
  </si>
  <si>
    <t>DIPcom6_d_3.jpg</t>
  </si>
  <si>
    <t>DIPcom6_d_4.jpg</t>
  </si>
  <si>
    <t>DIPcom6_d_5.jpg</t>
  </si>
  <si>
    <t>DIPcomFilzwald_d_1.jpg</t>
  </si>
  <si>
    <t>DIPcomFilzwald_d_2.jpg</t>
  </si>
  <si>
    <t>DIPcomFilzwald_d_3.jpg</t>
  </si>
  <si>
    <t>DIPcomFilzwald_d_4.jpg</t>
  </si>
  <si>
    <t>DIPcomFilzwald_d_5.jpg</t>
  </si>
  <si>
    <t>DIPcomSportplatz Spiegelau_d_1.jpg</t>
  </si>
  <si>
    <t>DIPcomSportplatz Spiegelau_d_2.jpg</t>
  </si>
  <si>
    <t>DIPcomSportplatz Spiegelau_d_3.jpg</t>
  </si>
  <si>
    <t>DIPcomSportplatz Spiegelau_d_4.jpg</t>
  </si>
  <si>
    <t>DIPcomSportplatz Spiegelau_d_5.jpg</t>
  </si>
  <si>
    <t>DIPiss2_d_1.jpg</t>
  </si>
  <si>
    <t>DIPiss2_d_2.jpg</t>
  </si>
  <si>
    <t>DIPiss2_d_3.jpg</t>
  </si>
  <si>
    <t>DIPiss2_d_4.jpg</t>
  </si>
  <si>
    <t>DIPiss2_d_5.jpg</t>
  </si>
  <si>
    <t>DIPiss4_d_1.jpg</t>
  </si>
  <si>
    <t>DIPiss4_d_2.jpg</t>
  </si>
  <si>
    <t>DIPiss4_d_3.jpg</t>
  </si>
  <si>
    <t>DIPiss4_d_4.jpg</t>
  </si>
  <si>
    <t>DIPiss4_d_5.jpg</t>
  </si>
  <si>
    <t>DIPiss5_d_1.jpg</t>
  </si>
  <si>
    <t>DIPiss5_d_2.jpg</t>
  </si>
  <si>
    <t>DIPiss5_d_3.jpg</t>
  </si>
  <si>
    <t>DIPiss5_d_4.jpg</t>
  </si>
  <si>
    <t>DIPiss5_d_5.jpg</t>
  </si>
  <si>
    <t>DIPiss6.10.Neufund_d_1.jpg</t>
  </si>
  <si>
    <t>DIPiss6.10.Neufund_d_2.jpg</t>
  </si>
  <si>
    <t>DIPiss6.10.Neufund_d_3.jpg</t>
  </si>
  <si>
    <t>DIPiss6.10.Neufund_d_4.jpg</t>
  </si>
  <si>
    <t>DIPiss6.10.Neufund_d_5.jpg</t>
  </si>
  <si>
    <t>DIPiss6_d_1.jpg</t>
  </si>
  <si>
    <t>DIPiss6_d_2.jpg</t>
  </si>
  <si>
    <t>DIPiss6_d_3.jpg</t>
  </si>
  <si>
    <t>DIPiss6_d_4.jpg</t>
  </si>
  <si>
    <t>DIPiss6_d_5.jpg</t>
  </si>
  <si>
    <t>DIPiss7_d_1.jpg</t>
  </si>
  <si>
    <t>DIPiss7_d_2.jpg</t>
  </si>
  <si>
    <t>DIPiss7_d_3.jpg</t>
  </si>
  <si>
    <t>DIPiss7_d_4.jpg</t>
  </si>
  <si>
    <t>DIPiss7_d_5.jpg</t>
  </si>
  <si>
    <t>DIPiss8_d_1.jpg</t>
  </si>
  <si>
    <t>DIPiss8_d_2.jpg</t>
  </si>
  <si>
    <t>DIPiss8_d_3.jpg</t>
  </si>
  <si>
    <t>DIPiss8_d_4.jpg</t>
  </si>
  <si>
    <t>DIPiss8_d_5.jpg</t>
  </si>
  <si>
    <t>DIPiss10_d_1.jpg</t>
  </si>
  <si>
    <t>DIPiss10_d_2.jpg</t>
  </si>
  <si>
    <t>DIPiss10_d_3.jpg</t>
  </si>
  <si>
    <t>DIPiss10_d_4.jpg</t>
  </si>
  <si>
    <t>DIPiss10_d_5.jpg</t>
  </si>
  <si>
    <t>DIPiss12_d_1.jpg</t>
  </si>
  <si>
    <t>DIPiss12_d_2.jpg</t>
  </si>
  <si>
    <t>DIPiss12_d_3.jpg</t>
  </si>
  <si>
    <t>DIPiss12_d_4.jpg</t>
  </si>
  <si>
    <t>DIPiss12_d_5.jpg</t>
  </si>
  <si>
    <t>DIPiss13_d_1.jpg</t>
  </si>
  <si>
    <t>DIPiss13_d_2.jpg</t>
  </si>
  <si>
    <t>DIPiss13_d_3.jpg</t>
  </si>
  <si>
    <t>DIPiss13_d_4.jpg</t>
  </si>
  <si>
    <t>DIPiss13_d_5.jpg</t>
  </si>
  <si>
    <t>DIPiss14_d_1.jpg</t>
  </si>
  <si>
    <t>DIPiss14_d_2.jpg</t>
  </si>
  <si>
    <t>DIPiss14_d_3.jpg</t>
  </si>
  <si>
    <t>DIPiss14_d_4.jpg</t>
  </si>
  <si>
    <t>DIPiss14_d_5.jpg</t>
  </si>
  <si>
    <t>DIPiss15_d_1.jpg</t>
  </si>
  <si>
    <t>DIPiss15_d_2.jpg</t>
  </si>
  <si>
    <t>DIPiss15_d_3.jpg</t>
  </si>
  <si>
    <t>DIPiss15_d_4.jpg</t>
  </si>
  <si>
    <t>DIPiss15_d_5.jpg</t>
  </si>
  <si>
    <t>DIPiss16_1_d_1.jpg</t>
  </si>
  <si>
    <t>DIPiss16_1_d_2.jpg</t>
  </si>
  <si>
    <t>DIPiss16_1_d_3.jpg</t>
  </si>
  <si>
    <t>DIPiss16_1_d_4.jpg</t>
  </si>
  <si>
    <t>DIPiss16_1_d_5.jpg</t>
  </si>
  <si>
    <t>DIPiss17_d_1.jpg</t>
  </si>
  <si>
    <t>DIPiss17_d_2.jpg</t>
  </si>
  <si>
    <t>DIPiss17_d_3.jpg</t>
  </si>
  <si>
    <t>DIPiss17_d_4.jpg</t>
  </si>
  <si>
    <t>DIPiss17_d_5.jpg</t>
  </si>
  <si>
    <t>DIPiss19_1_d_1.jpg</t>
  </si>
  <si>
    <t>DIPiss19_1_d_2.jpg</t>
  </si>
  <si>
    <t>DIPiss19_1_d_3.jpg</t>
  </si>
  <si>
    <t>DIPiss19_1_d_4.jpg</t>
  </si>
  <si>
    <t>DIPiss19_1_d_5.jpg</t>
  </si>
  <si>
    <t>DIPiss23_d_1.jpg</t>
  </si>
  <si>
    <t>DIPiss23_d_2.jpg</t>
  </si>
  <si>
    <t>DIPiss23_d_3.jpg</t>
  </si>
  <si>
    <t>DIPiss23_d_4.jpg</t>
  </si>
  <si>
    <t>DIPiss23_d_5.jpg</t>
  </si>
  <si>
    <t>DIPissH 15_50_d_1.jpg</t>
  </si>
  <si>
    <t>DIPissH 15_50_d_2.jpg</t>
  </si>
  <si>
    <t>DIPissH 15_50_d_3.jpg</t>
  </si>
  <si>
    <t>DIPissH 15_50_d_4.jpg</t>
  </si>
  <si>
    <t>DIPissH 15_50_d_5.jpg</t>
  </si>
  <si>
    <t>DIPoel1_d_1.jpg</t>
  </si>
  <si>
    <t>DIPoel1_d_2.jpg</t>
  </si>
  <si>
    <t>DIPoel1_d_3.jpg</t>
  </si>
  <si>
    <t>DIPoel1_d_4.jpg</t>
  </si>
  <si>
    <t>DIPoel1_d_5.jpg</t>
  </si>
  <si>
    <t>DIPoel2_d_1.jpg</t>
  </si>
  <si>
    <t>DIPoel2_d_2.jpg</t>
  </si>
  <si>
    <t>DIPoel2_d_3.jpg</t>
  </si>
  <si>
    <t>DIPoel2_d_4.jpg</t>
  </si>
  <si>
    <t>DIPoel2_d_5.jpg</t>
  </si>
  <si>
    <t>DIPoel3_d_1.jpg</t>
  </si>
  <si>
    <t>DIPoel3_d_2.jpg</t>
  </si>
  <si>
    <t>DIPoel3_d_3.jpg</t>
  </si>
  <si>
    <t>DIPoel3_d_4.jpg</t>
  </si>
  <si>
    <t>DIPoel3_d_5.jpg</t>
  </si>
  <si>
    <t>DIPoel4_d_1.jpg</t>
  </si>
  <si>
    <t>DIPoel4_d_2.jpg</t>
  </si>
  <si>
    <t>DIPoel4_d_3.jpg</t>
  </si>
  <si>
    <t>DIPoel4_d_4.jpg</t>
  </si>
  <si>
    <t>DIPoel4_d_5.jpg</t>
  </si>
  <si>
    <t>DIPoel5_d_1.jpg</t>
  </si>
  <si>
    <t>DIPoel5_d_2.jpg</t>
  </si>
  <si>
    <t>DIPoel5_d_3.jpg</t>
  </si>
  <si>
    <t>DIPoel5_d_4.jpg</t>
  </si>
  <si>
    <t>DIPoel5_d_5.jpg</t>
  </si>
  <si>
    <t>DIPoel6_d_1.jpg</t>
  </si>
  <si>
    <t>DIPoel6_d_2.jpg</t>
  </si>
  <si>
    <t>DIPoel6_d_3.jpg</t>
  </si>
  <si>
    <t>DIPoel6_d_4.jpg</t>
  </si>
  <si>
    <t>DIPoel6_d_5.jpg</t>
  </si>
  <si>
    <t>DIPtri1_d_1.jpg</t>
  </si>
  <si>
    <t>DIPtri1_d_2.jpg</t>
  </si>
  <si>
    <t>DIPtri2_d_1.jpg</t>
  </si>
  <si>
    <t>DIPtri2_d_2.jpg</t>
  </si>
  <si>
    <t>DIPtri2_d_3.jpg</t>
  </si>
  <si>
    <t>DIPtri2_d_4.jpg</t>
  </si>
  <si>
    <t>DIPtri2_d_5.jpg</t>
  </si>
  <si>
    <t>DIPtri3_d_1.jpg</t>
  </si>
  <si>
    <t>DIPtri3_d_2.jpg</t>
  </si>
  <si>
    <t>DIPtri3_d_3.jpg</t>
  </si>
  <si>
    <t>DIPtri3_d_4.jpg</t>
  </si>
  <si>
    <t>DIPtri3_d_5.jpg</t>
  </si>
  <si>
    <t>DIPtri4_d_1.jpg</t>
  </si>
  <si>
    <t>DIPtri4_d_2.jpg</t>
  </si>
  <si>
    <t>DIPtri4_d_3.jpg</t>
  </si>
  <si>
    <t>DIPtri4_d_4.jpg</t>
  </si>
  <si>
    <t>DIPtri4_d_5.jpg</t>
  </si>
  <si>
    <t>DIPtri5_d_1.jpg</t>
  </si>
  <si>
    <t>DIPtri5_d_2.jpg</t>
  </si>
  <si>
    <t>DIPtri5_d_3.jpg</t>
  </si>
  <si>
    <t>DIPtri5_d_4.jpg</t>
  </si>
  <si>
    <t>DIPtri5_d_5.jpg</t>
  </si>
  <si>
    <t>DIPtri6_d_1.jpg</t>
  </si>
  <si>
    <t>DIPtri6_d_2.jpg</t>
  </si>
  <si>
    <t>DIPtri6_d_3.jpg</t>
  </si>
  <si>
    <t>DIPtri6_d_4.jpg</t>
  </si>
  <si>
    <t>DIPtri6_d_5.jpg</t>
  </si>
  <si>
    <t>DIPtriAufschlõgersõge_d_1.jpg</t>
  </si>
  <si>
    <t>DIPtriAufschlõgersõge_d_2.jpg</t>
  </si>
  <si>
    <t>DIPtriAufschlõgersõge_d_3.jpg</t>
  </si>
  <si>
    <t>DIPtriAufschlõgersõge_d_4.jpg</t>
  </si>
  <si>
    <t>DIPzei1_d_1.jpg</t>
  </si>
  <si>
    <t>DIPzei1_d_2.jpg</t>
  </si>
  <si>
    <t>DIPzei1_d_3.jpg</t>
  </si>
  <si>
    <t>DIPzei1_d_4.jpg</t>
  </si>
  <si>
    <t>DIPzei1_d_5.jpg</t>
  </si>
  <si>
    <t>DIPzei2_d_1.jpg</t>
  </si>
  <si>
    <t>DIPzei2_d_2.jpg</t>
  </si>
  <si>
    <t>DIPzei2_d_3.jpg</t>
  </si>
  <si>
    <t>DIPzei2_d_4.jpg</t>
  </si>
  <si>
    <t>DIPzei2_d_5.jpg</t>
  </si>
  <si>
    <t>DIPzei3_d_1.jpg</t>
  </si>
  <si>
    <t>DIPzei3_d_2.jpg</t>
  </si>
  <si>
    <t>DIPzei3_d_3.jpg</t>
  </si>
  <si>
    <t>DIPzei3_d_4.jpg</t>
  </si>
  <si>
    <t>DIPzei3_d_5.jpg</t>
  </si>
  <si>
    <t>DIPzei4_d_1.jpg</t>
  </si>
  <si>
    <t>DIPzei4_d_2.jpg</t>
  </si>
  <si>
    <t>DIPzei4_d_3.jpg</t>
  </si>
  <si>
    <t>DIPzei4_d_4.jpg</t>
  </si>
  <si>
    <t>DIPzei4_d_5.jpg</t>
  </si>
  <si>
    <t>DIPzei5_d_1.jpg</t>
  </si>
  <si>
    <t>DIPzei5_d_2.jpg</t>
  </si>
  <si>
    <t>DIPzei5_d_3.jpg</t>
  </si>
  <si>
    <t>DIPzei5_d_4.jpg</t>
  </si>
  <si>
    <t>DIPzei5_d_5.jpg</t>
  </si>
  <si>
    <t>DIPzei6_d_1.jpg</t>
  </si>
  <si>
    <t>DIPzei6_d_2.jpg</t>
  </si>
  <si>
    <t>DIPzei6_d_3.jpg</t>
  </si>
  <si>
    <t>DIPzei6_d_4.jpg</t>
  </si>
  <si>
    <t>DIPzei6_d_5.jpg</t>
  </si>
  <si>
    <t>DIPzei7_d_1.jpg</t>
  </si>
  <si>
    <t>DIPzei7_d_2.jpg</t>
  </si>
  <si>
    <t>DIPzei7_d_3.jpg</t>
  </si>
  <si>
    <t>DIPzei7_d_4.jpg</t>
  </si>
  <si>
    <t>DIPzei7_d_5.jpg</t>
  </si>
  <si>
    <t>DIPzei8_d_1.jpg</t>
  </si>
  <si>
    <t>DIPzei8_d_2.jpg</t>
  </si>
  <si>
    <t>DIPzei8_d_3.jpg</t>
  </si>
  <si>
    <t>DIPzei8_d_4.jpg</t>
  </si>
  <si>
    <t>DIPzei8_d_5.jpg</t>
  </si>
  <si>
    <t>DIPzei9_d_1.jpg</t>
  </si>
  <si>
    <t>DIPzei9_d_2.jpg</t>
  </si>
  <si>
    <t>DIPzei9_d_3.jpg</t>
  </si>
  <si>
    <t>DIPzei9_d_4.jpg</t>
  </si>
  <si>
    <t>DIPzei9_d_5.jpg</t>
  </si>
  <si>
    <t>DIPzei10_d_1.jpg</t>
  </si>
  <si>
    <t>DIPzei10_d_2.jpg</t>
  </si>
  <si>
    <t>DIPzei10_d_3.jpg</t>
  </si>
  <si>
    <t>DIPzei10_d_4.jpg</t>
  </si>
  <si>
    <t>Filename</t>
  </si>
  <si>
    <t>No.</t>
  </si>
  <si>
    <t>List of images: dorsal view</t>
  </si>
  <si>
    <t>cont.</t>
  </si>
  <si>
    <t>uniq.</t>
  </si>
  <si>
    <t>match</t>
  </si>
  <si>
    <t>DIPcomFilzwald</t>
  </si>
  <si>
    <t>DIPcomSportplatz Spiegelau</t>
  </si>
  <si>
    <t>DIPiss6.10.Neufund</t>
  </si>
  <si>
    <t>DIPtriAufschlõgersõge</t>
  </si>
  <si>
    <t>ser.</t>
  </si>
  <si>
    <t>DIPalp2_v_1.jpg</t>
  </si>
  <si>
    <t>DIPalp2_v_2.jpg</t>
  </si>
  <si>
    <t>DIPalp2_v_3.jpg</t>
  </si>
  <si>
    <t>DIPalp2_v_4.jpg</t>
  </si>
  <si>
    <t>DIPalp2_v_5.jpg</t>
  </si>
  <si>
    <t>DIPalp5_v_1.jpg</t>
  </si>
  <si>
    <t>DIPalp5_v_2.jpg</t>
  </si>
  <si>
    <t>DIPalp5_v_3.jpg</t>
  </si>
  <si>
    <t>DIPalp5_v_4.jpg</t>
  </si>
  <si>
    <t>DIPalp6_v_1.jpg</t>
  </si>
  <si>
    <t>DIPalp6_v_2.jpg</t>
  </si>
  <si>
    <t>DIPalp6_v_3.jpg</t>
  </si>
  <si>
    <t>DIPalp6_v_4.jpg</t>
  </si>
  <si>
    <t>DIPalp6_v_5.jpg</t>
  </si>
  <si>
    <t>DIPalp8_v_1.jpg</t>
  </si>
  <si>
    <t>DIPalp8_v_2.jpg</t>
  </si>
  <si>
    <t>DIPalp8_v_3.jpg</t>
  </si>
  <si>
    <t>DIPalp8_v_4.jpg</t>
  </si>
  <si>
    <t>DIPalp8_v_5.jpg</t>
  </si>
  <si>
    <t>DIPalp14_v_1.jpg</t>
  </si>
  <si>
    <t>DIPalp14_v_2.jpg</t>
  </si>
  <si>
    <t>DIPalp14_v_3.jpg</t>
  </si>
  <si>
    <t>DIPalp14_v_4.jpg</t>
  </si>
  <si>
    <t>DIPalp15_v_1.jpg</t>
  </si>
  <si>
    <t>DIPalp15_v_2.jpg</t>
  </si>
  <si>
    <t>DIPalp15_v_3.jpg</t>
  </si>
  <si>
    <t>DIPalp15_v_4.jpg</t>
  </si>
  <si>
    <t>DIPalp15_v_5.jpg</t>
  </si>
  <si>
    <t>DIPalp16_1_v_1.jpg</t>
  </si>
  <si>
    <t>DIPalp16_1_v_2.jpg</t>
  </si>
  <si>
    <t>DIPalp16_1_v_3.jpg</t>
  </si>
  <si>
    <t>DIPalp16_1_v_4.jpg</t>
  </si>
  <si>
    <t>DIPalp16_1_v_5.jpg</t>
  </si>
  <si>
    <t>DIPalp16_2_v_1.jpg</t>
  </si>
  <si>
    <t>DIPalp16_2_v_2.jpg</t>
  </si>
  <si>
    <t>DIPalp16_2_v_3.jpg</t>
  </si>
  <si>
    <t>DIPalp16_2_v_4.jpg</t>
  </si>
  <si>
    <t>DIPalp16_2_v_5.jpg</t>
  </si>
  <si>
    <t>DIPalp17_v_1.jpg</t>
  </si>
  <si>
    <t>DIPalp17_v_2.jpg</t>
  </si>
  <si>
    <t>DIPalp17_v_3.jpg</t>
  </si>
  <si>
    <t>DIPalp17_v_4.jpg</t>
  </si>
  <si>
    <t>DIPalp17_v_5.jpg</t>
  </si>
  <si>
    <t>DIPalp19_v_1.jpg</t>
  </si>
  <si>
    <t>DIPalp19_v_2.jpg</t>
  </si>
  <si>
    <t>DIPalp19_v_3.jpg</t>
  </si>
  <si>
    <t>DIPalp19_v_4.jpg</t>
  </si>
  <si>
    <t>DIPalp19_v_5.jpg</t>
  </si>
  <si>
    <t>DIPalp20_v_1.jpg</t>
  </si>
  <si>
    <t>DIPalp20_v_2.jpg</t>
  </si>
  <si>
    <t>DIPalp20_v_3.jpg</t>
  </si>
  <si>
    <t>DIPalp20_v_4.jpg</t>
  </si>
  <si>
    <t>DIPalp20_v_5.jpg</t>
  </si>
  <si>
    <t>DIPalp29_v_1.jpg</t>
  </si>
  <si>
    <t>DIPalp29_v_2.jpg</t>
  </si>
  <si>
    <t>DIPalp29_v_3.jpg</t>
  </si>
  <si>
    <t>DIPalp29_v_4.jpg</t>
  </si>
  <si>
    <t>DIPalp29_v_5.jpg</t>
  </si>
  <si>
    <t>DIPalp30_1_v_1.jpg</t>
  </si>
  <si>
    <t>DIPalp30_1_v_2.jpg</t>
  </si>
  <si>
    <t>DIPalp30_1_v_3.jpg</t>
  </si>
  <si>
    <t>DIPalp30_1_v_4.jpg</t>
  </si>
  <si>
    <t>DIPalp30_1_v_5.jpg</t>
  </si>
  <si>
    <t>DIPalp31_1_v_1.jpg</t>
  </si>
  <si>
    <t>DIPalp31_1_v_2.jpg</t>
  </si>
  <si>
    <t>DIPalp31_1_v_3.jpg</t>
  </si>
  <si>
    <t>DIPalp31_1_v_4.jpg</t>
  </si>
  <si>
    <t>DIPalp31_1_v_5.jpg</t>
  </si>
  <si>
    <t>DIPalp34_2_v_1.jpg</t>
  </si>
  <si>
    <t>DIPalp34_2_v_2.jpg</t>
  </si>
  <si>
    <t>DIPalp34_2_v_3.jpg</t>
  </si>
  <si>
    <t>DIPalp34_2_v_4.jpg</t>
  </si>
  <si>
    <t>DIPalp34_2_v_5.jpg</t>
  </si>
  <si>
    <t>DIPalp93_v_1.jpg</t>
  </si>
  <si>
    <t>DIPalp93_v_2.jpg</t>
  </si>
  <si>
    <t>DIPalp93_v_3.jpg</t>
  </si>
  <si>
    <t>DIPalp93_v_4.jpg</t>
  </si>
  <si>
    <t>DIPalp93_v_5.jpg</t>
  </si>
  <si>
    <t>DIPalp94_v_1.jpg</t>
  </si>
  <si>
    <t>DIPalp94_v_2.jpg</t>
  </si>
  <si>
    <t>DIPalp94_v_3.jpg</t>
  </si>
  <si>
    <t>DIPalp94_v_4.jpg</t>
  </si>
  <si>
    <t>DIPalp94_v_5.jpg</t>
  </si>
  <si>
    <t>DIPalp95_v_1.jpg</t>
  </si>
  <si>
    <t>DIPalp95_v_2.jpg</t>
  </si>
  <si>
    <t>DIPalp95_v_3.jpg</t>
  </si>
  <si>
    <t>DIPalp95_v_4.jpg</t>
  </si>
  <si>
    <t>DIPalp95_v_5.jpg</t>
  </si>
  <si>
    <t>DIPalp96_v_1.jpg</t>
  </si>
  <si>
    <t>DIPalp96_v_2.jpg</t>
  </si>
  <si>
    <t>DIPalp96_v_3.jpg</t>
  </si>
  <si>
    <t>DIPalp96_v_4.jpg</t>
  </si>
  <si>
    <t>DIPalp96_v_5.jpg</t>
  </si>
  <si>
    <t>DIPalpH15_49_v_1.jpg</t>
  </si>
  <si>
    <t>DIPalpH15_49_v_2.jpg</t>
  </si>
  <si>
    <t>DIPalpH15_49_v_3.jpg</t>
  </si>
  <si>
    <t>DIPalpH15_49_v_4.jpg</t>
  </si>
  <si>
    <t>DIPalpH15_49_v_5.jpg</t>
  </si>
  <si>
    <t>DIPcom1_v_1.jpg</t>
  </si>
  <si>
    <t>DIPcom1_v_2.jpg</t>
  </si>
  <si>
    <t>DIPcom1_v_3.jpg</t>
  </si>
  <si>
    <t>DIPcom1_v_4.jpg</t>
  </si>
  <si>
    <t>DIPcom1_v_5.jpg</t>
  </si>
  <si>
    <t>DIPcom2_v_1.jpg</t>
  </si>
  <si>
    <t>DIPcom2_v_2.jpg</t>
  </si>
  <si>
    <t>DIPcom2_v_3.jpg</t>
  </si>
  <si>
    <t>DIPcom2_v_4.jpg</t>
  </si>
  <si>
    <t>DIPcom2_v_5.jpg</t>
  </si>
  <si>
    <t>DIPcom3_v_1.jpg</t>
  </si>
  <si>
    <t>DIPcom3_v_2.jpg</t>
  </si>
  <si>
    <t>DIPcom3_v_3.jpg</t>
  </si>
  <si>
    <t>DIPcom3_v_4.jpg</t>
  </si>
  <si>
    <t>DIPcom3_v_5.jpg</t>
  </si>
  <si>
    <t>DIPcom4_v_1.jpg</t>
  </si>
  <si>
    <t>DIPcom4_v_2.jpg</t>
  </si>
  <si>
    <t>DIPcom4_v_3.jpg</t>
  </si>
  <si>
    <t>DIPcom4_v_4.jpg</t>
  </si>
  <si>
    <t>DIPcom4_v_5.jpg</t>
  </si>
  <si>
    <t>DIPcom5_v_1.jpg</t>
  </si>
  <si>
    <t>DIPcom5_v_2.jpg</t>
  </si>
  <si>
    <t>DIPcom5_v_3.jpg</t>
  </si>
  <si>
    <t>DIPcom5_v_4.jpg</t>
  </si>
  <si>
    <t>DIPcom5_v_5.jpg</t>
  </si>
  <si>
    <t>DIPcom6_v_1.jpg</t>
  </si>
  <si>
    <t>DIPcom6_v_2.jpg</t>
  </si>
  <si>
    <t>DIPcom6_v_3.jpg</t>
  </si>
  <si>
    <t>DIPcom6_v_4.jpg</t>
  </si>
  <si>
    <t>DIPcom6_v_5.jpg</t>
  </si>
  <si>
    <t>DIPcomFilzwald_v_1.jpg</t>
  </si>
  <si>
    <t>DIPcomFilzwald_v_2.jpg</t>
  </si>
  <si>
    <t>DIPcomFilzwald_v_3.jpg</t>
  </si>
  <si>
    <t>DIPcomFilzwald_v_4.jpg</t>
  </si>
  <si>
    <t>DIPcomFilzwald_v_5.jpg</t>
  </si>
  <si>
    <t>DIPcomSportplatz Spiegelau_v_1.jpg</t>
  </si>
  <si>
    <t>DIPcomSportplatz Spiegelau_v_2.jpg</t>
  </si>
  <si>
    <t>DIPcomSportplatz Spiegelau_v_3.jpg</t>
  </si>
  <si>
    <t>DIPcomSportplatz Spiegelau_v_4.jpg</t>
  </si>
  <si>
    <t>DIPcomSportplatz Spiegelau_v_5.jpg</t>
  </si>
  <si>
    <t>DIPiss2_v_1.jpg</t>
  </si>
  <si>
    <t>DIPiss2_v_2.jpg</t>
  </si>
  <si>
    <t>DIPiss2_v_3.jpg</t>
  </si>
  <si>
    <t>DIPiss2_v_4.jpg</t>
  </si>
  <si>
    <t>DIPiss2_v_5.jpg</t>
  </si>
  <si>
    <t>DIPiss4_v_1.jpg</t>
  </si>
  <si>
    <t>DIPiss4_v_2.jpg</t>
  </si>
  <si>
    <t>DIPiss4_v_3.jpg</t>
  </si>
  <si>
    <t>DIPiss4_v_4.jpg</t>
  </si>
  <si>
    <t>DIPiss4_v_5.jpg</t>
  </si>
  <si>
    <t>DIPiss5_v_1.jpg</t>
  </si>
  <si>
    <t>DIPiss5_v_2.jpg</t>
  </si>
  <si>
    <t>DIPiss5_v_3.jpg</t>
  </si>
  <si>
    <t>DIPiss5_v_4.jpg</t>
  </si>
  <si>
    <t>DIPiss5_v_5.jpg</t>
  </si>
  <si>
    <t>DIPiss6.10.Neufund_v_1.jpg</t>
  </si>
  <si>
    <t>DIPiss6.10.Neufund_v_2.jpg</t>
  </si>
  <si>
    <t>DIPiss6.10.Neufund_v_3.jpg</t>
  </si>
  <si>
    <t>DIPiss6.10.Neufund_v_4.jpg</t>
  </si>
  <si>
    <t>DIPiss6.10.Neufund_v_5.jpg</t>
  </si>
  <si>
    <t>DIPiss6_v_1.jpg</t>
  </si>
  <si>
    <t>DIPiss6_v_2.jpg</t>
  </si>
  <si>
    <t>DIPiss6_v_3.jpg</t>
  </si>
  <si>
    <t>DIPiss6_v_4.jpg</t>
  </si>
  <si>
    <t>DIPiss6_v_5.jpg</t>
  </si>
  <si>
    <t>DIPiss7_v_1.jpg</t>
  </si>
  <si>
    <t>DIPiss7_v_2.jpg</t>
  </si>
  <si>
    <t>DIPiss7_v_3.jpg</t>
  </si>
  <si>
    <t>DIPiss7_v_4.jpg</t>
  </si>
  <si>
    <t>DIPiss7_v_5.jpg</t>
  </si>
  <si>
    <t>DIPiss8_v_1.jpg</t>
  </si>
  <si>
    <t>DIPiss8_v_2.jpg</t>
  </si>
  <si>
    <t>DIPiss8_v_3.jpg</t>
  </si>
  <si>
    <t>DIPiss8_v_4.jpg</t>
  </si>
  <si>
    <t>DIPiss8_v_5.jpg</t>
  </si>
  <si>
    <t>DIPiss10_v_1.jpg</t>
  </si>
  <si>
    <t>DIPiss10_v_2.jpg</t>
  </si>
  <si>
    <t>DIPiss10_v_3.jpg</t>
  </si>
  <si>
    <t>DIPiss10_v_4.jpg</t>
  </si>
  <si>
    <t>DIPiss10_v_5.jpg</t>
  </si>
  <si>
    <t>DIPiss12_v_1.jpg</t>
  </si>
  <si>
    <t>DIPiss12_v_2.jpg</t>
  </si>
  <si>
    <t>DIPiss12_v_3.jpg</t>
  </si>
  <si>
    <t>DIPiss12_v_4.jpg</t>
  </si>
  <si>
    <t>DIPiss12_v_5.jpg</t>
  </si>
  <si>
    <t>DIPiss13_v_1.jpg</t>
  </si>
  <si>
    <t>DIPiss13_v_2.jpg</t>
  </si>
  <si>
    <t>DIPiss13_v_3.jpg</t>
  </si>
  <si>
    <t>DIPiss13_v_4.jpg</t>
  </si>
  <si>
    <t>DIPiss13_v_5.jpg</t>
  </si>
  <si>
    <t>DIPiss14_v_1.jpg</t>
  </si>
  <si>
    <t>DIPiss14_v_2.jpg</t>
  </si>
  <si>
    <t>DIPiss14_v_3.jpg</t>
  </si>
  <si>
    <t>DIPiss14_v_4.jpg</t>
  </si>
  <si>
    <t>DIPiss14_v_5.jpg</t>
  </si>
  <si>
    <t>DIPiss15_v_1.jpg</t>
  </si>
  <si>
    <t>DIPiss15_v_2.jpg</t>
  </si>
  <si>
    <t>DIPiss15_v_3.jpg</t>
  </si>
  <si>
    <t>DIPiss15_v_4.jpg</t>
  </si>
  <si>
    <t>DIPiss15_v_5.jpg</t>
  </si>
  <si>
    <t>DIPiss16_1_v_1.jpg</t>
  </si>
  <si>
    <t>DIPiss16_1_v_2.jpg</t>
  </si>
  <si>
    <t>DIPiss16_1_v_3.jpg</t>
  </si>
  <si>
    <t>DIPiss16_1_v_4.jpg</t>
  </si>
  <si>
    <t>DIPiss16_1_v_5.jpg</t>
  </si>
  <si>
    <t>DIPiss17_v_1.jpg</t>
  </si>
  <si>
    <t>DIPiss17_v_2.jpg</t>
  </si>
  <si>
    <t>DIPiss17_v_3.jpg</t>
  </si>
  <si>
    <t>DIPiss17_v_4.jpg</t>
  </si>
  <si>
    <t>DIPiss17_v_5.jpg</t>
  </si>
  <si>
    <t>DIPiss19_1_v_1.jpg</t>
  </si>
  <si>
    <t>DIPiss19_1_v_2.jpg</t>
  </si>
  <si>
    <t>DIPiss19_1_v_3.jpg</t>
  </si>
  <si>
    <t>DIPiss19_1_v_4.jpg</t>
  </si>
  <si>
    <t>DIPiss19_1_v_5.jpg</t>
  </si>
  <si>
    <t>DIPiss23_v_1.jpg</t>
  </si>
  <si>
    <t>DIPiss23_v_2.jpg</t>
  </si>
  <si>
    <t>DIPiss23_v_3.jpg</t>
  </si>
  <si>
    <t>DIPiss23_v_4.jpg</t>
  </si>
  <si>
    <t>DIPiss23_v_5.jpg</t>
  </si>
  <si>
    <t>DIPissH 15_50_v_1.jpg</t>
  </si>
  <si>
    <t>DIPissH 15_50_v_2.jpg</t>
  </si>
  <si>
    <t>DIPissH 15_50_v_3.jpg</t>
  </si>
  <si>
    <t>DIPissH 15_50_v_4.jpg</t>
  </si>
  <si>
    <t>DIPissH 15_50_v_5.jpg</t>
  </si>
  <si>
    <t>DIPoel1_v_1.jpg</t>
  </si>
  <si>
    <t>DIPoel1_v_2.jpg</t>
  </si>
  <si>
    <t>DIPoel1_v_3.jpg</t>
  </si>
  <si>
    <t>DIPoel1_v_4.jpg</t>
  </si>
  <si>
    <t>DIPoel1_v_5.jpg</t>
  </si>
  <si>
    <t>DIPoel2_v_1.jpg</t>
  </si>
  <si>
    <t>DIPoel2_v_2.jpg</t>
  </si>
  <si>
    <t>DIPoel2_v_3.jpg</t>
  </si>
  <si>
    <t>DIPoel2_v_4.jpg</t>
  </si>
  <si>
    <t>DIPoel2_v_5.jpg</t>
  </si>
  <si>
    <t>DIPoel3_v_1.jpg</t>
  </si>
  <si>
    <t>DIPoel3_v_2.jpg</t>
  </si>
  <si>
    <t>DIPoel3_v_3.jpg</t>
  </si>
  <si>
    <t>DIPoel3_v_4.jpg</t>
  </si>
  <si>
    <t>DIPoel3_v_5.jpg</t>
  </si>
  <si>
    <t>DIPoel4_v_1.jpg</t>
  </si>
  <si>
    <t>DIPoel4_v_2.jpg</t>
  </si>
  <si>
    <t>DIPoel4_v_3.jpg</t>
  </si>
  <si>
    <t>DIPoel4_v_4.jpg</t>
  </si>
  <si>
    <t>DIPoel4_v_5.jpg</t>
  </si>
  <si>
    <t>DIPoel5_v_1.jpg</t>
  </si>
  <si>
    <t>DIPoel5_v_2.jpg</t>
  </si>
  <si>
    <t>DIPoel5_v_3.jpg</t>
  </si>
  <si>
    <t>DIPoel5_v_4.jpg</t>
  </si>
  <si>
    <t>DIPoel5_v_5.jpg</t>
  </si>
  <si>
    <t>DIPoel6_v_1.jpg</t>
  </si>
  <si>
    <t>DIPoel6_v_2.jpg</t>
  </si>
  <si>
    <t>DIPoel6_v_3.jpg</t>
  </si>
  <si>
    <t>DIPoel6_v_4.jpg</t>
  </si>
  <si>
    <t>DIPoel6_v_5.jpg</t>
  </si>
  <si>
    <t>DIPtri1_v_1.jpg</t>
  </si>
  <si>
    <t>DIPtri1_v_2.jpg</t>
  </si>
  <si>
    <t>DIPtri2_v_1.jpg</t>
  </si>
  <si>
    <t>DIPtri2_v_2.jpg</t>
  </si>
  <si>
    <t>DIPtri2_v_3.jpg</t>
  </si>
  <si>
    <t>DIPtri2_v_4.jpg</t>
  </si>
  <si>
    <t>DIPtri2_v_5.jpg</t>
  </si>
  <si>
    <t>DIPtri3_v_1.jpg</t>
  </si>
  <si>
    <t>DIPtri3_v_2.jpg</t>
  </si>
  <si>
    <t>DIPtri3_v_3.jpg</t>
  </si>
  <si>
    <t>DIPtri3_v_4.jpg</t>
  </si>
  <si>
    <t>DIPtri3_v_5.jpg</t>
  </si>
  <si>
    <t>DIPtri4_v_1.jpg</t>
  </si>
  <si>
    <t>DIPtri4_v_2.jpg</t>
  </si>
  <si>
    <t>DIPtri4_v_3.jpg</t>
  </si>
  <si>
    <t>DIPtri4_v_4.jpg</t>
  </si>
  <si>
    <t>DIPtri4_v_5.jpg</t>
  </si>
  <si>
    <t>DIPtri5_v_1.jpg</t>
  </si>
  <si>
    <t>DIPtri5_v_2.jpg</t>
  </si>
  <si>
    <t>DIPtri5_v_3.jpg</t>
  </si>
  <si>
    <t>DIPtri5_v_4.jpg</t>
  </si>
  <si>
    <t>DIPtri5_v_5.jpg</t>
  </si>
  <si>
    <t>DIPtri6_v_1.jpg</t>
  </si>
  <si>
    <t>DIPtri6_v_2.jpg</t>
  </si>
  <si>
    <t>DIPtri6_v_3.jpg</t>
  </si>
  <si>
    <t>DIPtri6_v_4.jpg</t>
  </si>
  <si>
    <t>DIPtri6_v_5.jpg</t>
  </si>
  <si>
    <t>DIPtriAufschlõgersõge_v_1.jpg</t>
  </si>
  <si>
    <t>DIPtriAufschlõgersõge_v_2.jpg</t>
  </si>
  <si>
    <t>DIPtriAufschlõgersõge_v_3.jpg</t>
  </si>
  <si>
    <t>DIPtriAufschlõgersõge_v_4.jpg</t>
  </si>
  <si>
    <t>DIPzei1_v_1.jpg</t>
  </si>
  <si>
    <t>DIPzei1_v_2.jpg</t>
  </si>
  <si>
    <t>DIPzei1_v_3.jpg</t>
  </si>
  <si>
    <t>DIPzei1_v_4.jpg</t>
  </si>
  <si>
    <t>DIPzei1_v_5.jpg</t>
  </si>
  <si>
    <t>DIPzei2_v_1.jpg</t>
  </si>
  <si>
    <t>DIPzei2_v_2.jpg</t>
  </si>
  <si>
    <t>DIPzei2_v_3.jpg</t>
  </si>
  <si>
    <t>DIPzei2_v_4.jpg</t>
  </si>
  <si>
    <t>DIPzei2_v_5.jpg</t>
  </si>
  <si>
    <t>DIPzei3_v_1.jpg</t>
  </si>
  <si>
    <t>DIPzei3_v_2.jpg</t>
  </si>
  <si>
    <t>DIPzei3_v_3.jpg</t>
  </si>
  <si>
    <t>DIPzei3_v_4.jpg</t>
  </si>
  <si>
    <t>DIPzei3_v_5.jpg</t>
  </si>
  <si>
    <t>DIPzei4_v_1.jpg</t>
  </si>
  <si>
    <t>DIPzei4_v_2.jpg</t>
  </si>
  <si>
    <t>DIPzei4_v_3.jpg</t>
  </si>
  <si>
    <t>DIPzei4_v_4.jpg</t>
  </si>
  <si>
    <t>DIPzei4_v_5.jpg</t>
  </si>
  <si>
    <t>DIPzei5_v_1.jpg</t>
  </si>
  <si>
    <t>DIPzei5_v_2.jpg</t>
  </si>
  <si>
    <t>DIPzei5_v_3.jpg</t>
  </si>
  <si>
    <t>DIPzei5_v_4.jpg</t>
  </si>
  <si>
    <t>DIPzei5_v_5.jpg</t>
  </si>
  <si>
    <t>DIPzei6_v_1.jpg</t>
  </si>
  <si>
    <t>DIPzei6_v_2.jpg</t>
  </si>
  <si>
    <t>DIPzei6_v_3.jpg</t>
  </si>
  <si>
    <t>DIPzei6_v_4.jpg</t>
  </si>
  <si>
    <t>DIPzei6_v_5.jpg</t>
  </si>
  <si>
    <t>DIPzei7_v_1.jpg</t>
  </si>
  <si>
    <t>DIPzei7_v_2.jpg</t>
  </si>
  <si>
    <t>DIPzei7_v_3.jpg</t>
  </si>
  <si>
    <t>DIPzei7_v_4.jpg</t>
  </si>
  <si>
    <t>DIPzei7_v_5.jpg</t>
  </si>
  <si>
    <t>DIPzei8_v_1.jpg</t>
  </si>
  <si>
    <t>DIPzei8_v_2.jpg</t>
  </si>
  <si>
    <t>DIPzei8_v_3.jpg</t>
  </si>
  <si>
    <t>DIPzei8_v_4.jpg</t>
  </si>
  <si>
    <t>DIPzei8_v_5.jpg</t>
  </si>
  <si>
    <t>DIPzei9_v_1.jpg</t>
  </si>
  <si>
    <t>DIPzei9_v_2.jpg</t>
  </si>
  <si>
    <t>DIPzei9_v_3.jpg</t>
  </si>
  <si>
    <t>DIPzei9_v_4.jpg</t>
  </si>
  <si>
    <t>DIPzei9_v_5.jpg</t>
  </si>
  <si>
    <t>DIPzei10_v_1.jpg</t>
  </si>
  <si>
    <t>DIPzei10_v_2.jpg</t>
  </si>
  <si>
    <t>DIPzei10_v_3.jpg</t>
  </si>
  <si>
    <t>DIPzei10_v_4.jpg</t>
  </si>
  <si>
    <t>List of images: ventral view</t>
  </si>
  <si>
    <t>#KH; nicht gefunden in 2014</t>
  </si>
  <si>
    <t>35a</t>
  </si>
  <si>
    <t>#coll. KH, not found in 2018</t>
  </si>
  <si>
    <t xml:space="preserve"> -Neufund K. Horn - see paper BBBG, NE Althütte, loc. with DIPalp and com </t>
  </si>
  <si>
    <t>Sample list Diphasiastrum, ByW 2014, updated second trip 2018, M, m = collected for morphometry</t>
  </si>
  <si>
    <t xml:space="preserve"> - two trips in 2018: 24.-29.09.2018 (M: M. Schnittler, K.Horn, loc. coo. recorded new; m: 04.-06.10.2018, K. Horn, more collections for morphometry)</t>
  </si>
  <si>
    <t>DIPzeiFilzwald</t>
  </si>
  <si>
    <t>nahe Filzwald, Achtung: das ist DIPzei, was originally labelled DIPcom</t>
  </si>
  <si>
    <t>#KH coll as DIPcomcf -&gt; DIPzei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</si>
</sst>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2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 tint="-0.34998626667073579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4">
    <xf numFmtId="0" fontId="0" fillId="0" borderId="0" xfId="0"/>
    <xf numFmtId="0" fontId="2" fillId="0" borderId="0" xfId="0" applyNumberFormat="1" applyFont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6" fillId="0" borderId="0" xfId="0" applyNumberFormat="1" applyFont="1" applyAlignment="1">
      <alignment horizontal="left" vertical="top" wrapText="1"/>
    </xf>
    <xf numFmtId="49" fontId="4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2" fillId="0" borderId="0" xfId="0" applyNumberFormat="1" applyFont="1" applyFill="1" applyAlignment="1">
      <alignment horizontal="left" vertical="top"/>
    </xf>
    <xf numFmtId="14" fontId="3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NumberFormat="1" applyFont="1" applyFill="1" applyAlignment="1">
      <alignment horizontal="left" vertical="top" wrapText="1"/>
    </xf>
    <xf numFmtId="165" fontId="3" fillId="0" borderId="0" xfId="1" applyNumberFormat="1" applyFont="1" applyAlignment="1">
      <alignment vertical="top"/>
    </xf>
    <xf numFmtId="164" fontId="7" fillId="0" borderId="0" xfId="0" applyNumberFormat="1" applyFont="1" applyFill="1" applyBorder="1" applyAlignment="1">
      <alignment horizontal="right" vertical="top"/>
    </xf>
    <xf numFmtId="165" fontId="7" fillId="0" borderId="0" xfId="0" applyNumberFormat="1" applyFont="1" applyFill="1" applyBorder="1" applyAlignment="1">
      <alignment horizontal="right" vertical="top"/>
    </xf>
    <xf numFmtId="1" fontId="3" fillId="0" borderId="0" xfId="1" applyNumberFormat="1" applyFont="1" applyBorder="1" applyAlignment="1">
      <alignment horizontal="right" vertical="top"/>
    </xf>
    <xf numFmtId="164" fontId="4" fillId="0" borderId="0" xfId="0" applyNumberFormat="1" applyFont="1" applyFill="1" applyAlignment="1">
      <alignment horizontal="right" vertical="top"/>
    </xf>
    <xf numFmtId="165" fontId="4" fillId="0" borderId="0" xfId="0" applyNumberFormat="1" applyFont="1" applyFill="1" applyAlignment="1">
      <alignment horizontal="right" vertical="top"/>
    </xf>
    <xf numFmtId="164" fontId="4" fillId="0" borderId="0" xfId="0" applyNumberFormat="1" applyFont="1" applyFill="1" applyAlignment="1">
      <alignment horizontal="right" vertical="top" wrapText="1"/>
    </xf>
    <xf numFmtId="165" fontId="4" fillId="0" borderId="0" xfId="0" applyNumberFormat="1" applyFont="1" applyFill="1" applyAlignment="1">
      <alignment horizontal="right" vertical="top" wrapText="1"/>
    </xf>
    <xf numFmtId="164" fontId="3" fillId="0" borderId="0" xfId="0" applyNumberFormat="1" applyFont="1" applyFill="1" applyAlignment="1">
      <alignment horizontal="right" vertical="top"/>
    </xf>
    <xf numFmtId="165" fontId="5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49" fontId="4" fillId="0" borderId="0" xfId="0" applyNumberFormat="1" applyFont="1" applyFill="1" applyAlignment="1">
      <alignment horizontal="right" vertical="top" wrapText="1"/>
    </xf>
    <xf numFmtId="0" fontId="3" fillId="0" borderId="0" xfId="0" applyFont="1" applyFill="1" applyAlignment="1">
      <alignment horizontal="right" vertical="top"/>
    </xf>
    <xf numFmtId="0" fontId="10" fillId="0" borderId="0" xfId="0" applyFont="1" applyBorder="1" applyAlignment="1">
      <alignment horizontal="left" vertical="top" wrapText="1"/>
    </xf>
    <xf numFmtId="49" fontId="7" fillId="0" borderId="0" xfId="0" applyNumberFormat="1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14" fontId="7" fillId="0" borderId="0" xfId="0" applyNumberFormat="1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 wrapText="1"/>
    </xf>
    <xf numFmtId="49" fontId="10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/>
    </xf>
    <xf numFmtId="20" fontId="3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5" fillId="0" borderId="0" xfId="0" applyNumberFormat="1" applyFont="1" applyFill="1" applyAlignment="1">
      <alignment horizontal="left" vertical="top"/>
    </xf>
    <xf numFmtId="0" fontId="13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2" fontId="5" fillId="0" borderId="0" xfId="0" applyNumberFormat="1" applyFont="1" applyFill="1" applyAlignment="1">
      <alignment horizontal="left" vertical="top" wrapText="1"/>
    </xf>
    <xf numFmtId="0" fontId="0" fillId="0" borderId="0" xfId="0" applyFont="1"/>
    <xf numFmtId="0" fontId="19" fillId="0" borderId="0" xfId="0" applyFont="1" applyFill="1" applyAlignment="1">
      <alignment horizontal="left" vertical="top"/>
    </xf>
  </cellXfs>
  <cellStyles count="2">
    <cellStyle name="Normal" xfId="0" builtinId="0"/>
    <cellStyle name="Normal 2" xfId="1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289"/>
  <sheetViews>
    <sheetView tabSelected="1" zoomScaleNormal="100" workbookViewId="0">
      <pane ySplit="5" topLeftCell="A115" activePane="bottomLeft" state="frozen"/>
      <selection activeCell="R1" sqref="R1"/>
      <selection pane="bottomLeft" activeCell="A122" sqref="A122"/>
    </sheetView>
  </sheetViews>
  <sheetFormatPr defaultColWidth="11.44140625" defaultRowHeight="15" customHeight="1" x14ac:dyDescent="0.3"/>
  <cols>
    <col min="1" max="1" width="4.21875" style="4" customWidth="1"/>
    <col min="2" max="3" width="3.21875" style="42" customWidth="1"/>
    <col min="4" max="5" width="12.5546875" style="4" customWidth="1"/>
    <col min="6" max="6" width="4" style="3" customWidth="1"/>
    <col min="7" max="7" width="11.33203125" style="3" customWidth="1"/>
    <col min="8" max="8" width="4.88671875" style="2" customWidth="1"/>
    <col min="9" max="9" width="54.109375" style="2" customWidth="1"/>
    <col min="10" max="10" width="4.6640625" style="3" customWidth="1"/>
    <col min="11" max="11" width="11.33203125" style="23" customWidth="1"/>
    <col min="12" max="12" width="12" style="23" customWidth="1"/>
    <col min="13" max="13" width="12" style="20" customWidth="1"/>
    <col min="14" max="14" width="10.44140625" style="20" customWidth="1"/>
    <col min="15" max="15" width="4.88671875" style="27" customWidth="1"/>
    <col min="16" max="16" width="7" style="27" customWidth="1"/>
    <col min="17" max="17" width="5.33203125" style="27" customWidth="1"/>
    <col min="18" max="18" width="4.6640625" style="1" customWidth="1"/>
    <col min="19" max="19" width="5.21875" style="4" customWidth="1"/>
    <col min="20" max="23" width="3.77734375" style="4" customWidth="1"/>
    <col min="24" max="24" width="5.109375" style="4" customWidth="1"/>
    <col min="25" max="16384" width="11.44140625" style="4"/>
  </cols>
  <sheetData>
    <row r="1" spans="1:41" ht="15" customHeight="1" x14ac:dyDescent="0.3">
      <c r="A1" s="45">
        <v>1</v>
      </c>
      <c r="B1" s="43" t="s">
        <v>1146</v>
      </c>
      <c r="C1" s="43"/>
    </row>
    <row r="2" spans="1:41" ht="15" customHeight="1" x14ac:dyDescent="0.3">
      <c r="A2" s="45">
        <v>2</v>
      </c>
      <c r="B2" s="42" t="s">
        <v>1147</v>
      </c>
    </row>
    <row r="3" spans="1:41" ht="15" customHeight="1" x14ac:dyDescent="0.3">
      <c r="A3" s="45">
        <v>3</v>
      </c>
      <c r="B3" s="42" t="s">
        <v>459</v>
      </c>
    </row>
    <row r="4" spans="1:41" ht="15" customHeight="1" x14ac:dyDescent="0.3">
      <c r="A4" s="45">
        <v>4</v>
      </c>
      <c r="B4" s="4"/>
      <c r="C4" s="4"/>
      <c r="F4" s="4"/>
      <c r="G4" s="4"/>
      <c r="H4" s="5"/>
      <c r="I4" s="5"/>
      <c r="K4" s="19"/>
      <c r="L4" s="19"/>
      <c r="O4" s="25"/>
      <c r="P4" s="25"/>
      <c r="Q4" s="25"/>
      <c r="AD4" s="29"/>
      <c r="AE4" s="32"/>
      <c r="AF4" s="32"/>
      <c r="AG4" s="32"/>
      <c r="AH4" s="32"/>
    </row>
    <row r="5" spans="1:41" ht="29.4" customHeight="1" x14ac:dyDescent="0.3">
      <c r="A5" s="45">
        <v>5</v>
      </c>
      <c r="B5" s="42" t="s">
        <v>341</v>
      </c>
      <c r="C5" s="51" t="s">
        <v>798</v>
      </c>
      <c r="D5" s="40" t="s">
        <v>6</v>
      </c>
      <c r="E5" s="8" t="s">
        <v>304</v>
      </c>
      <c r="F5" s="4" t="s">
        <v>7</v>
      </c>
      <c r="G5" s="6" t="s">
        <v>8</v>
      </c>
      <c r="H5" s="14" t="s">
        <v>305</v>
      </c>
      <c r="I5" s="9" t="s">
        <v>9</v>
      </c>
      <c r="J5" s="3" t="s">
        <v>5</v>
      </c>
      <c r="K5" s="21" t="s">
        <v>10</v>
      </c>
      <c r="L5" s="21" t="s">
        <v>11</v>
      </c>
      <c r="M5" s="22" t="s">
        <v>12</v>
      </c>
      <c r="N5" s="22" t="s">
        <v>13</v>
      </c>
      <c r="O5" s="26" t="s">
        <v>14</v>
      </c>
      <c r="P5" s="26" t="s">
        <v>15</v>
      </c>
      <c r="Q5" s="26" t="s">
        <v>14</v>
      </c>
      <c r="R5" s="7" t="s">
        <v>4</v>
      </c>
      <c r="S5" s="29" t="s">
        <v>302</v>
      </c>
      <c r="T5" s="32" t="s">
        <v>0</v>
      </c>
      <c r="U5" s="32" t="s">
        <v>1</v>
      </c>
      <c r="V5" s="32" t="s">
        <v>303</v>
      </c>
      <c r="W5" s="32" t="s">
        <v>2</v>
      </c>
      <c r="X5" s="6" t="s">
        <v>3</v>
      </c>
      <c r="Y5" s="32" t="s">
        <v>340</v>
      </c>
      <c r="AD5" s="38"/>
      <c r="AE5" s="39"/>
      <c r="AF5" s="39"/>
      <c r="AG5" s="39"/>
      <c r="AH5" s="39"/>
    </row>
    <row r="6" spans="1:41" ht="15" customHeight="1" x14ac:dyDescent="0.3">
      <c r="A6" s="45">
        <v>6</v>
      </c>
      <c r="C6" s="42" t="str">
        <f>IF(OR(B6="M",B6="m"),COUNTIF(Images!$B$1:B$500,D6),"")</f>
        <v/>
      </c>
      <c r="D6" s="3" t="s">
        <v>56</v>
      </c>
      <c r="E6" s="3" t="s">
        <v>191</v>
      </c>
      <c r="F6" s="3" t="s">
        <v>18</v>
      </c>
      <c r="G6" s="3" t="s">
        <v>21</v>
      </c>
      <c r="H6" s="2">
        <v>1</v>
      </c>
      <c r="I6" s="3" t="s">
        <v>346</v>
      </c>
      <c r="J6" s="4"/>
      <c r="K6" s="23">
        <v>134132.6</v>
      </c>
      <c r="L6" s="23">
        <v>485227.3</v>
      </c>
      <c r="M6" s="24">
        <f>(K6-TRUNC(K6/100)*100)/3600+(TRUNC(K6/100)-TRUNC(K6/10000)*100)/60+TRUNC(K6/10000)</f>
        <v>13.692388888888891</v>
      </c>
      <c r="N6" s="24">
        <f>(L6-TRUNC(L6/100)*100)/3600+(TRUNC(L6/100)-TRUNC(L6/10000)*100)/60+TRUNC(L6/10000)</f>
        <v>48.874249999999996</v>
      </c>
      <c r="O6" s="27">
        <v>50</v>
      </c>
      <c r="P6" s="27">
        <v>930</v>
      </c>
      <c r="Q6" s="27">
        <v>10</v>
      </c>
      <c r="R6" s="1">
        <v>140</v>
      </c>
      <c r="T6" s="4">
        <v>1</v>
      </c>
      <c r="U6" s="4">
        <v>1</v>
      </c>
      <c r="V6" s="4">
        <v>1</v>
      </c>
      <c r="W6" s="4">
        <v>1</v>
      </c>
      <c r="X6" s="4" t="s">
        <v>165</v>
      </c>
      <c r="Z6" s="30"/>
      <c r="AA6" s="31"/>
      <c r="AB6" s="32"/>
      <c r="AC6" s="33"/>
      <c r="AD6" s="29"/>
      <c r="AE6" s="32"/>
      <c r="AF6" s="32"/>
      <c r="AG6" s="32"/>
      <c r="AH6" s="32"/>
      <c r="AI6" s="28"/>
      <c r="AJ6" s="29"/>
    </row>
    <row r="7" spans="1:41" s="3" customFormat="1" ht="15" customHeight="1" x14ac:dyDescent="0.3">
      <c r="A7" s="45">
        <v>7</v>
      </c>
      <c r="B7" s="42" t="s">
        <v>342</v>
      </c>
      <c r="C7" s="42" t="str">
        <f>IF(OR(B7="M",B7="m"),COUNTIF(Images!$B$1:B$500,D7),"")</f>
        <v/>
      </c>
      <c r="D7" s="4" t="s">
        <v>56</v>
      </c>
      <c r="E7" s="4"/>
      <c r="G7" s="4" t="s">
        <v>322</v>
      </c>
      <c r="H7" s="13">
        <v>1</v>
      </c>
      <c r="I7" s="13"/>
      <c r="J7" s="15" t="s">
        <v>309</v>
      </c>
      <c r="K7" s="16">
        <f t="shared" ref="K7" si="0">IF(M7="","",TRUNC(M7)*10000+TRUNC((M7-TRUNC(M7))*60)*100+(((M7-TRUNC(M7))*60)-TRUNC((M7-TRUNC(M7))*60))*60)</f>
        <v>134128.53599999999</v>
      </c>
      <c r="L7" s="16">
        <f t="shared" ref="L7" si="1">IF(N7="","",TRUNC(N7)*10000+TRUNC((N7-TRUNC(N7))*60)*100+(((N7-TRUNC(N7))*60)-TRUNC((N7-TRUNC(N7))*60))*60)</f>
        <v>485226.86800000002</v>
      </c>
      <c r="M7" s="17">
        <f t="shared" ref="M7" si="2">IF(J7="","",VALUE(MID(J7,FIND("%2C",J7)+3,8)))</f>
        <v>13.69126</v>
      </c>
      <c r="N7" s="17">
        <f t="shared" ref="N7" si="3">IF(J7="","",VALUE(MID(J7,FIND("q=",J7)+2,8)))</f>
        <v>48.874130000000001</v>
      </c>
      <c r="O7" s="18">
        <v>3</v>
      </c>
      <c r="P7" s="18">
        <v>965</v>
      </c>
      <c r="Q7" s="18">
        <v>15</v>
      </c>
      <c r="R7" s="1"/>
      <c r="X7" s="4"/>
      <c r="Y7" s="41" t="s">
        <v>339</v>
      </c>
      <c r="Z7" s="30"/>
      <c r="AA7" s="31"/>
      <c r="AB7" s="32"/>
      <c r="AC7" s="33"/>
      <c r="AD7" s="29"/>
      <c r="AE7" s="32"/>
      <c r="AF7" s="32"/>
      <c r="AG7" s="32"/>
      <c r="AH7" s="32"/>
      <c r="AI7" s="28"/>
      <c r="AJ7" s="29"/>
      <c r="AK7" s="4"/>
      <c r="AL7" s="4"/>
      <c r="AM7" s="4"/>
      <c r="AN7" s="4"/>
      <c r="AO7" s="4"/>
    </row>
    <row r="8" spans="1:41" s="3" customFormat="1" ht="15" customHeight="1" x14ac:dyDescent="0.3">
      <c r="A8" s="45">
        <v>8</v>
      </c>
      <c r="B8" s="42" t="s">
        <v>341</v>
      </c>
      <c r="C8" s="42">
        <f>IF(OR(B8="M",B8="m"),COUNTIF(Images!$B$1:B$500,D8),"")</f>
        <v>5</v>
      </c>
      <c r="D8" s="4" t="s">
        <v>306</v>
      </c>
      <c r="E8" s="4"/>
      <c r="G8" s="4" t="s">
        <v>322</v>
      </c>
      <c r="H8" s="13" t="s">
        <v>307</v>
      </c>
      <c r="I8" s="13"/>
      <c r="J8" s="15" t="s">
        <v>308</v>
      </c>
      <c r="K8" s="16">
        <f t="shared" ref="K8:L8" si="4">IF(M8="","",TRUNC(M8)*10000+TRUNC((M8-TRUNC(M8))*60)*100+(((M8-TRUNC(M8))*60)-TRUNC((M8-TRUNC(M8))*60))*60)</f>
        <v>134013.908</v>
      </c>
      <c r="L8" s="16">
        <f t="shared" si="4"/>
        <v>485128.51199999999</v>
      </c>
      <c r="M8" s="17">
        <f t="shared" ref="M8" si="5">IF(J8="","",VALUE(MID(J8,FIND("%2C",J8)+3,8)))</f>
        <v>13.670529999999999</v>
      </c>
      <c r="N8" s="17">
        <f t="shared" ref="N8" si="6">IF(J8="","",VALUE(MID(J8,FIND("q=",J8)+2,8)))</f>
        <v>48.85792</v>
      </c>
      <c r="O8" s="18">
        <v>4</v>
      </c>
      <c r="P8" s="18">
        <v>1026</v>
      </c>
      <c r="Q8" s="18">
        <v>15</v>
      </c>
      <c r="R8" s="1"/>
      <c r="X8" s="4"/>
      <c r="Y8" s="41" t="s">
        <v>338</v>
      </c>
      <c r="Z8" s="30"/>
      <c r="AA8" s="31"/>
      <c r="AB8" s="32"/>
      <c r="AC8" s="33"/>
      <c r="AD8" s="29"/>
      <c r="AE8" s="32"/>
      <c r="AF8" s="32"/>
      <c r="AG8" s="32"/>
      <c r="AH8" s="32"/>
      <c r="AI8" s="28"/>
      <c r="AJ8" s="29"/>
      <c r="AK8" s="4"/>
      <c r="AL8" s="4"/>
      <c r="AM8" s="4"/>
      <c r="AN8" s="4"/>
      <c r="AO8" s="4"/>
    </row>
    <row r="9" spans="1:41" ht="15" customHeight="1" x14ac:dyDescent="0.3">
      <c r="A9" s="45">
        <v>9</v>
      </c>
      <c r="B9" s="42" t="s">
        <v>458</v>
      </c>
      <c r="C9" s="42">
        <f>IF(OR(B9="M",B9="m"),COUNTIF(Images!$B$1:B$500,D9),"")</f>
        <v>5</v>
      </c>
      <c r="D9" s="3" t="s">
        <v>51</v>
      </c>
      <c r="E9" s="3" t="s">
        <v>260</v>
      </c>
      <c r="F9" s="3" t="s">
        <v>18</v>
      </c>
      <c r="G9" s="3" t="s">
        <v>43</v>
      </c>
      <c r="H9" s="2">
        <v>2</v>
      </c>
      <c r="I9" s="3" t="s">
        <v>347</v>
      </c>
      <c r="J9" s="4"/>
      <c r="K9" s="23">
        <v>132831.40400000001</v>
      </c>
      <c r="L9" s="23">
        <v>485353.62799999997</v>
      </c>
      <c r="M9" s="24">
        <f t="shared" ref="M9:N15" si="7">(K9-TRUNC(K9/100)*100)/3600+(TRUNC(K9/100)-TRUNC(K9/10000)*100)/60+TRUNC(K9/10000)</f>
        <v>13.475390000000003</v>
      </c>
      <c r="N9" s="24">
        <f t="shared" si="7"/>
        <v>48.898229999999991</v>
      </c>
      <c r="O9" s="27">
        <v>10</v>
      </c>
      <c r="P9" s="27">
        <v>757</v>
      </c>
      <c r="Q9" s="27">
        <v>15</v>
      </c>
      <c r="R9" s="10">
        <v>133</v>
      </c>
      <c r="T9" s="4">
        <v>1</v>
      </c>
      <c r="U9" s="4">
        <v>1</v>
      </c>
      <c r="V9" s="4">
        <v>1</v>
      </c>
      <c r="X9" s="4" t="s">
        <v>163</v>
      </c>
      <c r="Z9" s="30"/>
      <c r="AA9" s="31"/>
      <c r="AB9" s="32"/>
      <c r="AC9" s="33"/>
      <c r="AD9" s="29"/>
      <c r="AE9" s="32"/>
      <c r="AF9" s="32"/>
      <c r="AG9" s="32"/>
      <c r="AH9" s="32"/>
      <c r="AI9" s="28"/>
      <c r="AJ9" s="29"/>
    </row>
    <row r="10" spans="1:41" ht="15" customHeight="1" x14ac:dyDescent="0.3">
      <c r="A10" s="45">
        <v>10</v>
      </c>
      <c r="C10" s="42" t="str">
        <f>IF(OR(B10="M",B10="m"),COUNTIF(Images!$B$1:B$500,D10),"")</f>
        <v/>
      </c>
      <c r="D10" s="3" t="s">
        <v>83</v>
      </c>
      <c r="E10" s="3" t="s">
        <v>216</v>
      </c>
      <c r="F10" s="3" t="s">
        <v>18</v>
      </c>
      <c r="G10" s="3" t="s">
        <v>43</v>
      </c>
      <c r="I10" s="3" t="s">
        <v>347</v>
      </c>
      <c r="J10" s="4"/>
      <c r="K10" s="23">
        <v>132831.476</v>
      </c>
      <c r="L10" s="23">
        <v>485353.95199999999</v>
      </c>
      <c r="M10" s="24">
        <f t="shared" si="7"/>
        <v>13.475409999999998</v>
      </c>
      <c r="N10" s="24">
        <f t="shared" si="7"/>
        <v>48.898319999999998</v>
      </c>
      <c r="O10" s="27">
        <v>15</v>
      </c>
      <c r="P10" s="27">
        <v>749</v>
      </c>
      <c r="Q10" s="27">
        <v>15</v>
      </c>
      <c r="R10" s="1">
        <v>166</v>
      </c>
      <c r="T10" s="4">
        <v>1</v>
      </c>
      <c r="U10" s="4">
        <v>1</v>
      </c>
      <c r="V10" s="4">
        <v>1</v>
      </c>
      <c r="X10" s="4" t="s">
        <v>167</v>
      </c>
      <c r="Z10" s="30"/>
      <c r="AA10" s="31"/>
      <c r="AB10" s="32"/>
      <c r="AC10" s="33"/>
      <c r="AD10" s="29"/>
      <c r="AE10" s="32"/>
      <c r="AF10" s="32"/>
      <c r="AG10" s="32"/>
      <c r="AH10" s="32"/>
      <c r="AI10" s="28"/>
      <c r="AJ10" s="29"/>
    </row>
    <row r="11" spans="1:41" ht="15" customHeight="1" x14ac:dyDescent="0.3">
      <c r="A11" s="45">
        <v>11</v>
      </c>
      <c r="B11" s="42" t="s">
        <v>458</v>
      </c>
      <c r="C11" s="42">
        <f>IF(OR(B11="M",B11="m"),COUNTIF(Images!$B$1:B$500,D11),"")</f>
        <v>5</v>
      </c>
      <c r="D11" s="3" t="s">
        <v>125</v>
      </c>
      <c r="E11" s="3" t="s">
        <v>282</v>
      </c>
      <c r="F11" s="3" t="s">
        <v>18</v>
      </c>
      <c r="G11" s="3" t="s">
        <v>43</v>
      </c>
      <c r="H11" s="2">
        <v>3</v>
      </c>
      <c r="I11" s="3" t="s">
        <v>348</v>
      </c>
      <c r="J11" s="4"/>
      <c r="K11" s="23">
        <v>132709.10800000001</v>
      </c>
      <c r="L11" s="23">
        <v>485411.98800000001</v>
      </c>
      <c r="M11" s="24">
        <f t="shared" si="7"/>
        <v>13.452530000000003</v>
      </c>
      <c r="N11" s="24">
        <f t="shared" si="7"/>
        <v>48.903330000000004</v>
      </c>
      <c r="O11" s="27">
        <v>20</v>
      </c>
      <c r="P11" s="27">
        <v>747</v>
      </c>
      <c r="Q11" s="27">
        <v>15</v>
      </c>
      <c r="R11" s="1">
        <v>212</v>
      </c>
      <c r="T11" s="4">
        <v>2</v>
      </c>
      <c r="U11" s="4">
        <v>1</v>
      </c>
      <c r="V11" s="4">
        <v>1</v>
      </c>
      <c r="W11" s="4">
        <v>1</v>
      </c>
      <c r="X11" s="4" t="s">
        <v>180</v>
      </c>
      <c r="Z11" s="30"/>
      <c r="AA11" s="31"/>
      <c r="AB11" s="32"/>
      <c r="AC11" s="33"/>
      <c r="AD11" s="29"/>
      <c r="AE11" s="35"/>
      <c r="AF11" s="32"/>
      <c r="AG11" s="32"/>
      <c r="AH11" s="32"/>
      <c r="AI11" s="28"/>
      <c r="AJ11" s="29"/>
    </row>
    <row r="12" spans="1:41" ht="15" customHeight="1" x14ac:dyDescent="0.3">
      <c r="A12" s="45">
        <v>12</v>
      </c>
      <c r="C12" s="42" t="str">
        <f>IF(OR(B12="M",B12="m"),COUNTIF(Images!$B$1:B$500,D12),"")</f>
        <v/>
      </c>
      <c r="D12" s="3" t="s">
        <v>125</v>
      </c>
      <c r="E12" s="3" t="s">
        <v>282</v>
      </c>
      <c r="F12" s="3" t="s">
        <v>18</v>
      </c>
      <c r="G12" s="3" t="s">
        <v>43</v>
      </c>
      <c r="I12" s="3" t="s">
        <v>348</v>
      </c>
      <c r="J12" s="4"/>
      <c r="K12" s="23">
        <v>132709.10800000001</v>
      </c>
      <c r="L12" s="23">
        <v>485411.98800000001</v>
      </c>
      <c r="M12" s="24">
        <f t="shared" si="7"/>
        <v>13.452530000000003</v>
      </c>
      <c r="N12" s="24">
        <f t="shared" si="7"/>
        <v>48.903330000000004</v>
      </c>
      <c r="O12" s="27">
        <v>20</v>
      </c>
      <c r="P12" s="27">
        <v>747</v>
      </c>
      <c r="Q12" s="27">
        <v>15</v>
      </c>
      <c r="R12" s="1">
        <v>213</v>
      </c>
      <c r="T12" s="4">
        <v>2</v>
      </c>
      <c r="U12" s="4">
        <v>1</v>
      </c>
      <c r="V12" s="4">
        <v>1</v>
      </c>
      <c r="W12" s="4">
        <v>1</v>
      </c>
      <c r="X12" s="4" t="s">
        <v>16</v>
      </c>
      <c r="Z12" s="30"/>
      <c r="AA12" s="31"/>
      <c r="AB12" s="32"/>
      <c r="AC12" s="33"/>
      <c r="AD12" s="29"/>
      <c r="AE12" s="32"/>
      <c r="AF12" s="32"/>
      <c r="AG12" s="32"/>
      <c r="AH12" s="32"/>
      <c r="AI12" s="28"/>
      <c r="AJ12" s="34"/>
    </row>
    <row r="13" spans="1:41" ht="15" customHeight="1" x14ac:dyDescent="0.3">
      <c r="A13" s="45">
        <v>13</v>
      </c>
      <c r="C13" s="42" t="str">
        <f>IF(OR(B13="M",B13="m"),COUNTIF(Images!$B$1:B$500,D13),"")</f>
        <v/>
      </c>
      <c r="D13" s="3" t="s">
        <v>82</v>
      </c>
      <c r="E13" s="3" t="s">
        <v>215</v>
      </c>
      <c r="F13" s="3" t="s">
        <v>18</v>
      </c>
      <c r="G13" s="3" t="s">
        <v>43</v>
      </c>
      <c r="I13" s="3" t="s">
        <v>348</v>
      </c>
      <c r="J13" s="4"/>
      <c r="K13" s="23">
        <v>132709.97200000001</v>
      </c>
      <c r="L13" s="23">
        <v>485412.74400000001</v>
      </c>
      <c r="M13" s="24">
        <f t="shared" si="7"/>
        <v>13.452770000000003</v>
      </c>
      <c r="N13" s="24">
        <f t="shared" si="7"/>
        <v>48.90354</v>
      </c>
      <c r="O13" s="27">
        <v>15</v>
      </c>
      <c r="P13" s="27">
        <v>761</v>
      </c>
      <c r="Q13" s="27">
        <v>15</v>
      </c>
      <c r="R13" s="1">
        <v>165</v>
      </c>
      <c r="T13" s="4">
        <v>1</v>
      </c>
      <c r="U13" s="4">
        <v>1</v>
      </c>
      <c r="V13" s="4">
        <v>1</v>
      </c>
      <c r="X13" s="4" t="s">
        <v>167</v>
      </c>
      <c r="Z13" s="30"/>
      <c r="AA13" s="31"/>
      <c r="AB13" s="32"/>
      <c r="AC13" s="33"/>
      <c r="AD13" s="29"/>
      <c r="AE13" s="32"/>
      <c r="AF13" s="32"/>
      <c r="AG13" s="32"/>
      <c r="AH13" s="32"/>
      <c r="AI13" s="28"/>
      <c r="AJ13" s="34"/>
    </row>
    <row r="14" spans="1:41" ht="15" customHeight="1" x14ac:dyDescent="0.3">
      <c r="A14" s="45">
        <v>14</v>
      </c>
      <c r="C14" s="42" t="str">
        <f>IF(OR(B14="M",B14="m"),COUNTIF(Images!$B$1:B$500,D14),"")</f>
        <v/>
      </c>
      <c r="D14" s="3" t="s">
        <v>109</v>
      </c>
      <c r="E14" s="3" t="s">
        <v>265</v>
      </c>
      <c r="F14" s="3" t="s">
        <v>18</v>
      </c>
      <c r="G14" s="3" t="s">
        <v>43</v>
      </c>
      <c r="H14" s="2">
        <v>4</v>
      </c>
      <c r="I14" s="3" t="s">
        <v>349</v>
      </c>
      <c r="J14" s="4"/>
      <c r="K14" s="23">
        <v>132250.80799999999</v>
      </c>
      <c r="L14" s="23">
        <v>485510.30800000002</v>
      </c>
      <c r="M14" s="24">
        <f t="shared" si="7"/>
        <v>13.380779999999998</v>
      </c>
      <c r="N14" s="24">
        <f t="shared" si="7"/>
        <v>48.919530000000009</v>
      </c>
      <c r="O14" s="27">
        <v>10</v>
      </c>
      <c r="P14" s="27">
        <v>791</v>
      </c>
      <c r="Q14" s="27">
        <v>15</v>
      </c>
      <c r="R14" s="1">
        <v>183</v>
      </c>
      <c r="T14" s="4">
        <v>1</v>
      </c>
      <c r="U14" s="4">
        <v>1</v>
      </c>
      <c r="V14" s="4">
        <v>1</v>
      </c>
      <c r="W14" s="4">
        <v>1</v>
      </c>
      <c r="X14" s="4" t="s">
        <v>164</v>
      </c>
      <c r="Z14" s="30"/>
      <c r="AA14" s="31"/>
      <c r="AB14" s="32"/>
      <c r="AC14" s="33"/>
      <c r="AD14" s="29"/>
      <c r="AE14" s="32"/>
      <c r="AF14" s="32"/>
      <c r="AG14" s="32"/>
      <c r="AH14" s="32"/>
      <c r="AI14" s="28"/>
      <c r="AJ14" s="29"/>
    </row>
    <row r="15" spans="1:41" ht="15" customHeight="1" x14ac:dyDescent="0.3">
      <c r="A15" s="45">
        <v>15</v>
      </c>
      <c r="C15" s="42" t="str">
        <f>IF(OR(B15="M",B15="m"),COUNTIF(Images!$B$1:B$500,D15),"")</f>
        <v/>
      </c>
      <c r="D15" s="3" t="s">
        <v>17</v>
      </c>
      <c r="E15" s="3" t="s">
        <v>239</v>
      </c>
      <c r="F15" s="3" t="s">
        <v>18</v>
      </c>
      <c r="G15" s="3" t="s">
        <v>19</v>
      </c>
      <c r="H15" s="2">
        <v>5</v>
      </c>
      <c r="I15" s="3" t="s">
        <v>350</v>
      </c>
      <c r="J15" s="4"/>
      <c r="K15" s="23">
        <v>134609.79999999999</v>
      </c>
      <c r="L15" s="23">
        <v>484851.3</v>
      </c>
      <c r="M15" s="24">
        <f t="shared" si="7"/>
        <v>13.769388888888885</v>
      </c>
      <c r="N15" s="24">
        <f t="shared" si="7"/>
        <v>48.814249999999994</v>
      </c>
      <c r="O15" s="27">
        <v>50</v>
      </c>
      <c r="P15" s="27">
        <v>845</v>
      </c>
      <c r="Q15" s="27">
        <v>25</v>
      </c>
      <c r="R15" s="10">
        <v>116</v>
      </c>
      <c r="S15" s="4" t="s">
        <v>240</v>
      </c>
      <c r="T15" s="4">
        <v>1</v>
      </c>
      <c r="U15" s="4">
        <v>1</v>
      </c>
      <c r="V15" s="4">
        <v>1</v>
      </c>
      <c r="W15" s="4">
        <v>1</v>
      </c>
      <c r="X15" s="4" t="s">
        <v>154</v>
      </c>
      <c r="Z15" s="30"/>
      <c r="AA15" s="31"/>
      <c r="AB15" s="32"/>
      <c r="AC15" s="33"/>
      <c r="AD15" s="36"/>
      <c r="AE15" s="32"/>
      <c r="AF15" s="32"/>
      <c r="AG15" s="32"/>
      <c r="AH15" s="32"/>
      <c r="AI15" s="28"/>
      <c r="AJ15" s="29"/>
    </row>
    <row r="16" spans="1:41" s="3" customFormat="1" ht="15" customHeight="1" x14ac:dyDescent="0.3">
      <c r="A16" s="45">
        <v>16</v>
      </c>
      <c r="B16" s="42" t="s">
        <v>341</v>
      </c>
      <c r="C16" s="42">
        <f>IF(OR(B16="M",B16="m"),COUNTIF(Images!$B$1:B$500,D16),"")</f>
        <v>0</v>
      </c>
      <c r="D16" s="4" t="s">
        <v>17</v>
      </c>
      <c r="E16" s="4"/>
      <c r="G16" s="4" t="s">
        <v>322</v>
      </c>
      <c r="H16" s="13">
        <v>5</v>
      </c>
      <c r="I16" s="13"/>
      <c r="J16" s="15" t="s">
        <v>310</v>
      </c>
      <c r="K16" s="16">
        <f t="shared" ref="K16:L16" si="8">IF(M16="","",TRUNC(M16)*10000+TRUNC((M16-TRUNC(M16))*60)*100+(((M16-TRUNC(M16))*60)-TRUNC((M16-TRUNC(M16))*60))*60)</f>
        <v>134556.55600000001</v>
      </c>
      <c r="L16" s="16">
        <f t="shared" si="8"/>
        <v>484850.076</v>
      </c>
      <c r="M16" s="17">
        <f t="shared" ref="M16" si="9">IF(J16="","",VALUE(MID(J16,FIND("%2C",J16)+3,8)))</f>
        <v>13.76571</v>
      </c>
      <c r="N16" s="17">
        <f t="shared" ref="N16" si="10">IF(J16="","",VALUE(MID(J16,FIND("q=",J16)+2,8)))</f>
        <v>48.81391</v>
      </c>
      <c r="O16" s="18">
        <v>3</v>
      </c>
      <c r="P16" s="18">
        <v>840</v>
      </c>
      <c r="Q16" s="18">
        <v>15</v>
      </c>
      <c r="R16" s="1"/>
      <c r="X16" s="4"/>
      <c r="Y16" s="41" t="s">
        <v>335</v>
      </c>
      <c r="Z16" s="30"/>
      <c r="AA16" s="31"/>
      <c r="AB16" s="32"/>
      <c r="AC16" s="33"/>
      <c r="AD16" s="29"/>
      <c r="AE16" s="32"/>
      <c r="AF16" s="32"/>
      <c r="AG16" s="32"/>
      <c r="AH16" s="32"/>
      <c r="AI16" s="28"/>
      <c r="AJ16" s="29"/>
      <c r="AK16" s="4"/>
      <c r="AL16" s="4"/>
      <c r="AM16" s="4"/>
      <c r="AN16" s="4"/>
      <c r="AO16" s="4"/>
    </row>
    <row r="17" spans="1:41" ht="15" customHeight="1" x14ac:dyDescent="0.3">
      <c r="A17" s="45">
        <v>17</v>
      </c>
      <c r="B17" s="42" t="s">
        <v>458</v>
      </c>
      <c r="C17" s="42">
        <f>IF(OR(B17="M",B17="m"),COUNTIF(Images!$B$1:B$500,D17),"")</f>
        <v>5</v>
      </c>
      <c r="D17" s="3" t="s">
        <v>47</v>
      </c>
      <c r="E17" s="3" t="s">
        <v>257</v>
      </c>
      <c r="F17" s="3" t="s">
        <v>18</v>
      </c>
      <c r="G17" s="3" t="s">
        <v>43</v>
      </c>
      <c r="H17" s="2">
        <v>6</v>
      </c>
      <c r="I17" s="3" t="s">
        <v>351</v>
      </c>
      <c r="J17" s="4"/>
      <c r="K17" s="23">
        <v>132815.45600000001</v>
      </c>
      <c r="L17" s="23">
        <v>485538.17200000002</v>
      </c>
      <c r="M17" s="24">
        <f t="shared" ref="M17:N34" si="11">(K17-TRUNC(K17/100)*100)/3600+(TRUNC(K17/100)-TRUNC(K17/10000)*100)/60+TRUNC(K17/10000)</f>
        <v>13.470960000000002</v>
      </c>
      <c r="N17" s="24">
        <f t="shared" si="11"/>
        <v>48.927270000000007</v>
      </c>
      <c r="O17" s="27">
        <v>15</v>
      </c>
      <c r="P17" s="27">
        <v>1049</v>
      </c>
      <c r="Q17" s="27">
        <v>20</v>
      </c>
      <c r="R17" s="10">
        <v>130</v>
      </c>
      <c r="T17" s="4">
        <v>2</v>
      </c>
      <c r="U17" s="4">
        <v>1</v>
      </c>
      <c r="V17" s="4">
        <v>1</v>
      </c>
      <c r="W17" s="4">
        <v>1</v>
      </c>
      <c r="X17" s="4" t="s">
        <v>158</v>
      </c>
      <c r="Z17" s="30"/>
      <c r="AA17" s="31"/>
      <c r="AB17" s="32"/>
      <c r="AC17" s="33"/>
      <c r="AD17" s="29"/>
      <c r="AE17" s="32"/>
      <c r="AF17" s="32"/>
      <c r="AG17" s="32"/>
      <c r="AH17" s="32"/>
      <c r="AI17" s="28"/>
      <c r="AJ17" s="29"/>
    </row>
    <row r="18" spans="1:41" ht="15" customHeight="1" x14ac:dyDescent="0.3">
      <c r="A18" s="45">
        <v>18</v>
      </c>
      <c r="C18" s="42" t="str">
        <f>IF(OR(B18="M",B18="m"),COUNTIF(Images!$B$1:B$500,D18),"")</f>
        <v/>
      </c>
      <c r="D18" s="3" t="s">
        <v>47</v>
      </c>
      <c r="E18" s="3" t="s">
        <v>257</v>
      </c>
      <c r="F18" s="3" t="s">
        <v>18</v>
      </c>
      <c r="G18" s="3" t="s">
        <v>43</v>
      </c>
      <c r="I18" s="3" t="s">
        <v>351</v>
      </c>
      <c r="J18" s="4"/>
      <c r="K18" s="23">
        <v>132815.45600000001</v>
      </c>
      <c r="L18" s="23">
        <v>485538.17200000002</v>
      </c>
      <c r="M18" s="24">
        <f t="shared" si="11"/>
        <v>13.470960000000002</v>
      </c>
      <c r="N18" s="24">
        <f t="shared" si="11"/>
        <v>48.927270000000007</v>
      </c>
      <c r="O18" s="27">
        <v>15</v>
      </c>
      <c r="P18" s="27">
        <v>1049</v>
      </c>
      <c r="Q18" s="27">
        <v>20</v>
      </c>
      <c r="R18" s="10">
        <v>136</v>
      </c>
      <c r="T18" s="4">
        <v>2</v>
      </c>
      <c r="U18" s="4">
        <v>1</v>
      </c>
      <c r="V18" s="4">
        <v>1</v>
      </c>
      <c r="W18" s="4">
        <v>1</v>
      </c>
      <c r="X18" s="4" t="s">
        <v>16</v>
      </c>
      <c r="Z18" s="30"/>
      <c r="AA18" s="31"/>
      <c r="AB18" s="32"/>
      <c r="AC18" s="33"/>
      <c r="AD18" s="29"/>
      <c r="AE18" s="32"/>
      <c r="AF18" s="32"/>
      <c r="AG18" s="32"/>
      <c r="AH18" s="32"/>
      <c r="AI18" s="28"/>
      <c r="AJ18" s="29"/>
    </row>
    <row r="19" spans="1:41" ht="15" customHeight="1" x14ac:dyDescent="0.3">
      <c r="A19" s="45">
        <v>19</v>
      </c>
      <c r="C19" s="42" t="str">
        <f>IF(OR(B19="M",B19="m"),COUNTIF(Images!$B$1:B$500,D19),"")</f>
        <v/>
      </c>
      <c r="D19" s="3" t="s">
        <v>92</v>
      </c>
      <c r="E19" s="3" t="s">
        <v>223</v>
      </c>
      <c r="F19" s="3" t="s">
        <v>18</v>
      </c>
      <c r="G19" s="3" t="s">
        <v>93</v>
      </c>
      <c r="H19" s="2">
        <v>7</v>
      </c>
      <c r="I19" s="44" t="s">
        <v>424</v>
      </c>
      <c r="J19" s="4"/>
      <c r="K19" s="23">
        <v>130848.948</v>
      </c>
      <c r="L19" s="23">
        <v>490639.85200000001</v>
      </c>
      <c r="M19" s="24">
        <f t="shared" si="11"/>
        <v>13.146930000000001</v>
      </c>
      <c r="N19" s="24">
        <f t="shared" si="11"/>
        <v>49.111070000000005</v>
      </c>
      <c r="O19" s="27">
        <v>25</v>
      </c>
      <c r="P19" s="27">
        <v>1186</v>
      </c>
      <c r="Q19" s="27">
        <v>25</v>
      </c>
      <c r="R19" s="1">
        <v>173</v>
      </c>
      <c r="T19" s="4">
        <v>2</v>
      </c>
      <c r="U19" s="4">
        <v>1</v>
      </c>
      <c r="V19" s="4">
        <v>1</v>
      </c>
      <c r="X19" s="4" t="s">
        <v>167</v>
      </c>
      <c r="Z19" s="30"/>
      <c r="AA19" s="31"/>
      <c r="AB19" s="32"/>
      <c r="AC19" s="33"/>
      <c r="AD19" s="29"/>
      <c r="AE19" s="32"/>
      <c r="AF19" s="32"/>
      <c r="AG19" s="32"/>
      <c r="AH19" s="32"/>
      <c r="AI19" s="28"/>
      <c r="AJ19" s="29"/>
    </row>
    <row r="20" spans="1:41" ht="15" customHeight="1" x14ac:dyDescent="0.3">
      <c r="A20" s="45">
        <v>20</v>
      </c>
      <c r="C20" s="42" t="str">
        <f>IF(OR(B20="M",B20="m"),COUNTIF(Images!$B$1:B$500,D20),"")</f>
        <v/>
      </c>
      <c r="D20" s="3" t="s">
        <v>92</v>
      </c>
      <c r="E20" s="3" t="s">
        <v>223</v>
      </c>
      <c r="F20" s="3" t="s">
        <v>18</v>
      </c>
      <c r="G20" s="3" t="s">
        <v>93</v>
      </c>
      <c r="I20" s="44" t="s">
        <v>352</v>
      </c>
      <c r="J20" s="4"/>
      <c r="K20" s="23">
        <v>130848.948</v>
      </c>
      <c r="L20" s="23">
        <v>490639.85200000001</v>
      </c>
      <c r="M20" s="24">
        <f t="shared" si="11"/>
        <v>13.146930000000001</v>
      </c>
      <c r="N20" s="24">
        <f t="shared" si="11"/>
        <v>49.111070000000005</v>
      </c>
      <c r="O20" s="27">
        <v>25</v>
      </c>
      <c r="P20" s="27">
        <v>1186</v>
      </c>
      <c r="Q20" s="27">
        <v>25</v>
      </c>
      <c r="R20" s="1">
        <v>184</v>
      </c>
      <c r="T20" s="4">
        <v>2</v>
      </c>
      <c r="U20" s="4">
        <v>1</v>
      </c>
      <c r="V20" s="4">
        <v>1</v>
      </c>
      <c r="X20" s="4" t="s">
        <v>16</v>
      </c>
      <c r="Z20" s="30"/>
      <c r="AA20" s="31"/>
      <c r="AB20" s="32"/>
      <c r="AC20" s="33"/>
      <c r="AD20" s="29"/>
      <c r="AE20" s="32"/>
      <c r="AF20" s="32"/>
      <c r="AG20" s="32"/>
      <c r="AH20" s="32"/>
      <c r="AI20" s="28"/>
      <c r="AJ20" s="29"/>
    </row>
    <row r="21" spans="1:41" s="3" customFormat="1" ht="15" customHeight="1" x14ac:dyDescent="0.3">
      <c r="A21" s="45">
        <v>21</v>
      </c>
      <c r="B21" s="42" t="s">
        <v>341</v>
      </c>
      <c r="C21" s="42">
        <f>IF(OR(B21="M",B21="m"),COUNTIF(Images!$B$1:B$500,D21),"")</f>
        <v>5</v>
      </c>
      <c r="D21" s="4" t="s">
        <v>92</v>
      </c>
      <c r="E21" s="4"/>
      <c r="G21" s="4" t="s">
        <v>391</v>
      </c>
      <c r="H21" s="13">
        <v>7</v>
      </c>
      <c r="I21" s="13"/>
      <c r="J21" s="15" t="s">
        <v>426</v>
      </c>
      <c r="K21" s="16">
        <f t="shared" ref="K21" si="12">IF(M21="","",TRUNC(M21)*10000+TRUNC((M21-TRUNC(M21))*60)*100+(((M21-TRUNC(M21))*60)-TRUNC((M21-TRUNC(M21))*60))*60)</f>
        <v>130848.768</v>
      </c>
      <c r="L21" s="16">
        <f t="shared" ref="L21" si="13">IF(N21="","",TRUNC(N21)*10000+TRUNC((N21-TRUNC(N21))*60)*100+(((N21-TRUNC(N21))*60)-TRUNC((N21-TRUNC(N21))*60))*60)</f>
        <v>490640.06800000003</v>
      </c>
      <c r="M21" s="17">
        <f t="shared" ref="M21" si="14">IF(J21="","",VALUE(MID(J21,FIND("%2C",J21)+3,8)))</f>
        <v>13.146879999999999</v>
      </c>
      <c r="N21" s="17">
        <f t="shared" ref="N21" si="15">IF(J21="","",VALUE(MID(J21,FIND("q=",J21)+2,8)))</f>
        <v>49.111130000000003</v>
      </c>
      <c r="O21" s="18">
        <v>4</v>
      </c>
      <c r="P21" s="18">
        <v>1172</v>
      </c>
      <c r="Q21" s="18">
        <v>15</v>
      </c>
      <c r="R21" s="1"/>
      <c r="X21" s="4"/>
      <c r="Y21" s="41" t="s">
        <v>425</v>
      </c>
      <c r="Z21" s="30"/>
      <c r="AA21" s="31"/>
      <c r="AB21" s="32"/>
      <c r="AC21" s="33"/>
      <c r="AD21" s="29"/>
      <c r="AE21" s="32"/>
      <c r="AF21" s="32"/>
      <c r="AG21" s="32"/>
      <c r="AH21" s="32"/>
      <c r="AI21" s="28"/>
      <c r="AJ21" s="29"/>
      <c r="AK21" s="4"/>
      <c r="AL21" s="4"/>
      <c r="AM21" s="4"/>
      <c r="AN21" s="4"/>
      <c r="AO21" s="4"/>
    </row>
    <row r="22" spans="1:41" ht="15" customHeight="1" x14ac:dyDescent="0.3">
      <c r="A22" s="45">
        <v>22</v>
      </c>
      <c r="C22" s="42" t="str">
        <f>IF(OR(B22="M",B22="m"),COUNTIF(Images!$B$1:B$500,D22),"")</f>
        <v/>
      </c>
      <c r="D22" s="3" t="s">
        <v>129</v>
      </c>
      <c r="E22" s="3" t="s">
        <v>286</v>
      </c>
      <c r="F22" s="3" t="s">
        <v>18</v>
      </c>
      <c r="G22" s="3" t="s">
        <v>43</v>
      </c>
      <c r="H22" s="2">
        <v>8</v>
      </c>
      <c r="I22" s="3" t="s">
        <v>353</v>
      </c>
      <c r="J22" s="4"/>
      <c r="K22" s="23">
        <v>132148.88800000001</v>
      </c>
      <c r="L22" s="23">
        <v>485508.50799999997</v>
      </c>
      <c r="M22" s="24">
        <f t="shared" si="11"/>
        <v>13.363580000000002</v>
      </c>
      <c r="N22" s="24">
        <f t="shared" si="11"/>
        <v>48.919029999999992</v>
      </c>
      <c r="O22" s="27">
        <v>15</v>
      </c>
      <c r="P22" s="27">
        <v>746</v>
      </c>
      <c r="Q22" s="27">
        <v>15</v>
      </c>
      <c r="R22" s="1">
        <v>217</v>
      </c>
      <c r="T22" s="4">
        <v>1</v>
      </c>
      <c r="U22" s="4">
        <v>1</v>
      </c>
      <c r="V22" s="4">
        <v>1</v>
      </c>
      <c r="W22" s="4">
        <v>1</v>
      </c>
      <c r="X22" s="4" t="s">
        <v>180</v>
      </c>
      <c r="Z22" s="30"/>
      <c r="AA22" s="31"/>
      <c r="AB22" s="32"/>
      <c r="AC22" s="33"/>
      <c r="AD22" s="29"/>
      <c r="AE22" s="32"/>
      <c r="AF22" s="32"/>
      <c r="AG22" s="32"/>
      <c r="AH22" s="32"/>
      <c r="AI22" s="28"/>
      <c r="AJ22" s="29"/>
    </row>
    <row r="23" spans="1:41" ht="15" customHeight="1" x14ac:dyDescent="0.3">
      <c r="A23" s="45">
        <v>23</v>
      </c>
      <c r="C23" s="42" t="str">
        <f>IF(OR(B23="M",B23="m"),COUNTIF(Images!$B$1:B$500,D23),"")</f>
        <v/>
      </c>
      <c r="D23" s="3" t="s">
        <v>131</v>
      </c>
      <c r="E23" s="3" t="s">
        <v>300</v>
      </c>
      <c r="F23" s="3" t="s">
        <v>18</v>
      </c>
      <c r="G23" s="3" t="s">
        <v>43</v>
      </c>
      <c r="I23" s="3" t="s">
        <v>353</v>
      </c>
      <c r="J23" s="4"/>
      <c r="K23" s="23">
        <v>132148.88800000001</v>
      </c>
      <c r="L23" s="23">
        <v>485508.50799999997</v>
      </c>
      <c r="M23" s="24">
        <f t="shared" si="11"/>
        <v>13.363580000000002</v>
      </c>
      <c r="N23" s="24">
        <f t="shared" si="11"/>
        <v>48.919029999999992</v>
      </c>
      <c r="O23" s="27">
        <v>15</v>
      </c>
      <c r="P23" s="27">
        <v>746</v>
      </c>
      <c r="Q23" s="27">
        <v>15</v>
      </c>
      <c r="R23" s="1">
        <v>220</v>
      </c>
      <c r="T23" s="4">
        <v>1</v>
      </c>
      <c r="U23" s="4">
        <v>1</v>
      </c>
      <c r="V23" s="4">
        <v>1</v>
      </c>
      <c r="W23" s="4">
        <v>1</v>
      </c>
      <c r="X23" s="4" t="s">
        <v>181</v>
      </c>
      <c r="Z23" s="30"/>
      <c r="AA23" s="31"/>
      <c r="AB23" s="32"/>
      <c r="AC23" s="33"/>
      <c r="AD23" s="29"/>
      <c r="AE23" s="32"/>
      <c r="AF23" s="32"/>
      <c r="AG23" s="32"/>
      <c r="AH23" s="32"/>
      <c r="AI23" s="28"/>
      <c r="AJ23" s="29"/>
    </row>
    <row r="24" spans="1:41" ht="15" customHeight="1" x14ac:dyDescent="0.3">
      <c r="A24" s="45">
        <v>24</v>
      </c>
      <c r="C24" s="42" t="str">
        <f>IF(OR(B24="M",B24="m"),COUNTIF(Images!$B$1:B$500,D24),"")</f>
        <v/>
      </c>
      <c r="D24" s="3" t="s">
        <v>113</v>
      </c>
      <c r="E24" s="3" t="s">
        <v>268</v>
      </c>
      <c r="F24" s="3" t="s">
        <v>18</v>
      </c>
      <c r="G24" s="3" t="s">
        <v>43</v>
      </c>
      <c r="I24" s="3" t="s">
        <v>353</v>
      </c>
      <c r="J24" s="4"/>
      <c r="K24" s="23">
        <v>132148.88800000001</v>
      </c>
      <c r="L24" s="23">
        <v>485508.50799999997</v>
      </c>
      <c r="M24" s="24">
        <f t="shared" si="11"/>
        <v>13.363580000000002</v>
      </c>
      <c r="N24" s="24">
        <f t="shared" si="11"/>
        <v>48.919029999999992</v>
      </c>
      <c r="O24" s="27">
        <v>15</v>
      </c>
      <c r="P24" s="27">
        <v>746</v>
      </c>
      <c r="Q24" s="27">
        <v>15</v>
      </c>
      <c r="R24" s="1">
        <v>191</v>
      </c>
      <c r="T24" s="4">
        <v>1</v>
      </c>
      <c r="U24" s="4">
        <v>1</v>
      </c>
      <c r="V24" s="4">
        <v>1</v>
      </c>
      <c r="W24" s="4">
        <v>1</v>
      </c>
      <c r="X24" s="4" t="s">
        <v>172</v>
      </c>
      <c r="Z24" s="30"/>
      <c r="AA24" s="31"/>
      <c r="AB24" s="32"/>
      <c r="AC24" s="33"/>
      <c r="AD24" s="29"/>
      <c r="AE24" s="32"/>
      <c r="AF24" s="32"/>
      <c r="AG24" s="32"/>
      <c r="AH24" s="32"/>
      <c r="AI24" s="28"/>
      <c r="AJ24" s="29"/>
    </row>
    <row r="25" spans="1:41" ht="15" customHeight="1" x14ac:dyDescent="0.3">
      <c r="A25" s="45">
        <v>25</v>
      </c>
      <c r="C25" s="42" t="str">
        <f>IF(OR(B25="M",B25="m"),COUNTIF(Images!$B$1:B$500,D25),"")</f>
        <v/>
      </c>
      <c r="D25" s="3" t="s">
        <v>91</v>
      </c>
      <c r="E25" s="3" t="s">
        <v>222</v>
      </c>
      <c r="F25" s="3" t="s">
        <v>18</v>
      </c>
      <c r="G25" s="3" t="s">
        <v>43</v>
      </c>
      <c r="I25" s="3" t="s">
        <v>353</v>
      </c>
      <c r="J25" s="4"/>
      <c r="K25" s="23">
        <v>132148.88800000001</v>
      </c>
      <c r="L25" s="23">
        <v>485508.50799999997</v>
      </c>
      <c r="M25" s="24">
        <f t="shared" si="11"/>
        <v>13.363580000000002</v>
      </c>
      <c r="N25" s="24">
        <f t="shared" si="11"/>
        <v>48.919029999999992</v>
      </c>
      <c r="O25" s="27">
        <v>15</v>
      </c>
      <c r="P25" s="27">
        <v>746</v>
      </c>
      <c r="Q25" s="27">
        <v>15</v>
      </c>
      <c r="R25" s="1">
        <v>172</v>
      </c>
      <c r="T25" s="4">
        <v>1</v>
      </c>
      <c r="U25" s="4">
        <v>1</v>
      </c>
      <c r="V25" s="4">
        <v>1</v>
      </c>
      <c r="X25" s="4" t="s">
        <v>167</v>
      </c>
      <c r="Z25" s="30"/>
      <c r="AA25" s="31"/>
      <c r="AB25" s="32"/>
      <c r="AC25" s="33"/>
      <c r="AD25" s="29"/>
      <c r="AE25" s="32"/>
      <c r="AF25" s="32"/>
      <c r="AG25" s="32"/>
      <c r="AH25" s="32"/>
      <c r="AI25" s="28"/>
      <c r="AJ25" s="29"/>
    </row>
    <row r="26" spans="1:41" ht="15" customHeight="1" x14ac:dyDescent="0.3">
      <c r="A26" s="45">
        <v>26</v>
      </c>
      <c r="B26" s="42" t="s">
        <v>458</v>
      </c>
      <c r="C26" s="42">
        <f>IF(OR(B26="M",B26="m"),COUNTIF(Images!$B$1:B$500,D26),"")</f>
        <v>5</v>
      </c>
      <c r="D26" s="52" t="s">
        <v>804</v>
      </c>
      <c r="E26" s="3"/>
      <c r="G26" s="4" t="s">
        <v>460</v>
      </c>
      <c r="I26" s="3" t="s">
        <v>353</v>
      </c>
      <c r="J26" s="4"/>
      <c r="K26" s="23">
        <v>132148.88800000001</v>
      </c>
      <c r="L26" s="23">
        <v>485508.50799999997</v>
      </c>
      <c r="M26" s="24">
        <f t="shared" ref="M26" si="16">(K26-TRUNC(K26/100)*100)/3600+(TRUNC(K26/100)-TRUNC(K26/10000)*100)/60+TRUNC(K26/10000)</f>
        <v>13.363580000000002</v>
      </c>
      <c r="N26" s="24">
        <f t="shared" ref="N26" si="17">(L26-TRUNC(L26/100)*100)/3600+(TRUNC(L26/100)-TRUNC(L26/10000)*100)/60+TRUNC(L26/10000)</f>
        <v>48.919029999999992</v>
      </c>
      <c r="O26" s="27">
        <v>15</v>
      </c>
      <c r="P26" s="27">
        <v>746</v>
      </c>
      <c r="Q26" s="27">
        <v>15</v>
      </c>
      <c r="Y26" s="4" t="s">
        <v>1142</v>
      </c>
      <c r="Z26" s="30"/>
      <c r="AA26" s="31"/>
      <c r="AB26" s="32"/>
      <c r="AC26" s="33"/>
      <c r="AD26" s="29"/>
      <c r="AE26" s="32"/>
      <c r="AF26" s="32"/>
      <c r="AG26" s="32"/>
      <c r="AH26" s="32"/>
      <c r="AI26" s="28"/>
      <c r="AJ26" s="29"/>
    </row>
    <row r="27" spans="1:41" ht="15" customHeight="1" x14ac:dyDescent="0.3">
      <c r="A27" s="45">
        <v>27</v>
      </c>
      <c r="C27" s="42" t="str">
        <f>IF(OR(B27="M",B27="m"),COUNTIF(Images!$B$1:B$500,D27),"")</f>
        <v/>
      </c>
      <c r="D27" s="3" t="s">
        <v>138</v>
      </c>
      <c r="E27" s="3" t="s">
        <v>272</v>
      </c>
      <c r="F27" s="3" t="s">
        <v>18</v>
      </c>
      <c r="G27" s="3" t="s">
        <v>43</v>
      </c>
      <c r="H27" s="2">
        <v>9</v>
      </c>
      <c r="I27" s="3" t="s">
        <v>354</v>
      </c>
      <c r="J27" s="4"/>
      <c r="K27" s="23">
        <v>133311.23199999999</v>
      </c>
      <c r="L27" s="23">
        <v>485546.66800000001</v>
      </c>
      <c r="M27" s="24">
        <f t="shared" si="11"/>
        <v>13.553119999999996</v>
      </c>
      <c r="N27" s="24">
        <f t="shared" si="11"/>
        <v>48.929630000000003</v>
      </c>
      <c r="O27" s="27">
        <v>20</v>
      </c>
      <c r="P27" s="27">
        <v>857</v>
      </c>
      <c r="Q27" s="27">
        <v>25</v>
      </c>
      <c r="R27" s="1">
        <v>275</v>
      </c>
      <c r="S27" s="4" t="s">
        <v>273</v>
      </c>
      <c r="T27" s="4">
        <v>2</v>
      </c>
      <c r="U27" s="4">
        <v>1</v>
      </c>
      <c r="V27" s="4">
        <v>1</v>
      </c>
      <c r="W27" s="4">
        <v>1</v>
      </c>
      <c r="X27" s="4" t="s">
        <v>179</v>
      </c>
      <c r="Z27" s="30"/>
      <c r="AA27" s="31"/>
      <c r="AB27" s="32"/>
      <c r="AC27" s="33"/>
      <c r="AD27" s="29"/>
      <c r="AE27" s="32"/>
      <c r="AF27" s="32"/>
      <c r="AG27" s="32"/>
      <c r="AH27" s="32"/>
      <c r="AI27" s="28"/>
      <c r="AJ27" s="29"/>
    </row>
    <row r="28" spans="1:41" ht="15" customHeight="1" x14ac:dyDescent="0.3">
      <c r="A28" s="45">
        <v>28</v>
      </c>
      <c r="C28" s="42" t="str">
        <f>IF(OR(B28="M",B28="m"),COUNTIF(Images!$B$1:B$500,D28),"")</f>
        <v/>
      </c>
      <c r="D28" s="3" t="s">
        <v>138</v>
      </c>
      <c r="E28" s="3" t="s">
        <v>272</v>
      </c>
      <c r="F28" s="3" t="s">
        <v>18</v>
      </c>
      <c r="G28" s="3" t="s">
        <v>43</v>
      </c>
      <c r="I28" s="3" t="s">
        <v>354</v>
      </c>
      <c r="J28" s="4"/>
      <c r="K28" s="23">
        <v>133311.23199999999</v>
      </c>
      <c r="L28" s="23">
        <v>485546.66800000001</v>
      </c>
      <c r="M28" s="24">
        <f t="shared" si="11"/>
        <v>13.553119999999996</v>
      </c>
      <c r="N28" s="24">
        <f t="shared" si="11"/>
        <v>48.929630000000003</v>
      </c>
      <c r="O28" s="27">
        <v>20</v>
      </c>
      <c r="P28" s="27">
        <v>857</v>
      </c>
      <c r="Q28" s="27">
        <v>25</v>
      </c>
      <c r="R28" s="1">
        <v>276</v>
      </c>
      <c r="S28" s="4" t="s">
        <v>273</v>
      </c>
      <c r="T28" s="4">
        <v>2</v>
      </c>
      <c r="U28" s="4">
        <v>1</v>
      </c>
      <c r="V28" s="4">
        <v>1</v>
      </c>
      <c r="W28" s="4">
        <v>1</v>
      </c>
      <c r="X28" s="4" t="s">
        <v>16</v>
      </c>
      <c r="Z28" s="30"/>
      <c r="AA28" s="31"/>
      <c r="AB28" s="32"/>
      <c r="AC28" s="33"/>
      <c r="AD28" s="29"/>
      <c r="AE28" s="32"/>
      <c r="AF28" s="32"/>
      <c r="AG28" s="32"/>
      <c r="AH28" s="32"/>
      <c r="AI28" s="28"/>
      <c r="AJ28" s="29"/>
    </row>
    <row r="29" spans="1:41" ht="15" customHeight="1" x14ac:dyDescent="0.3">
      <c r="A29" s="45">
        <v>29</v>
      </c>
      <c r="C29" s="42" t="str">
        <f>IF(OR(B29="M",B29="m"),COUNTIF(Images!$B$1:B$500,D29),"")</f>
        <v/>
      </c>
      <c r="D29" s="3" t="s">
        <v>126</v>
      </c>
      <c r="E29" s="3" t="s">
        <v>280</v>
      </c>
      <c r="F29" s="3" t="s">
        <v>18</v>
      </c>
      <c r="G29" s="3" t="s">
        <v>43</v>
      </c>
      <c r="I29" s="3" t="s">
        <v>354</v>
      </c>
      <c r="J29" s="4"/>
      <c r="K29" s="23">
        <v>133311.23199999999</v>
      </c>
      <c r="L29" s="23">
        <v>485546.66800000001</v>
      </c>
      <c r="M29" s="24">
        <f t="shared" si="11"/>
        <v>13.553119999999996</v>
      </c>
      <c r="N29" s="24">
        <f t="shared" si="11"/>
        <v>48.929630000000003</v>
      </c>
      <c r="O29" s="27">
        <v>20</v>
      </c>
      <c r="P29" s="27">
        <v>857</v>
      </c>
      <c r="Q29" s="27">
        <v>25</v>
      </c>
      <c r="R29" s="1">
        <v>214</v>
      </c>
      <c r="S29" s="4" t="s">
        <v>281</v>
      </c>
      <c r="T29" s="4">
        <v>1</v>
      </c>
      <c r="U29" s="4">
        <v>1</v>
      </c>
      <c r="V29" s="4">
        <v>1</v>
      </c>
      <c r="W29" s="4">
        <v>1</v>
      </c>
      <c r="X29" s="4" t="s">
        <v>180</v>
      </c>
      <c r="Z29" s="30"/>
      <c r="AA29" s="31"/>
      <c r="AB29" s="32"/>
      <c r="AC29" s="33"/>
      <c r="AD29" s="29"/>
      <c r="AE29" s="32"/>
      <c r="AF29" s="32"/>
      <c r="AG29" s="32"/>
      <c r="AH29" s="32"/>
      <c r="AI29" s="28"/>
      <c r="AJ29" s="29"/>
    </row>
    <row r="30" spans="1:41" ht="15" customHeight="1" x14ac:dyDescent="0.3">
      <c r="A30" s="45">
        <v>30</v>
      </c>
      <c r="C30" s="42" t="str">
        <f>IF(OR(B30="M",B30="m"),COUNTIF(Images!$B$1:B$500,D30),"")</f>
        <v/>
      </c>
      <c r="D30" s="3" t="s">
        <v>130</v>
      </c>
      <c r="E30" s="3" t="s">
        <v>292</v>
      </c>
      <c r="F30" s="3" t="s">
        <v>18</v>
      </c>
      <c r="G30" s="3" t="s">
        <v>43</v>
      </c>
      <c r="I30" s="3" t="s">
        <v>354</v>
      </c>
      <c r="J30" s="4"/>
      <c r="K30" s="23">
        <v>133311.23199999999</v>
      </c>
      <c r="L30" s="23">
        <v>485546.66800000001</v>
      </c>
      <c r="M30" s="24">
        <f t="shared" si="11"/>
        <v>13.553119999999996</v>
      </c>
      <c r="N30" s="24">
        <f t="shared" si="11"/>
        <v>48.929630000000003</v>
      </c>
      <c r="O30" s="27">
        <v>20</v>
      </c>
      <c r="P30" s="27">
        <v>857</v>
      </c>
      <c r="Q30" s="27">
        <v>25</v>
      </c>
      <c r="R30" s="1">
        <v>218</v>
      </c>
      <c r="S30" s="4" t="s">
        <v>293</v>
      </c>
      <c r="T30" s="4">
        <v>2</v>
      </c>
      <c r="U30" s="4">
        <v>1</v>
      </c>
      <c r="V30" s="4">
        <v>1</v>
      </c>
      <c r="W30" s="4">
        <v>1</v>
      </c>
      <c r="X30" s="4" t="s">
        <v>181</v>
      </c>
      <c r="Z30" s="30"/>
      <c r="AA30" s="31"/>
      <c r="AB30" s="32"/>
      <c r="AC30" s="33"/>
      <c r="AD30" s="29"/>
      <c r="AE30" s="32"/>
      <c r="AF30" s="32"/>
      <c r="AG30" s="32"/>
      <c r="AH30" s="32"/>
      <c r="AI30" s="28"/>
      <c r="AJ30" s="29"/>
    </row>
    <row r="31" spans="1:41" ht="15" customHeight="1" x14ac:dyDescent="0.3">
      <c r="A31" s="45">
        <v>31</v>
      </c>
      <c r="C31" s="42" t="str">
        <f>IF(OR(B31="M",B31="m"),COUNTIF(Images!$B$1:B$500,D31),"")</f>
        <v/>
      </c>
      <c r="D31" s="3" t="s">
        <v>130</v>
      </c>
      <c r="E31" s="3" t="s">
        <v>292</v>
      </c>
      <c r="F31" s="3" t="s">
        <v>18</v>
      </c>
      <c r="G31" s="3" t="s">
        <v>43</v>
      </c>
      <c r="I31" s="3" t="s">
        <v>354</v>
      </c>
      <c r="J31" s="4"/>
      <c r="K31" s="23">
        <v>133311.23199999999</v>
      </c>
      <c r="L31" s="23">
        <v>485546.66800000001</v>
      </c>
      <c r="M31" s="24">
        <f t="shared" si="11"/>
        <v>13.553119999999996</v>
      </c>
      <c r="N31" s="24">
        <f t="shared" si="11"/>
        <v>48.929630000000003</v>
      </c>
      <c r="O31" s="27">
        <v>20</v>
      </c>
      <c r="P31" s="27">
        <v>857</v>
      </c>
      <c r="Q31" s="27">
        <v>25</v>
      </c>
      <c r="R31" s="1">
        <v>219</v>
      </c>
      <c r="S31" s="4" t="s">
        <v>293</v>
      </c>
      <c r="T31" s="4">
        <v>2</v>
      </c>
      <c r="U31" s="4">
        <v>1</v>
      </c>
      <c r="V31" s="4">
        <v>1</v>
      </c>
      <c r="W31" s="4">
        <v>1</v>
      </c>
      <c r="X31" s="4" t="s">
        <v>16</v>
      </c>
      <c r="Z31" s="30"/>
      <c r="AA31" s="31"/>
      <c r="AB31" s="32"/>
      <c r="AC31" s="33"/>
      <c r="AD31" s="29"/>
      <c r="AE31" s="32"/>
      <c r="AF31" s="32"/>
      <c r="AG31" s="32"/>
      <c r="AH31" s="32"/>
      <c r="AI31" s="28"/>
      <c r="AJ31" s="29"/>
    </row>
    <row r="32" spans="1:41" ht="15" customHeight="1" x14ac:dyDescent="0.3">
      <c r="A32" s="45">
        <v>32</v>
      </c>
      <c r="C32" s="42" t="str">
        <f>IF(OR(B32="M",B32="m"),COUNTIF(Images!$B$1:B$500,D32),"")</f>
        <v/>
      </c>
      <c r="D32" s="3" t="s">
        <v>140</v>
      </c>
      <c r="E32" s="3" t="s">
        <v>237</v>
      </c>
      <c r="F32" s="3" t="s">
        <v>18</v>
      </c>
      <c r="G32" s="3" t="s">
        <v>43</v>
      </c>
      <c r="I32" s="3" t="s">
        <v>354</v>
      </c>
      <c r="J32" s="4"/>
      <c r="K32" s="23">
        <v>133311.23199999999</v>
      </c>
      <c r="L32" s="23">
        <v>485546.66800000001</v>
      </c>
      <c r="M32" s="24">
        <f t="shared" si="11"/>
        <v>13.553119999999996</v>
      </c>
      <c r="N32" s="24">
        <f t="shared" si="11"/>
        <v>48.929630000000003</v>
      </c>
      <c r="O32" s="27">
        <v>20</v>
      </c>
      <c r="P32" s="27">
        <v>857</v>
      </c>
      <c r="Q32" s="27">
        <v>25</v>
      </c>
      <c r="R32" s="1">
        <v>279</v>
      </c>
      <c r="S32" s="4" t="s">
        <v>238</v>
      </c>
      <c r="T32" s="4">
        <v>1</v>
      </c>
      <c r="U32" s="4">
        <v>1</v>
      </c>
      <c r="V32" s="4">
        <v>1</v>
      </c>
      <c r="W32" s="4">
        <v>1</v>
      </c>
      <c r="X32" s="4" t="s">
        <v>186</v>
      </c>
      <c r="Z32" s="30"/>
      <c r="AA32" s="31"/>
      <c r="AB32" s="32"/>
      <c r="AC32" s="33"/>
      <c r="AD32" s="29"/>
      <c r="AE32" s="32"/>
      <c r="AF32" s="32"/>
      <c r="AG32" s="32"/>
      <c r="AH32" s="32"/>
      <c r="AI32" s="28"/>
      <c r="AJ32" s="29"/>
    </row>
    <row r="33" spans="1:77" ht="15" customHeight="1" x14ac:dyDescent="0.3">
      <c r="A33" s="45">
        <v>33</v>
      </c>
      <c r="C33" s="42" t="str">
        <f>IF(OR(B33="M",B33="m"),COUNTIF(Images!$B$1:B$500,D33),"")</f>
        <v/>
      </c>
      <c r="D33" s="3" t="s">
        <v>45</v>
      </c>
      <c r="E33" s="3" t="s">
        <v>253</v>
      </c>
      <c r="F33" s="3" t="s">
        <v>18</v>
      </c>
      <c r="G33" s="3" t="s">
        <v>43</v>
      </c>
      <c r="I33" s="3" t="s">
        <v>354</v>
      </c>
      <c r="J33" s="4"/>
      <c r="K33" s="23">
        <v>133311.23199999999</v>
      </c>
      <c r="L33" s="23">
        <v>485546.66800000001</v>
      </c>
      <c r="M33" s="24">
        <f t="shared" si="11"/>
        <v>13.553119999999996</v>
      </c>
      <c r="N33" s="24">
        <f t="shared" si="11"/>
        <v>48.929630000000003</v>
      </c>
      <c r="O33" s="27">
        <v>20</v>
      </c>
      <c r="P33" s="27">
        <v>857</v>
      </c>
      <c r="Q33" s="27">
        <v>25</v>
      </c>
      <c r="R33" s="10">
        <v>128</v>
      </c>
      <c r="S33" s="4" t="s">
        <v>254</v>
      </c>
      <c r="T33" s="4">
        <v>1</v>
      </c>
      <c r="U33" s="4">
        <v>1</v>
      </c>
      <c r="V33" s="4">
        <v>1</v>
      </c>
      <c r="W33" s="4">
        <v>1</v>
      </c>
      <c r="X33" s="4" t="s">
        <v>161</v>
      </c>
      <c r="Z33" s="30"/>
      <c r="AA33" s="31"/>
      <c r="AB33" s="32"/>
      <c r="AC33" s="33"/>
      <c r="AD33" s="29"/>
      <c r="AE33" s="32"/>
      <c r="AF33" s="32"/>
      <c r="AG33" s="32"/>
      <c r="AH33" s="32"/>
      <c r="AI33" s="28"/>
      <c r="AJ33" s="29"/>
    </row>
    <row r="34" spans="1:77" ht="15" customHeight="1" x14ac:dyDescent="0.3">
      <c r="A34" s="45">
        <v>34</v>
      </c>
      <c r="C34" s="42" t="str">
        <f>IF(OR(B34="M",B34="m"),COUNTIF(Images!$B$1:B$500,D34),"")</f>
        <v/>
      </c>
      <c r="D34" s="3" t="s">
        <v>80</v>
      </c>
      <c r="E34" s="3" t="s">
        <v>212</v>
      </c>
      <c r="F34" s="3" t="s">
        <v>18</v>
      </c>
      <c r="G34" s="3" t="s">
        <v>43</v>
      </c>
      <c r="I34" s="3" t="s">
        <v>354</v>
      </c>
      <c r="J34" s="4"/>
      <c r="K34" s="23">
        <v>133311.23199999999</v>
      </c>
      <c r="L34" s="23">
        <v>485546.66800000001</v>
      </c>
      <c r="M34" s="24">
        <f t="shared" si="11"/>
        <v>13.553119999999996</v>
      </c>
      <c r="N34" s="24">
        <f t="shared" si="11"/>
        <v>48.929630000000003</v>
      </c>
      <c r="O34" s="27">
        <v>20</v>
      </c>
      <c r="P34" s="27">
        <v>857</v>
      </c>
      <c r="Q34" s="27">
        <v>25</v>
      </c>
      <c r="R34" s="1">
        <v>159</v>
      </c>
      <c r="S34" s="4" t="s">
        <v>213</v>
      </c>
      <c r="T34" s="4">
        <v>1</v>
      </c>
      <c r="U34" s="4">
        <v>1</v>
      </c>
      <c r="V34" s="4">
        <v>1</v>
      </c>
      <c r="X34" s="4" t="s">
        <v>167</v>
      </c>
      <c r="Z34" s="30"/>
      <c r="AA34" s="31"/>
      <c r="AB34" s="32"/>
      <c r="AC34" s="33"/>
      <c r="AD34" s="29"/>
      <c r="AE34" s="32"/>
      <c r="AF34" s="32"/>
      <c r="AG34" s="32"/>
      <c r="AH34" s="32"/>
      <c r="AI34" s="28"/>
      <c r="AJ34" s="29"/>
    </row>
    <row r="35" spans="1:77" s="3" customFormat="1" ht="15" customHeight="1" x14ac:dyDescent="0.3">
      <c r="A35" s="45">
        <v>35</v>
      </c>
      <c r="B35" s="42" t="s">
        <v>341</v>
      </c>
      <c r="C35" s="42">
        <f>IF(OR(B35="M",B35="m"),COUNTIF(Images!$B$1:B$500,D35),"")</f>
        <v>5</v>
      </c>
      <c r="D35" s="4" t="s">
        <v>138</v>
      </c>
      <c r="E35" s="4"/>
      <c r="G35" s="4" t="s">
        <v>322</v>
      </c>
      <c r="H35" s="13">
        <v>9</v>
      </c>
      <c r="I35" s="13"/>
      <c r="J35" s="15" t="s">
        <v>311</v>
      </c>
      <c r="K35" s="16">
        <f t="shared" ref="K35:L35" si="18">IF(M35="","",TRUNC(M35)*10000+TRUNC((M35-TRUNC(M35))*60)*100+(((M35-TRUNC(M35))*60)-TRUNC((M35-TRUNC(M35))*60))*60)</f>
        <v>133311.628</v>
      </c>
      <c r="L35" s="16">
        <f t="shared" si="18"/>
        <v>485546.63199999998</v>
      </c>
      <c r="M35" s="17">
        <f t="shared" ref="M35" si="19">IF(J35="","",VALUE(MID(J35,FIND("%2C",J35)+3,8)))</f>
        <v>13.553229999999999</v>
      </c>
      <c r="N35" s="17">
        <f t="shared" ref="N35" si="20">IF(J35="","",VALUE(MID(J35,FIND("q=",J35)+2,8)))</f>
        <v>48.92962</v>
      </c>
      <c r="O35" s="18">
        <v>3</v>
      </c>
      <c r="P35" s="18">
        <v>840</v>
      </c>
      <c r="Q35" s="18">
        <v>15</v>
      </c>
      <c r="R35" s="1"/>
      <c r="X35" s="4"/>
      <c r="Y35" s="41" t="s">
        <v>336</v>
      </c>
      <c r="Z35" s="30"/>
      <c r="AA35" s="31"/>
      <c r="AB35" s="32"/>
      <c r="AC35" s="33"/>
      <c r="AD35" s="29"/>
      <c r="AE35" s="32"/>
      <c r="AF35" s="32"/>
      <c r="AG35" s="32"/>
      <c r="AH35" s="32"/>
      <c r="AI35" s="28"/>
      <c r="AJ35" s="29"/>
      <c r="AK35" s="4"/>
      <c r="AL35" s="4"/>
      <c r="AM35" s="4"/>
      <c r="AN35" s="4"/>
      <c r="AO35" s="4"/>
    </row>
    <row r="36" spans="1:77" s="3" customFormat="1" ht="15" customHeight="1" x14ac:dyDescent="0.3">
      <c r="A36" s="45">
        <v>36</v>
      </c>
      <c r="B36" s="42" t="s">
        <v>341</v>
      </c>
      <c r="C36" s="42">
        <f>IF(OR(B36="M",B36="m"),COUNTIF(Images!$B$1:B$500,D36),"")</f>
        <v>5</v>
      </c>
      <c r="D36" s="4" t="s">
        <v>126</v>
      </c>
      <c r="E36" s="4"/>
      <c r="G36" s="4" t="s">
        <v>322</v>
      </c>
      <c r="H36" s="13"/>
      <c r="I36" s="13"/>
      <c r="J36" s="15" t="s">
        <v>311</v>
      </c>
      <c r="K36" s="16">
        <f t="shared" ref="K36:K40" si="21">IF(M36="","",TRUNC(M36)*10000+TRUNC((M36-TRUNC(M36))*60)*100+(((M36-TRUNC(M36))*60)-TRUNC((M36-TRUNC(M36))*60))*60)</f>
        <v>133311.628</v>
      </c>
      <c r="L36" s="16">
        <f t="shared" ref="L36:L40" si="22">IF(N36="","",TRUNC(N36)*10000+TRUNC((N36-TRUNC(N36))*60)*100+(((N36-TRUNC(N36))*60)-TRUNC((N36-TRUNC(N36))*60))*60)</f>
        <v>485546.63199999998</v>
      </c>
      <c r="M36" s="17">
        <f t="shared" ref="M36:M40" si="23">IF(J36="","",VALUE(MID(J36,FIND("%2C",J36)+3,8)))</f>
        <v>13.553229999999999</v>
      </c>
      <c r="N36" s="17">
        <f t="shared" ref="N36:N40" si="24">IF(J36="","",VALUE(MID(J36,FIND("q=",J36)+2,8)))</f>
        <v>48.92962</v>
      </c>
      <c r="O36" s="18">
        <v>25</v>
      </c>
      <c r="P36" s="18">
        <v>840</v>
      </c>
      <c r="Q36" s="18">
        <v>15</v>
      </c>
      <c r="R36" s="1"/>
      <c r="X36" s="4"/>
      <c r="Y36" s="41" t="s">
        <v>336</v>
      </c>
      <c r="Z36" s="30"/>
      <c r="AA36" s="31"/>
      <c r="AB36" s="32"/>
      <c r="AC36" s="33"/>
      <c r="AD36" s="29"/>
      <c r="AE36" s="32"/>
      <c r="AF36" s="32"/>
      <c r="AG36" s="32"/>
      <c r="AH36" s="32"/>
      <c r="AI36" s="28"/>
      <c r="AJ36" s="29"/>
      <c r="AK36" s="4"/>
      <c r="AL36" s="4"/>
      <c r="AM36" s="4"/>
      <c r="AN36" s="4"/>
      <c r="AO36" s="4"/>
    </row>
    <row r="37" spans="1:77" s="3" customFormat="1" ht="15" customHeight="1" x14ac:dyDescent="0.3">
      <c r="A37" s="45">
        <v>37</v>
      </c>
      <c r="B37" s="42" t="s">
        <v>341</v>
      </c>
      <c r="C37" s="42">
        <f>IF(OR(B37="M",B37="m"),COUNTIF(Images!$B$1:B$500,D37),"")</f>
        <v>5</v>
      </c>
      <c r="D37" s="4" t="s">
        <v>130</v>
      </c>
      <c r="E37" s="4"/>
      <c r="G37" s="4" t="s">
        <v>322</v>
      </c>
      <c r="H37" s="13"/>
      <c r="I37" s="13"/>
      <c r="J37" s="15" t="s">
        <v>311</v>
      </c>
      <c r="K37" s="16">
        <f t="shared" si="21"/>
        <v>133311.628</v>
      </c>
      <c r="L37" s="16">
        <f t="shared" si="22"/>
        <v>485546.63199999998</v>
      </c>
      <c r="M37" s="17">
        <f t="shared" si="23"/>
        <v>13.553229999999999</v>
      </c>
      <c r="N37" s="17">
        <f t="shared" si="24"/>
        <v>48.92962</v>
      </c>
      <c r="O37" s="18">
        <v>25</v>
      </c>
      <c r="P37" s="18">
        <v>840</v>
      </c>
      <c r="Q37" s="18">
        <v>15</v>
      </c>
      <c r="R37" s="1"/>
      <c r="X37" s="4"/>
      <c r="Y37" s="41" t="s">
        <v>336</v>
      </c>
      <c r="Z37" s="30"/>
      <c r="AA37" s="31"/>
      <c r="AB37" s="32"/>
      <c r="AC37" s="33"/>
      <c r="AD37" s="29"/>
      <c r="AE37" s="32"/>
      <c r="AF37" s="32"/>
      <c r="AG37" s="32"/>
      <c r="AH37" s="32"/>
      <c r="AI37" s="28"/>
      <c r="AJ37" s="29"/>
      <c r="AK37" s="4"/>
      <c r="AL37" s="4"/>
      <c r="AM37" s="4"/>
      <c r="AN37" s="4"/>
      <c r="AO37" s="4"/>
    </row>
    <row r="38" spans="1:77" s="3" customFormat="1" ht="15" customHeight="1" x14ac:dyDescent="0.3">
      <c r="A38" s="45">
        <v>38</v>
      </c>
      <c r="B38" s="42" t="s">
        <v>341</v>
      </c>
      <c r="C38" s="42">
        <f>IF(OR(B38="M",B38="m"),COUNTIF(Images!$B$1:B$500,D38),"")</f>
        <v>5</v>
      </c>
      <c r="D38" s="4" t="s">
        <v>140</v>
      </c>
      <c r="E38" s="4"/>
      <c r="G38" s="4" t="s">
        <v>322</v>
      </c>
      <c r="H38" s="13"/>
      <c r="I38" s="13"/>
      <c r="J38" s="15" t="s">
        <v>311</v>
      </c>
      <c r="K38" s="16">
        <f t="shared" si="21"/>
        <v>133311.628</v>
      </c>
      <c r="L38" s="16">
        <f t="shared" si="22"/>
        <v>485546.63199999998</v>
      </c>
      <c r="M38" s="17">
        <f t="shared" si="23"/>
        <v>13.553229999999999</v>
      </c>
      <c r="N38" s="17">
        <f t="shared" si="24"/>
        <v>48.92962</v>
      </c>
      <c r="O38" s="18">
        <v>25</v>
      </c>
      <c r="P38" s="18">
        <v>840</v>
      </c>
      <c r="Q38" s="18">
        <v>15</v>
      </c>
      <c r="R38" s="1"/>
      <c r="X38" s="4"/>
      <c r="Y38" s="41" t="s">
        <v>336</v>
      </c>
      <c r="Z38" s="30"/>
      <c r="AA38" s="31"/>
      <c r="AB38" s="32"/>
      <c r="AC38" s="33"/>
      <c r="AD38" s="29"/>
      <c r="AE38" s="32"/>
      <c r="AF38" s="32"/>
      <c r="AG38" s="32"/>
      <c r="AH38" s="32"/>
      <c r="AI38" s="28"/>
      <c r="AJ38" s="29"/>
      <c r="AK38" s="4"/>
      <c r="AL38" s="4"/>
      <c r="AM38" s="4"/>
      <c r="AN38" s="4"/>
      <c r="AO38" s="4"/>
    </row>
    <row r="39" spans="1:77" s="3" customFormat="1" ht="15" customHeight="1" x14ac:dyDescent="0.3">
      <c r="A39" s="45">
        <v>39</v>
      </c>
      <c r="B39" s="42" t="s">
        <v>341</v>
      </c>
      <c r="C39" s="42">
        <f>IF(OR(B39="M",B39="m"),COUNTIF(Images!$B$1:B$500,D39),"")</f>
        <v>5</v>
      </c>
      <c r="D39" s="4" t="s">
        <v>45</v>
      </c>
      <c r="E39" s="4"/>
      <c r="G39" s="4" t="s">
        <v>322</v>
      </c>
      <c r="H39" s="13"/>
      <c r="I39" s="13"/>
      <c r="J39" s="15" t="s">
        <v>311</v>
      </c>
      <c r="K39" s="16">
        <f t="shared" si="21"/>
        <v>133311.628</v>
      </c>
      <c r="L39" s="16">
        <f t="shared" si="22"/>
        <v>485546.63199999998</v>
      </c>
      <c r="M39" s="17">
        <f t="shared" si="23"/>
        <v>13.553229999999999</v>
      </c>
      <c r="N39" s="17">
        <f t="shared" si="24"/>
        <v>48.92962</v>
      </c>
      <c r="O39" s="18">
        <v>25</v>
      </c>
      <c r="P39" s="18">
        <v>840</v>
      </c>
      <c r="Q39" s="18">
        <v>15</v>
      </c>
      <c r="R39" s="1"/>
      <c r="X39" s="4"/>
      <c r="Y39" s="41" t="s">
        <v>336</v>
      </c>
      <c r="Z39" s="30"/>
      <c r="AA39" s="31"/>
      <c r="AB39" s="32"/>
      <c r="AC39" s="33"/>
      <c r="AD39" s="29"/>
      <c r="AE39" s="32"/>
      <c r="AF39" s="32"/>
      <c r="AG39" s="32"/>
      <c r="AH39" s="32"/>
      <c r="AI39" s="28"/>
      <c r="AJ39" s="29"/>
      <c r="AK39" s="4"/>
      <c r="AL39" s="4"/>
      <c r="AM39" s="4"/>
      <c r="AN39" s="4"/>
      <c r="AO39" s="4"/>
    </row>
    <row r="40" spans="1:77" s="3" customFormat="1" ht="15" customHeight="1" x14ac:dyDescent="0.3">
      <c r="A40" s="45">
        <v>40</v>
      </c>
      <c r="B40" s="42" t="s">
        <v>341</v>
      </c>
      <c r="C40" s="42">
        <f>IF(OR(B40="M",B40="m"),COUNTIF(Images!$B$1:B$500,D40),"")</f>
        <v>5</v>
      </c>
      <c r="D40" s="4" t="s">
        <v>80</v>
      </c>
      <c r="E40" s="4"/>
      <c r="G40" s="4" t="s">
        <v>322</v>
      </c>
      <c r="H40" s="13"/>
      <c r="I40" s="13"/>
      <c r="J40" s="15" t="s">
        <v>311</v>
      </c>
      <c r="K40" s="16">
        <f t="shared" si="21"/>
        <v>133311.628</v>
      </c>
      <c r="L40" s="16">
        <f t="shared" si="22"/>
        <v>485546.63199999998</v>
      </c>
      <c r="M40" s="17">
        <f t="shared" si="23"/>
        <v>13.553229999999999</v>
      </c>
      <c r="N40" s="17">
        <f t="shared" si="24"/>
        <v>48.92962</v>
      </c>
      <c r="O40" s="18">
        <v>25</v>
      </c>
      <c r="P40" s="18">
        <v>840</v>
      </c>
      <c r="Q40" s="18">
        <v>15</v>
      </c>
      <c r="R40" s="1"/>
      <c r="X40" s="4"/>
      <c r="Y40" s="41" t="s">
        <v>336</v>
      </c>
      <c r="Z40" s="30"/>
      <c r="AA40" s="31"/>
      <c r="AB40" s="32"/>
      <c r="AC40" s="33"/>
      <c r="AD40" s="29"/>
      <c r="AE40" s="32"/>
      <c r="AF40" s="32"/>
      <c r="AG40" s="32"/>
      <c r="AH40" s="32"/>
      <c r="AI40" s="28"/>
      <c r="AJ40" s="29"/>
      <c r="AK40" s="4"/>
      <c r="AL40" s="4"/>
      <c r="AM40" s="4"/>
      <c r="AN40" s="4"/>
      <c r="AO40" s="4"/>
    </row>
    <row r="41" spans="1:77" ht="15" customHeight="1" x14ac:dyDescent="0.3">
      <c r="A41" s="45">
        <v>41</v>
      </c>
      <c r="C41" s="42" t="str">
        <f>IF(OR(B41="M",B41="m"),COUNTIF(Images!$B$1:B$500,D41),"")</f>
        <v/>
      </c>
      <c r="D41" s="3" t="s">
        <v>36</v>
      </c>
      <c r="E41" s="3" t="s">
        <v>248</v>
      </c>
      <c r="F41" s="3" t="s">
        <v>18</v>
      </c>
      <c r="G41" s="3" t="s">
        <v>30</v>
      </c>
      <c r="H41" s="2">
        <v>10</v>
      </c>
      <c r="I41" s="3" t="s">
        <v>355</v>
      </c>
      <c r="J41" s="4"/>
      <c r="K41" s="23">
        <v>131957.64799999999</v>
      </c>
      <c r="L41" s="23">
        <v>490038.41200000001</v>
      </c>
      <c r="M41" s="24">
        <f t="shared" ref="M41:N45" si="25">(K41-TRUNC(K41/100)*100)/3600+(TRUNC(K41/100)-TRUNC(K41/10000)*100)/60+TRUNC(K41/10000)</f>
        <v>13.332679999999996</v>
      </c>
      <c r="N41" s="24">
        <f t="shared" si="25"/>
        <v>49.010670000000005</v>
      </c>
      <c r="O41" s="27">
        <v>40</v>
      </c>
      <c r="P41" s="27">
        <v>781</v>
      </c>
      <c r="Q41" s="27">
        <v>25</v>
      </c>
      <c r="R41" s="10">
        <v>124</v>
      </c>
      <c r="T41" s="4">
        <v>1</v>
      </c>
      <c r="U41" s="4">
        <v>1</v>
      </c>
      <c r="V41" s="4">
        <v>1</v>
      </c>
      <c r="W41" s="4">
        <v>1</v>
      </c>
      <c r="X41" s="4" t="s">
        <v>158</v>
      </c>
      <c r="Z41" s="30"/>
      <c r="AA41" s="31"/>
      <c r="AB41" s="32"/>
      <c r="AC41" s="33"/>
      <c r="AD41" s="36"/>
      <c r="AE41" s="32"/>
      <c r="AF41" s="32"/>
      <c r="AG41" s="32"/>
      <c r="AH41" s="32"/>
      <c r="AI41" s="28"/>
      <c r="AJ41" s="29"/>
    </row>
    <row r="42" spans="1:77" ht="15" customHeight="1" x14ac:dyDescent="0.3">
      <c r="A42" s="45">
        <v>42</v>
      </c>
      <c r="C42" s="42" t="str">
        <f>IF(OR(B42="M",B42="m"),COUNTIF(Images!$B$1:B$500,D42),"")</f>
        <v/>
      </c>
      <c r="D42" s="3" t="s">
        <v>67</v>
      </c>
      <c r="E42" s="3" t="s">
        <v>202</v>
      </c>
      <c r="F42" s="3" t="s">
        <v>18</v>
      </c>
      <c r="G42" s="3" t="s">
        <v>30</v>
      </c>
      <c r="I42" s="3" t="s">
        <v>355</v>
      </c>
      <c r="J42" s="4"/>
      <c r="K42" s="23">
        <v>131957.64799999999</v>
      </c>
      <c r="L42" s="23">
        <v>490038.41200000001</v>
      </c>
      <c r="M42" s="24">
        <f t="shared" si="25"/>
        <v>13.332679999999996</v>
      </c>
      <c r="N42" s="24">
        <f t="shared" si="25"/>
        <v>49.010670000000005</v>
      </c>
      <c r="O42" s="27">
        <v>40</v>
      </c>
      <c r="P42" s="27">
        <v>781</v>
      </c>
      <c r="Q42" s="27">
        <v>25</v>
      </c>
      <c r="R42" s="1">
        <v>150</v>
      </c>
      <c r="T42" s="4">
        <v>1</v>
      </c>
      <c r="U42" s="4">
        <v>1</v>
      </c>
      <c r="V42" s="4">
        <v>1</v>
      </c>
      <c r="W42" s="4">
        <v>1</v>
      </c>
      <c r="X42" s="4" t="s">
        <v>165</v>
      </c>
      <c r="Z42" s="30"/>
      <c r="AA42" s="31"/>
      <c r="AB42" s="32"/>
      <c r="AC42" s="33"/>
      <c r="AD42" s="36"/>
      <c r="AE42" s="32"/>
      <c r="AF42" s="32"/>
      <c r="AG42" s="32"/>
      <c r="AH42" s="32"/>
      <c r="AI42" s="28"/>
      <c r="AJ42" s="29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</row>
    <row r="43" spans="1:77" ht="15" customHeight="1" x14ac:dyDescent="0.3">
      <c r="A43" s="45">
        <v>43</v>
      </c>
      <c r="C43" s="42" t="str">
        <f>IF(OR(B43="M",B43="m"),COUNTIF(Images!$B$1:B$500,D43),"")</f>
        <v/>
      </c>
      <c r="D43" s="3" t="s">
        <v>39</v>
      </c>
      <c r="E43" s="3" t="s">
        <v>250</v>
      </c>
      <c r="F43" s="3" t="s">
        <v>18</v>
      </c>
      <c r="G43" s="3" t="s">
        <v>40</v>
      </c>
      <c r="H43" s="2" t="s">
        <v>41</v>
      </c>
      <c r="I43" s="3" t="s">
        <v>356</v>
      </c>
      <c r="J43" s="4"/>
      <c r="K43" s="23">
        <v>132152.30799999999</v>
      </c>
      <c r="L43" s="23">
        <v>485818.33600000001</v>
      </c>
      <c r="M43" s="24">
        <f t="shared" si="25"/>
        <v>13.364529999999997</v>
      </c>
      <c r="N43" s="24">
        <f t="shared" si="25"/>
        <v>48.971760000000003</v>
      </c>
      <c r="O43" s="27">
        <v>20</v>
      </c>
      <c r="P43" s="27">
        <v>996</v>
      </c>
      <c r="Q43" s="27">
        <v>20</v>
      </c>
      <c r="R43" s="10">
        <v>126</v>
      </c>
      <c r="T43" s="4">
        <v>1</v>
      </c>
      <c r="U43" s="4">
        <v>1</v>
      </c>
      <c r="V43" s="4">
        <v>1</v>
      </c>
      <c r="W43" s="4">
        <v>1</v>
      </c>
      <c r="X43" s="4" t="s">
        <v>155</v>
      </c>
      <c r="Z43" s="30"/>
      <c r="AA43" s="31"/>
      <c r="AB43" s="32"/>
      <c r="AC43" s="33"/>
      <c r="AD43" s="29"/>
      <c r="AE43" s="32"/>
      <c r="AF43" s="32"/>
      <c r="AG43" s="32"/>
      <c r="AH43" s="32"/>
      <c r="AI43" s="28"/>
      <c r="AJ43" s="29"/>
    </row>
    <row r="44" spans="1:77" s="3" customFormat="1" ht="15" customHeight="1" x14ac:dyDescent="0.3">
      <c r="A44" s="45">
        <v>44</v>
      </c>
      <c r="B44" s="42" t="s">
        <v>458</v>
      </c>
      <c r="C44" s="42">
        <f>IF(OR(B44="M",B44="m"),COUNTIF(Images!$B$1:B$500,D44),"")</f>
        <v>5</v>
      </c>
      <c r="D44" s="3" t="s">
        <v>46</v>
      </c>
      <c r="E44" s="3" t="s">
        <v>255</v>
      </c>
      <c r="F44" s="3" t="s">
        <v>18</v>
      </c>
      <c r="G44" s="3" t="s">
        <v>43</v>
      </c>
      <c r="H44" s="2">
        <v>12</v>
      </c>
      <c r="I44" s="3" t="s">
        <v>357</v>
      </c>
      <c r="K44" s="23">
        <v>133001.18799999999</v>
      </c>
      <c r="L44" s="23">
        <v>485421.636</v>
      </c>
      <c r="M44" s="24">
        <f t="shared" si="25"/>
        <v>13.500329999999998</v>
      </c>
      <c r="N44" s="24">
        <f t="shared" si="25"/>
        <v>48.906010000000002</v>
      </c>
      <c r="O44" s="27">
        <v>15</v>
      </c>
      <c r="P44" s="27">
        <v>892</v>
      </c>
      <c r="Q44" s="27">
        <v>20</v>
      </c>
      <c r="R44" s="10">
        <v>129</v>
      </c>
      <c r="S44" s="4" t="s">
        <v>256</v>
      </c>
      <c r="T44" s="4">
        <v>1</v>
      </c>
      <c r="U44" s="4">
        <v>1</v>
      </c>
      <c r="V44" s="4">
        <v>1</v>
      </c>
      <c r="W44" s="4">
        <v>1</v>
      </c>
      <c r="X44" s="4" t="s">
        <v>158</v>
      </c>
      <c r="Z44" s="30"/>
      <c r="AA44" s="31"/>
      <c r="AB44" s="32"/>
      <c r="AC44" s="33"/>
      <c r="AD44" s="29"/>
      <c r="AE44" s="32"/>
      <c r="AF44" s="32"/>
      <c r="AG44" s="32"/>
      <c r="AH44" s="32"/>
      <c r="AI44" s="28"/>
      <c r="AJ44" s="29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</row>
    <row r="45" spans="1:77" s="3" customFormat="1" ht="15" customHeight="1" x14ac:dyDescent="0.3">
      <c r="A45" s="45">
        <v>45</v>
      </c>
      <c r="B45" s="42"/>
      <c r="C45" s="42" t="str">
        <f>IF(OR(B45="M",B45="m"),COUNTIF(Images!$B$1:B$500,D45),"")</f>
        <v/>
      </c>
      <c r="D45" s="3" t="s">
        <v>147</v>
      </c>
      <c r="E45" s="3" t="s">
        <v>288</v>
      </c>
      <c r="F45" s="3" t="s">
        <v>18</v>
      </c>
      <c r="G45" s="3" t="s">
        <v>19</v>
      </c>
      <c r="H45" s="2">
        <v>13</v>
      </c>
      <c r="I45" s="3" t="s">
        <v>148</v>
      </c>
      <c r="K45" s="23">
        <v>131250.29999999999</v>
      </c>
      <c r="L45" s="23">
        <v>484247.5</v>
      </c>
      <c r="M45" s="24">
        <f t="shared" si="25"/>
        <v>13.213972222222219</v>
      </c>
      <c r="N45" s="24">
        <f t="shared" si="25"/>
        <v>48.713194444444447</v>
      </c>
      <c r="O45" s="27">
        <v>50</v>
      </c>
      <c r="P45" s="27">
        <v>408</v>
      </c>
      <c r="Q45" s="27">
        <v>20</v>
      </c>
      <c r="R45" s="1">
        <v>288</v>
      </c>
      <c r="S45" s="4"/>
      <c r="T45" s="4">
        <v>1</v>
      </c>
      <c r="U45" s="4">
        <v>1</v>
      </c>
      <c r="V45" s="4">
        <v>1</v>
      </c>
      <c r="W45" s="4">
        <v>1</v>
      </c>
      <c r="X45" s="4" t="s">
        <v>190</v>
      </c>
      <c r="Z45" s="30"/>
      <c r="AA45" s="31"/>
      <c r="AB45" s="32"/>
      <c r="AC45" s="33"/>
      <c r="AD45" s="29"/>
      <c r="AE45" s="32"/>
      <c r="AF45" s="32"/>
      <c r="AG45" s="32"/>
      <c r="AH45" s="32"/>
      <c r="AI45" s="28"/>
      <c r="AJ45" s="29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</row>
    <row r="46" spans="1:77" s="3" customFormat="1" ht="15" customHeight="1" x14ac:dyDescent="0.3">
      <c r="A46" s="45">
        <v>46</v>
      </c>
      <c r="B46" s="42" t="s">
        <v>341</v>
      </c>
      <c r="C46" s="42">
        <f>IF(OR(B46="M",B46="m"),COUNTIF(Images!$B$1:B$500,D46),"")</f>
        <v>5</v>
      </c>
      <c r="D46" s="4" t="s">
        <v>147</v>
      </c>
      <c r="E46" s="4"/>
      <c r="G46" s="4" t="s">
        <v>462</v>
      </c>
      <c r="H46" s="13">
        <v>13</v>
      </c>
      <c r="I46" s="13"/>
      <c r="J46" s="15" t="s">
        <v>312</v>
      </c>
      <c r="K46" s="16">
        <f t="shared" ref="K46:L46" si="26">IF(M46="","",TRUNC(M46)*10000+TRUNC((M46-TRUNC(M46))*60)*100+(((M46-TRUNC(M46))*60)-TRUNC((M46-TRUNC(M46))*60))*60)</f>
        <v>131244.46</v>
      </c>
      <c r="L46" s="16">
        <f t="shared" si="26"/>
        <v>484249.06800000003</v>
      </c>
      <c r="M46" s="17">
        <f t="shared" ref="M46" si="27">IF(J46="","",VALUE(MID(J46,FIND("%2C",J46)+3,8)))</f>
        <v>13.212350000000001</v>
      </c>
      <c r="N46" s="17">
        <f t="shared" ref="N46" si="28">IF(J46="","",VALUE(MID(J46,FIND("q=",J46)+2,8)))</f>
        <v>48.713630000000002</v>
      </c>
      <c r="O46" s="18">
        <v>3</v>
      </c>
      <c r="P46" s="18">
        <v>1037</v>
      </c>
      <c r="Q46" s="18">
        <v>15</v>
      </c>
      <c r="R46" s="1"/>
      <c r="X46" s="4"/>
      <c r="Y46" s="41" t="s">
        <v>337</v>
      </c>
      <c r="Z46" s="30"/>
      <c r="AA46" s="31"/>
      <c r="AB46" s="32"/>
      <c r="AC46" s="33"/>
      <c r="AD46" s="29"/>
      <c r="AE46" s="32"/>
      <c r="AF46" s="32"/>
      <c r="AG46" s="32"/>
      <c r="AH46" s="32"/>
      <c r="AI46" s="28"/>
      <c r="AJ46" s="29"/>
      <c r="AK46" s="4"/>
      <c r="AL46" s="4"/>
      <c r="AM46" s="4"/>
      <c r="AN46" s="4"/>
      <c r="AO46" s="4"/>
    </row>
    <row r="47" spans="1:77" s="3" customFormat="1" ht="15" customHeight="1" x14ac:dyDescent="0.3">
      <c r="A47" s="45">
        <v>47</v>
      </c>
      <c r="B47" s="42" t="s">
        <v>458</v>
      </c>
      <c r="C47" s="42">
        <f>IF(OR(B47="M",B47="m"),COUNTIF(Images!$B$1:B$500,D47),"")</f>
        <v>5</v>
      </c>
      <c r="D47" s="3" t="s">
        <v>134</v>
      </c>
      <c r="E47" s="3" t="s">
        <v>297</v>
      </c>
      <c r="F47" s="3" t="s">
        <v>18</v>
      </c>
      <c r="G47" s="3" t="s">
        <v>43</v>
      </c>
      <c r="H47" s="2">
        <v>14</v>
      </c>
      <c r="I47" s="3" t="s">
        <v>88</v>
      </c>
      <c r="K47" s="23">
        <v>132417.35200000001</v>
      </c>
      <c r="L47" s="23">
        <v>485804.22399999999</v>
      </c>
      <c r="M47" s="24">
        <f t="shared" ref="M47:N73" si="29">(K47-TRUNC(K47/100)*100)/3600+(TRUNC(K47/100)-TRUNC(K47/10000)*100)/60+TRUNC(K47/10000)</f>
        <v>13.404820000000004</v>
      </c>
      <c r="N47" s="24">
        <f t="shared" si="29"/>
        <v>48.967839999999995</v>
      </c>
      <c r="O47" s="27">
        <v>15</v>
      </c>
      <c r="P47" s="27">
        <v>1003</v>
      </c>
      <c r="Q47" s="27">
        <v>15</v>
      </c>
      <c r="R47" s="1">
        <v>222</v>
      </c>
      <c r="S47" s="4"/>
      <c r="T47" s="4">
        <v>1</v>
      </c>
      <c r="U47" s="4">
        <v>1</v>
      </c>
      <c r="V47" s="4">
        <v>1</v>
      </c>
      <c r="W47" s="4">
        <v>1</v>
      </c>
      <c r="X47" s="4" t="s">
        <v>183</v>
      </c>
      <c r="Z47" s="30"/>
      <c r="AA47" s="31"/>
      <c r="AB47" s="32"/>
      <c r="AC47" s="33"/>
      <c r="AD47" s="29"/>
      <c r="AE47" s="32"/>
      <c r="AF47" s="32"/>
      <c r="AG47" s="32"/>
      <c r="AH47" s="32"/>
      <c r="AI47" s="28"/>
      <c r="AJ47" s="29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</row>
    <row r="48" spans="1:77" s="3" customFormat="1" ht="15" customHeight="1" x14ac:dyDescent="0.3">
      <c r="A48" s="45">
        <v>48</v>
      </c>
      <c r="B48" s="42"/>
      <c r="C48" s="42" t="str">
        <f>IF(OR(B48="M",B48="m"),COUNTIF(Images!$B$1:B$500,D48),"")</f>
        <v/>
      </c>
      <c r="D48" s="3" t="s">
        <v>87</v>
      </c>
      <c r="E48" s="3" t="s">
        <v>220</v>
      </c>
      <c r="F48" s="3" t="s">
        <v>18</v>
      </c>
      <c r="G48" s="3" t="s">
        <v>43</v>
      </c>
      <c r="H48" s="2"/>
      <c r="I48" s="3" t="s">
        <v>88</v>
      </c>
      <c r="K48" s="23">
        <v>132417.35200000001</v>
      </c>
      <c r="L48" s="23">
        <v>485804.22399999999</v>
      </c>
      <c r="M48" s="24">
        <f t="shared" si="29"/>
        <v>13.404820000000004</v>
      </c>
      <c r="N48" s="24">
        <f t="shared" si="29"/>
        <v>48.967839999999995</v>
      </c>
      <c r="O48" s="27">
        <v>15</v>
      </c>
      <c r="P48" s="27">
        <v>1003</v>
      </c>
      <c r="Q48" s="27">
        <v>15</v>
      </c>
      <c r="R48" s="1">
        <v>170</v>
      </c>
      <c r="S48" s="4"/>
      <c r="T48" s="4">
        <v>1</v>
      </c>
      <c r="U48" s="4">
        <v>1</v>
      </c>
      <c r="V48" s="4">
        <v>1</v>
      </c>
      <c r="W48" s="4">
        <v>1</v>
      </c>
      <c r="X48" s="4" t="s">
        <v>165</v>
      </c>
      <c r="Z48" s="30"/>
      <c r="AA48" s="31"/>
      <c r="AB48" s="32"/>
      <c r="AC48" s="33"/>
      <c r="AD48" s="29"/>
      <c r="AE48" s="32"/>
      <c r="AF48" s="32"/>
      <c r="AG48" s="32"/>
      <c r="AH48" s="32"/>
      <c r="AI48" s="28"/>
      <c r="AJ48" s="29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</row>
    <row r="49" spans="1:77" s="3" customFormat="1" ht="15" customHeight="1" x14ac:dyDescent="0.3">
      <c r="A49" s="45">
        <v>49</v>
      </c>
      <c r="B49" s="42"/>
      <c r="C49" s="42" t="str">
        <f>IF(OR(B49="M",B49="m"),COUNTIF(Images!$B$1:B$500,D49),"")</f>
        <v/>
      </c>
      <c r="D49" s="3" t="s">
        <v>137</v>
      </c>
      <c r="E49" s="3" t="s">
        <v>275</v>
      </c>
      <c r="F49" s="3" t="s">
        <v>18</v>
      </c>
      <c r="G49" s="3" t="s">
        <v>43</v>
      </c>
      <c r="H49" s="2">
        <v>15</v>
      </c>
      <c r="I49" s="3" t="s">
        <v>108</v>
      </c>
      <c r="K49" s="23">
        <v>132440.68</v>
      </c>
      <c r="L49" s="23">
        <v>485520.67599999998</v>
      </c>
      <c r="M49" s="24">
        <f t="shared" si="29"/>
        <v>13.411299999999999</v>
      </c>
      <c r="N49" s="24">
        <f t="shared" si="29"/>
        <v>48.922409999999992</v>
      </c>
      <c r="O49" s="27">
        <v>15</v>
      </c>
      <c r="P49" s="27">
        <v>769</v>
      </c>
      <c r="Q49" s="27">
        <v>15</v>
      </c>
      <c r="R49" s="1">
        <v>274</v>
      </c>
      <c r="S49" s="4" t="s">
        <v>301</v>
      </c>
      <c r="T49" s="4">
        <v>1</v>
      </c>
      <c r="U49" s="4">
        <v>1</v>
      </c>
      <c r="V49" s="4">
        <v>1</v>
      </c>
      <c r="W49" s="4"/>
      <c r="X49" s="4" t="s">
        <v>163</v>
      </c>
      <c r="Z49" s="30"/>
      <c r="AA49" s="31"/>
      <c r="AB49" s="32"/>
      <c r="AC49" s="33"/>
      <c r="AD49" s="29"/>
      <c r="AE49" s="32"/>
      <c r="AF49" s="32"/>
      <c r="AG49" s="32"/>
      <c r="AH49" s="32"/>
      <c r="AI49" s="28"/>
      <c r="AJ49" s="29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</row>
    <row r="50" spans="1:77" s="3" customFormat="1" ht="15" customHeight="1" x14ac:dyDescent="0.3">
      <c r="A50" s="45">
        <v>50</v>
      </c>
      <c r="B50" s="42" t="s">
        <v>458</v>
      </c>
      <c r="C50" s="42">
        <f>IF(OR(B50="M",B50="m"),COUNTIF(Images!$B$1:B$500,D50),"")</f>
        <v>5</v>
      </c>
      <c r="D50" s="3" t="s">
        <v>124</v>
      </c>
      <c r="E50" s="3" t="s">
        <v>275</v>
      </c>
      <c r="F50" s="3" t="s">
        <v>18</v>
      </c>
      <c r="G50" s="3" t="s">
        <v>43</v>
      </c>
      <c r="H50" s="2"/>
      <c r="I50" s="3" t="s">
        <v>108</v>
      </c>
      <c r="K50" s="23">
        <v>132440.68</v>
      </c>
      <c r="L50" s="23">
        <v>485520.67599999998</v>
      </c>
      <c r="M50" s="24">
        <f t="shared" si="29"/>
        <v>13.411299999999999</v>
      </c>
      <c r="N50" s="24">
        <f t="shared" si="29"/>
        <v>48.922409999999992</v>
      </c>
      <c r="O50" s="27">
        <v>15</v>
      </c>
      <c r="P50" s="27">
        <v>769</v>
      </c>
      <c r="Q50" s="27">
        <v>15</v>
      </c>
      <c r="R50" s="1">
        <v>211</v>
      </c>
      <c r="S50" s="4" t="s">
        <v>276</v>
      </c>
      <c r="T50" s="4">
        <v>1</v>
      </c>
      <c r="U50" s="4">
        <v>1</v>
      </c>
      <c r="V50" s="4">
        <v>1</v>
      </c>
      <c r="W50" s="4">
        <v>1</v>
      </c>
      <c r="X50" s="4" t="s">
        <v>178</v>
      </c>
      <c r="Z50" s="30"/>
      <c r="AA50" s="31"/>
      <c r="AB50" s="32"/>
      <c r="AC50" s="33"/>
      <c r="AD50" s="29"/>
      <c r="AE50" s="32"/>
      <c r="AF50" s="32"/>
      <c r="AG50" s="32"/>
      <c r="AH50" s="32"/>
      <c r="AI50" s="28"/>
      <c r="AJ50" s="29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</row>
    <row r="51" spans="1:77" s="3" customFormat="1" ht="15" customHeight="1" x14ac:dyDescent="0.3">
      <c r="A51" s="45">
        <v>51</v>
      </c>
      <c r="B51" s="42"/>
      <c r="C51" s="42" t="str">
        <f>IF(OR(B51="M",B51="m"),COUNTIF(Images!$B$1:B$500,D51),"")</f>
        <v/>
      </c>
      <c r="D51" s="3" t="s">
        <v>141</v>
      </c>
      <c r="E51" s="3" t="s">
        <v>298</v>
      </c>
      <c r="F51" s="3" t="s">
        <v>18</v>
      </c>
      <c r="G51" s="3" t="s">
        <v>43</v>
      </c>
      <c r="H51" s="2"/>
      <c r="I51" s="3" t="s">
        <v>108</v>
      </c>
      <c r="K51" s="23">
        <v>132440.68</v>
      </c>
      <c r="L51" s="23">
        <v>485520.67599999998</v>
      </c>
      <c r="M51" s="24">
        <f t="shared" si="29"/>
        <v>13.411299999999999</v>
      </c>
      <c r="N51" s="24">
        <f t="shared" si="29"/>
        <v>48.922409999999992</v>
      </c>
      <c r="O51" s="27">
        <v>15</v>
      </c>
      <c r="P51" s="27">
        <v>769</v>
      </c>
      <c r="Q51" s="27">
        <v>15</v>
      </c>
      <c r="R51" s="1">
        <v>280</v>
      </c>
      <c r="S51" s="4"/>
      <c r="T51" s="4">
        <v>1</v>
      </c>
      <c r="U51" s="4">
        <v>1</v>
      </c>
      <c r="V51" s="4">
        <v>1</v>
      </c>
      <c r="W51" s="4">
        <v>1</v>
      </c>
      <c r="X51" s="4" t="s">
        <v>187</v>
      </c>
      <c r="Z51" s="30"/>
      <c r="AA51" s="31"/>
      <c r="AB51" s="32"/>
      <c r="AC51" s="33"/>
      <c r="AD51" s="29"/>
      <c r="AE51" s="32"/>
      <c r="AF51" s="32"/>
      <c r="AG51" s="32"/>
      <c r="AH51" s="32"/>
      <c r="AI51" s="28"/>
      <c r="AJ51" s="29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</row>
    <row r="52" spans="1:77" s="3" customFormat="1" ht="15" customHeight="1" x14ac:dyDescent="0.3">
      <c r="A52" s="45">
        <v>52</v>
      </c>
      <c r="B52" s="42" t="s">
        <v>458</v>
      </c>
      <c r="C52" s="42">
        <f>IF(OR(B52="M",B52="m"),COUNTIF(Images!$B$1:B$500,D52),"")</f>
        <v>5</v>
      </c>
      <c r="D52" s="3" t="s">
        <v>142</v>
      </c>
      <c r="E52" s="3" t="s">
        <v>283</v>
      </c>
      <c r="F52" s="3" t="s">
        <v>18</v>
      </c>
      <c r="G52" s="3" t="s">
        <v>43</v>
      </c>
      <c r="H52" s="2"/>
      <c r="I52" s="3" t="s">
        <v>108</v>
      </c>
      <c r="K52" s="23">
        <v>132440.68</v>
      </c>
      <c r="L52" s="23">
        <v>485520.67599999998</v>
      </c>
      <c r="M52" s="24">
        <f t="shared" si="29"/>
        <v>13.411299999999999</v>
      </c>
      <c r="N52" s="24">
        <f t="shared" si="29"/>
        <v>48.922409999999992</v>
      </c>
      <c r="O52" s="27">
        <v>15</v>
      </c>
      <c r="P52" s="27">
        <v>769</v>
      </c>
      <c r="Q52" s="27">
        <v>15</v>
      </c>
      <c r="R52" s="1">
        <v>281</v>
      </c>
      <c r="S52" s="4" t="s">
        <v>287</v>
      </c>
      <c r="T52" s="4">
        <v>2</v>
      </c>
      <c r="U52" s="4">
        <v>1</v>
      </c>
      <c r="V52" s="4">
        <v>1</v>
      </c>
      <c r="W52" s="4">
        <v>1</v>
      </c>
      <c r="X52" s="12" t="s">
        <v>188</v>
      </c>
      <c r="Z52" s="30"/>
      <c r="AA52" s="31"/>
      <c r="AB52" s="32"/>
      <c r="AC52" s="33"/>
      <c r="AD52" s="29"/>
      <c r="AE52" s="32"/>
      <c r="AF52" s="32"/>
      <c r="AG52" s="32"/>
      <c r="AH52" s="32"/>
      <c r="AI52" s="28"/>
      <c r="AJ52" s="29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</row>
    <row r="53" spans="1:77" s="3" customFormat="1" ht="15" customHeight="1" x14ac:dyDescent="0.3">
      <c r="A53" s="45">
        <v>53</v>
      </c>
      <c r="B53" s="42"/>
      <c r="C53" s="42" t="str">
        <f>IF(OR(B53="M",B53="m"),COUNTIF(Images!$B$1:B$500,D53),"")</f>
        <v/>
      </c>
      <c r="D53" s="3" t="s">
        <v>142</v>
      </c>
      <c r="E53" s="3" t="s">
        <v>283</v>
      </c>
      <c r="F53" s="3" t="s">
        <v>18</v>
      </c>
      <c r="G53" s="3" t="s">
        <v>43</v>
      </c>
      <c r="H53" s="2"/>
      <c r="I53" s="3" t="s">
        <v>108</v>
      </c>
      <c r="K53" s="23">
        <v>132440.68</v>
      </c>
      <c r="L53" s="23">
        <v>485520.67599999998</v>
      </c>
      <c r="M53" s="24">
        <f t="shared" si="29"/>
        <v>13.411299999999999</v>
      </c>
      <c r="N53" s="24">
        <f t="shared" si="29"/>
        <v>48.922409999999992</v>
      </c>
      <c r="O53" s="27">
        <v>15</v>
      </c>
      <c r="P53" s="27">
        <v>769</v>
      </c>
      <c r="Q53" s="27">
        <v>15</v>
      </c>
      <c r="R53" s="1">
        <v>282</v>
      </c>
      <c r="S53" s="4" t="s">
        <v>287</v>
      </c>
      <c r="T53" s="4">
        <v>2</v>
      </c>
      <c r="U53" s="4">
        <v>1</v>
      </c>
      <c r="V53" s="4">
        <v>1</v>
      </c>
      <c r="W53" s="4">
        <v>1</v>
      </c>
      <c r="X53" s="4" t="s">
        <v>16</v>
      </c>
      <c r="Z53" s="30"/>
      <c r="AA53" s="31"/>
      <c r="AB53" s="32"/>
      <c r="AC53" s="33"/>
      <c r="AD53" s="29"/>
      <c r="AE53" s="32"/>
      <c r="AF53" s="32"/>
      <c r="AG53" s="32"/>
      <c r="AH53" s="32"/>
      <c r="AI53" s="28"/>
      <c r="AJ53" s="29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</row>
    <row r="54" spans="1:77" s="3" customFormat="1" ht="15" customHeight="1" x14ac:dyDescent="0.3">
      <c r="A54" s="45">
        <v>54</v>
      </c>
      <c r="B54" s="42"/>
      <c r="C54" s="42" t="str">
        <f>IF(OR(B54="M",B54="m"),COUNTIF(Images!$B$1:B$500,D54),"")</f>
        <v/>
      </c>
      <c r="D54" s="3" t="s">
        <v>107</v>
      </c>
      <c r="E54" s="3" t="s">
        <v>264</v>
      </c>
      <c r="F54" s="3" t="s">
        <v>18</v>
      </c>
      <c r="G54" s="3" t="s">
        <v>43</v>
      </c>
      <c r="H54" s="2"/>
      <c r="I54" s="3" t="s">
        <v>108</v>
      </c>
      <c r="K54" s="23">
        <v>132440.68</v>
      </c>
      <c r="L54" s="23">
        <v>485520.67599999998</v>
      </c>
      <c r="M54" s="24">
        <f t="shared" si="29"/>
        <v>13.411299999999999</v>
      </c>
      <c r="N54" s="24">
        <f t="shared" si="29"/>
        <v>48.922409999999992</v>
      </c>
      <c r="O54" s="27">
        <v>15</v>
      </c>
      <c r="P54" s="27">
        <v>769</v>
      </c>
      <c r="Q54" s="27">
        <v>15</v>
      </c>
      <c r="R54" s="1">
        <v>182</v>
      </c>
      <c r="S54" s="4"/>
      <c r="T54" s="4">
        <v>1</v>
      </c>
      <c r="U54" s="4">
        <v>1</v>
      </c>
      <c r="V54" s="4">
        <v>1</v>
      </c>
      <c r="W54" s="4">
        <v>1</v>
      </c>
      <c r="X54" s="4" t="s">
        <v>170</v>
      </c>
      <c r="Z54" s="30"/>
      <c r="AA54" s="31"/>
      <c r="AB54" s="32"/>
      <c r="AC54" s="33"/>
      <c r="AD54" s="29"/>
      <c r="AE54" s="32"/>
      <c r="AF54" s="32"/>
      <c r="AG54" s="32"/>
      <c r="AH54" s="32"/>
      <c r="AI54" s="28"/>
      <c r="AJ54" s="29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</row>
    <row r="55" spans="1:77" s="3" customFormat="1" ht="15" customHeight="1" x14ac:dyDescent="0.3">
      <c r="A55" s="45">
        <v>55</v>
      </c>
      <c r="B55" s="42" t="s">
        <v>341</v>
      </c>
      <c r="C55" s="42">
        <f>IF(OR(B55="M",B55="m"),COUNTIF(Images!$B$1:B$500,D55),"")</f>
        <v>4</v>
      </c>
      <c r="D55" s="50" t="s">
        <v>806</v>
      </c>
      <c r="F55" s="3" t="s">
        <v>18</v>
      </c>
      <c r="G55" s="42" t="s">
        <v>460</v>
      </c>
      <c r="H55" s="2"/>
      <c r="I55" s="3" t="s">
        <v>108</v>
      </c>
      <c r="K55" s="23">
        <v>132440.68</v>
      </c>
      <c r="L55" s="23">
        <v>485520.67599999998</v>
      </c>
      <c r="M55" s="24">
        <f t="shared" ref="M55" si="30">(K55-TRUNC(K55/100)*100)/3600+(TRUNC(K55/100)-TRUNC(K55/10000)*100)/60+TRUNC(K55/10000)</f>
        <v>13.411299999999999</v>
      </c>
      <c r="N55" s="24">
        <f t="shared" ref="N55" si="31">(L55-TRUNC(L55/100)*100)/3600+(TRUNC(L55/100)-TRUNC(L55/10000)*100)/60+TRUNC(L55/10000)</f>
        <v>48.922409999999992</v>
      </c>
      <c r="O55" s="27">
        <v>15</v>
      </c>
      <c r="P55" s="27">
        <v>769</v>
      </c>
      <c r="Q55" s="27">
        <v>15</v>
      </c>
      <c r="R55" s="1"/>
      <c r="S55" s="4"/>
      <c r="T55" s="4"/>
      <c r="U55" s="4"/>
      <c r="V55" s="4"/>
      <c r="W55" s="4"/>
      <c r="X55" s="4"/>
      <c r="Y55" s="3" t="s">
        <v>1144</v>
      </c>
      <c r="Z55" s="30"/>
      <c r="AA55" s="31"/>
      <c r="AB55" s="32"/>
      <c r="AC55" s="33"/>
      <c r="AD55" s="29"/>
      <c r="AE55" s="32"/>
      <c r="AF55" s="32"/>
      <c r="AG55" s="32"/>
      <c r="AH55" s="32"/>
      <c r="AI55" s="28"/>
      <c r="AJ55" s="29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</row>
    <row r="56" spans="1:77" s="3" customFormat="1" ht="15" customHeight="1" x14ac:dyDescent="0.3">
      <c r="A56" s="45">
        <v>56</v>
      </c>
      <c r="B56" s="42" t="s">
        <v>458</v>
      </c>
      <c r="C56" s="42">
        <f>IF(OR(B56="M",B56="m"),COUNTIF(Images!$B$1:B$500,D56),"")</f>
        <v>5</v>
      </c>
      <c r="D56" s="3" t="s">
        <v>132</v>
      </c>
      <c r="E56" s="3" t="s">
        <v>294</v>
      </c>
      <c r="F56" s="3" t="s">
        <v>18</v>
      </c>
      <c r="G56" s="3" t="s">
        <v>43</v>
      </c>
      <c r="H56" s="2">
        <v>16</v>
      </c>
      <c r="I56" s="3" t="s">
        <v>133</v>
      </c>
      <c r="K56" s="23">
        <v>132910.068</v>
      </c>
      <c r="L56" s="23">
        <v>485323.49599999998</v>
      </c>
      <c r="M56" s="24">
        <f t="shared" si="29"/>
        <v>13.486129999999999</v>
      </c>
      <c r="N56" s="24">
        <f t="shared" si="29"/>
        <v>48.889859999999999</v>
      </c>
      <c r="O56" s="27">
        <v>10</v>
      </c>
      <c r="P56" s="27">
        <v>813</v>
      </c>
      <c r="Q56" s="27">
        <v>15</v>
      </c>
      <c r="R56" s="1">
        <v>221</v>
      </c>
      <c r="S56" s="4"/>
      <c r="T56" s="4">
        <v>1</v>
      </c>
      <c r="U56" s="4">
        <v>1</v>
      </c>
      <c r="V56" s="4">
        <v>1</v>
      </c>
      <c r="W56" s="4">
        <v>1</v>
      </c>
      <c r="X56" s="4" t="s">
        <v>182</v>
      </c>
      <c r="Z56" s="30"/>
      <c r="AA56" s="31"/>
      <c r="AB56" s="32"/>
      <c r="AC56" s="33"/>
      <c r="AD56" s="29"/>
      <c r="AE56" s="32"/>
      <c r="AF56" s="32"/>
      <c r="AG56" s="32"/>
      <c r="AH56" s="32"/>
      <c r="AI56" s="28"/>
      <c r="AJ56" s="29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</row>
    <row r="57" spans="1:77" s="3" customFormat="1" ht="15" customHeight="1" x14ac:dyDescent="0.3">
      <c r="A57" s="45">
        <v>57</v>
      </c>
      <c r="B57" s="42" t="s">
        <v>458</v>
      </c>
      <c r="C57" s="42">
        <f>IF(OR(B57="M",B57="m"),COUNTIF(Images!$B$1:B$500,D57),"")</f>
        <v>5</v>
      </c>
      <c r="D57" s="3" t="s">
        <v>121</v>
      </c>
      <c r="E57" s="3" t="s">
        <v>277</v>
      </c>
      <c r="F57" s="3" t="s">
        <v>18</v>
      </c>
      <c r="G57" s="3" t="s">
        <v>43</v>
      </c>
      <c r="H57" s="2">
        <v>17</v>
      </c>
      <c r="I57" s="3" t="s">
        <v>112</v>
      </c>
      <c r="K57" s="23">
        <v>132152.88399999999</v>
      </c>
      <c r="L57" s="23">
        <v>485506.924</v>
      </c>
      <c r="M57" s="24">
        <f t="shared" si="29"/>
        <v>13.364689999999998</v>
      </c>
      <c r="N57" s="24">
        <f t="shared" si="29"/>
        <v>48.918590000000002</v>
      </c>
      <c r="O57" s="27">
        <v>20</v>
      </c>
      <c r="P57" s="27">
        <v>768</v>
      </c>
      <c r="Q57" s="27">
        <v>15</v>
      </c>
      <c r="R57" s="1">
        <v>208</v>
      </c>
      <c r="S57" s="4"/>
      <c r="T57" s="4">
        <v>1</v>
      </c>
      <c r="U57" s="4">
        <v>1</v>
      </c>
      <c r="V57" s="4">
        <v>1</v>
      </c>
      <c r="W57" s="4">
        <v>1</v>
      </c>
      <c r="X57" s="4" t="s">
        <v>179</v>
      </c>
      <c r="Z57" s="30"/>
      <c r="AA57" s="31"/>
      <c r="AB57" s="32"/>
      <c r="AC57" s="33"/>
      <c r="AD57" s="29"/>
      <c r="AE57" s="32"/>
      <c r="AF57" s="32"/>
      <c r="AG57" s="32"/>
      <c r="AH57" s="32"/>
      <c r="AI57" s="28"/>
      <c r="AJ57" s="29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</row>
    <row r="58" spans="1:77" s="3" customFormat="1" ht="15" customHeight="1" x14ac:dyDescent="0.3">
      <c r="A58" s="45">
        <v>58</v>
      </c>
      <c r="B58" s="42" t="s">
        <v>458</v>
      </c>
      <c r="C58" s="42">
        <f>IF(OR(B58="M",B58="m"),COUNTIF(Images!$B$1:B$500,D58),"")</f>
        <v>5</v>
      </c>
      <c r="D58" s="3" t="s">
        <v>127</v>
      </c>
      <c r="E58" s="3" t="s">
        <v>285</v>
      </c>
      <c r="F58" s="3" t="s">
        <v>18</v>
      </c>
      <c r="G58" s="3" t="s">
        <v>43</v>
      </c>
      <c r="H58" s="2"/>
      <c r="I58" s="3" t="s">
        <v>112</v>
      </c>
      <c r="K58" s="23">
        <v>132152.88399999999</v>
      </c>
      <c r="L58" s="23">
        <v>485506.924</v>
      </c>
      <c r="M58" s="24">
        <f t="shared" si="29"/>
        <v>13.364689999999998</v>
      </c>
      <c r="N58" s="24">
        <f t="shared" si="29"/>
        <v>48.918590000000002</v>
      </c>
      <c r="O58" s="27">
        <v>20</v>
      </c>
      <c r="P58" s="27">
        <v>768</v>
      </c>
      <c r="Q58" s="27">
        <v>15</v>
      </c>
      <c r="R58" s="1">
        <v>215</v>
      </c>
      <c r="S58" s="4"/>
      <c r="T58" s="4">
        <v>1</v>
      </c>
      <c r="U58" s="4">
        <v>1</v>
      </c>
      <c r="V58" s="4">
        <v>1</v>
      </c>
      <c r="W58" s="4">
        <v>1</v>
      </c>
      <c r="X58" s="4" t="s">
        <v>180</v>
      </c>
      <c r="Z58" s="30"/>
      <c r="AA58" s="31"/>
      <c r="AB58" s="32"/>
      <c r="AC58" s="33"/>
      <c r="AD58" s="29"/>
      <c r="AE58" s="32"/>
      <c r="AF58" s="32"/>
      <c r="AG58" s="32"/>
      <c r="AH58" s="32"/>
      <c r="AI58" s="28"/>
      <c r="AJ58" s="29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</row>
    <row r="59" spans="1:77" s="3" customFormat="1" ht="15" customHeight="1" x14ac:dyDescent="0.3">
      <c r="A59" s="45">
        <v>59</v>
      </c>
      <c r="B59" s="42" t="s">
        <v>458</v>
      </c>
      <c r="C59" s="42">
        <f>IF(OR(B59="M",B59="m"),COUNTIF(Images!$B$1:B$500,D59),"")</f>
        <v>4</v>
      </c>
      <c r="D59" s="3" t="s">
        <v>135</v>
      </c>
      <c r="E59" s="3" t="s">
        <v>299</v>
      </c>
      <c r="F59" s="3" t="s">
        <v>18</v>
      </c>
      <c r="G59" s="3" t="s">
        <v>43</v>
      </c>
      <c r="H59" s="2"/>
      <c r="I59" s="3" t="s">
        <v>112</v>
      </c>
      <c r="K59" s="23">
        <v>132152.88399999999</v>
      </c>
      <c r="L59" s="23">
        <v>485506.924</v>
      </c>
      <c r="M59" s="24">
        <f t="shared" si="29"/>
        <v>13.364689999999998</v>
      </c>
      <c r="N59" s="24">
        <f t="shared" si="29"/>
        <v>48.918590000000002</v>
      </c>
      <c r="O59" s="27">
        <v>20</v>
      </c>
      <c r="P59" s="27">
        <v>768</v>
      </c>
      <c r="Q59" s="27">
        <v>15</v>
      </c>
      <c r="R59" s="1">
        <v>223</v>
      </c>
      <c r="S59" s="4"/>
      <c r="T59" s="4">
        <v>1</v>
      </c>
      <c r="U59" s="4">
        <v>1</v>
      </c>
      <c r="V59" s="4">
        <v>1</v>
      </c>
      <c r="W59" s="4">
        <v>1</v>
      </c>
      <c r="X59" s="4" t="s">
        <v>184</v>
      </c>
      <c r="Z59" s="30"/>
      <c r="AA59" s="31"/>
      <c r="AB59" s="32"/>
      <c r="AC59" s="33"/>
      <c r="AD59" s="29"/>
      <c r="AE59" s="32"/>
      <c r="AF59" s="32"/>
      <c r="AG59" s="32"/>
      <c r="AH59" s="32"/>
      <c r="AI59" s="28"/>
      <c r="AJ59" s="29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</row>
    <row r="60" spans="1:77" s="3" customFormat="1" ht="15" customHeight="1" x14ac:dyDescent="0.3">
      <c r="A60" s="45">
        <v>60</v>
      </c>
      <c r="B60" s="42" t="s">
        <v>458</v>
      </c>
      <c r="C60" s="42">
        <f>IF(OR(B60="M",B60="m"),COUNTIF(Images!$B$1:B$500,D60),"")</f>
        <v>5</v>
      </c>
      <c r="D60" s="3" t="s">
        <v>111</v>
      </c>
      <c r="E60" s="3" t="s">
        <v>267</v>
      </c>
      <c r="F60" s="3" t="s">
        <v>18</v>
      </c>
      <c r="G60" s="3" t="s">
        <v>43</v>
      </c>
      <c r="H60" s="2"/>
      <c r="I60" s="3" t="s">
        <v>112</v>
      </c>
      <c r="K60" s="23">
        <v>132152.88399999999</v>
      </c>
      <c r="L60" s="23">
        <v>485506.924</v>
      </c>
      <c r="M60" s="24">
        <f t="shared" si="29"/>
        <v>13.364689999999998</v>
      </c>
      <c r="N60" s="24">
        <f t="shared" si="29"/>
        <v>48.918590000000002</v>
      </c>
      <c r="O60" s="27">
        <v>20</v>
      </c>
      <c r="P60" s="27">
        <v>768</v>
      </c>
      <c r="Q60" s="27">
        <v>15</v>
      </c>
      <c r="R60" s="1">
        <v>190</v>
      </c>
      <c r="S60" s="4"/>
      <c r="T60" s="4">
        <v>1</v>
      </c>
      <c r="U60" s="4">
        <v>1</v>
      </c>
      <c r="V60" s="4">
        <v>1</v>
      </c>
      <c r="W60" s="4">
        <v>1</v>
      </c>
      <c r="X60" s="4" t="s">
        <v>155</v>
      </c>
      <c r="Z60" s="30"/>
      <c r="AA60" s="31"/>
      <c r="AB60" s="32"/>
      <c r="AC60" s="33"/>
      <c r="AD60" s="29"/>
      <c r="AE60" s="32"/>
      <c r="AF60" s="32"/>
      <c r="AG60" s="32"/>
      <c r="AH60" s="32"/>
      <c r="AI60" s="28"/>
      <c r="AJ60" s="29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</row>
    <row r="61" spans="1:77" s="3" customFormat="1" ht="15" customHeight="1" x14ac:dyDescent="0.3">
      <c r="A61" s="45">
        <v>61</v>
      </c>
      <c r="B61" s="42"/>
      <c r="C61" s="42" t="str">
        <f>IF(OR(B61="M",B61="m"),COUNTIF(Images!$B$1:B$500,D61),"")</f>
        <v/>
      </c>
      <c r="D61" s="3" t="s">
        <v>58</v>
      </c>
      <c r="E61" s="3" t="s">
        <v>194</v>
      </c>
      <c r="F61" s="3" t="s">
        <v>18</v>
      </c>
      <c r="G61" s="3" t="s">
        <v>23</v>
      </c>
      <c r="H61" s="2">
        <v>18</v>
      </c>
      <c r="I61" s="3" t="s">
        <v>358</v>
      </c>
      <c r="K61" s="23">
        <v>132224.06</v>
      </c>
      <c r="L61" s="23">
        <v>490330.96</v>
      </c>
      <c r="M61" s="24">
        <f t="shared" si="29"/>
        <v>13.373349999999999</v>
      </c>
      <c r="N61" s="24">
        <f t="shared" si="29"/>
        <v>49.058600000000006</v>
      </c>
      <c r="O61" s="27">
        <v>15</v>
      </c>
      <c r="P61" s="27">
        <v>1182</v>
      </c>
      <c r="Q61" s="27">
        <v>20</v>
      </c>
      <c r="R61" s="1">
        <v>142</v>
      </c>
      <c r="S61" s="4"/>
      <c r="T61" s="4">
        <v>2</v>
      </c>
      <c r="U61" s="4">
        <v>1</v>
      </c>
      <c r="V61" s="4">
        <v>1</v>
      </c>
      <c r="W61" s="4">
        <v>1</v>
      </c>
      <c r="X61" s="4" t="s">
        <v>165</v>
      </c>
      <c r="Z61" s="30"/>
      <c r="AA61" s="31"/>
      <c r="AB61" s="32"/>
      <c r="AC61" s="33"/>
      <c r="AD61" s="29"/>
      <c r="AE61" s="32"/>
      <c r="AF61" s="32"/>
      <c r="AG61" s="32"/>
      <c r="AH61" s="32"/>
      <c r="AI61" s="28"/>
      <c r="AJ61" s="29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</row>
    <row r="62" spans="1:77" ht="15" customHeight="1" x14ac:dyDescent="0.3">
      <c r="A62" s="45">
        <v>62</v>
      </c>
      <c r="C62" s="42" t="str">
        <f>IF(OR(B62="M",B62="m"),COUNTIF(Images!$B$1:B$500,D62),"")</f>
        <v/>
      </c>
      <c r="D62" s="3" t="s">
        <v>58</v>
      </c>
      <c r="E62" s="3" t="s">
        <v>194</v>
      </c>
      <c r="F62" s="3" t="s">
        <v>18</v>
      </c>
      <c r="G62" s="3" t="s">
        <v>23</v>
      </c>
      <c r="I62" s="3" t="s">
        <v>358</v>
      </c>
      <c r="J62" s="4"/>
      <c r="K62" s="23">
        <v>132224.06</v>
      </c>
      <c r="L62" s="23">
        <v>490330.96</v>
      </c>
      <c r="M62" s="24">
        <f t="shared" si="29"/>
        <v>13.373349999999999</v>
      </c>
      <c r="N62" s="24">
        <f t="shared" si="29"/>
        <v>49.058600000000006</v>
      </c>
      <c r="O62" s="27">
        <v>15</v>
      </c>
      <c r="P62" s="27">
        <v>1182</v>
      </c>
      <c r="Q62" s="27">
        <v>20</v>
      </c>
      <c r="R62" s="1">
        <v>161</v>
      </c>
      <c r="T62" s="4">
        <v>2</v>
      </c>
      <c r="U62" s="4">
        <v>1</v>
      </c>
      <c r="V62" s="4">
        <v>1</v>
      </c>
      <c r="W62" s="4">
        <v>1</v>
      </c>
      <c r="X62" s="4" t="s">
        <v>16</v>
      </c>
      <c r="Z62" s="30"/>
      <c r="AA62" s="31"/>
      <c r="AB62" s="32"/>
      <c r="AC62" s="33"/>
      <c r="AD62" s="29"/>
      <c r="AE62" s="32"/>
      <c r="AF62" s="32"/>
      <c r="AG62" s="32"/>
      <c r="AH62" s="32"/>
      <c r="AI62" s="28"/>
      <c r="AJ62" s="29"/>
    </row>
    <row r="63" spans="1:77" ht="15" customHeight="1" x14ac:dyDescent="0.3">
      <c r="A63" s="45">
        <v>63</v>
      </c>
      <c r="B63" s="42" t="s">
        <v>342</v>
      </c>
      <c r="C63" s="42" t="str">
        <f>IF(OR(B63="M",B63="m"),COUNTIF(Images!$B$1:B$500,D63),"")</f>
        <v/>
      </c>
      <c r="D63" s="42" t="s">
        <v>58</v>
      </c>
      <c r="E63" s="3"/>
      <c r="G63" s="42" t="s">
        <v>391</v>
      </c>
      <c r="H63" s="2">
        <v>18</v>
      </c>
      <c r="I63" s="13"/>
      <c r="J63" s="15" t="s">
        <v>390</v>
      </c>
      <c r="K63" s="16">
        <f t="shared" ref="K63" si="32">IF(M63="","",TRUNC(M63)*10000+TRUNC((M63-TRUNC(M63))*60)*100+(((M63-TRUNC(M63))*60)-TRUNC((M63-TRUNC(M63))*60))*60)</f>
        <v>132224.06</v>
      </c>
      <c r="L63" s="16">
        <f t="shared" ref="L63" si="33">IF(N63="","",TRUNC(N63)*10000+TRUNC((N63-TRUNC(N63))*60)*100+(((N63-TRUNC(N63))*60)-TRUNC((N63-TRUNC(N63))*60))*60)</f>
        <v>490330.99599999998</v>
      </c>
      <c r="M63" s="17">
        <f t="shared" ref="M63" si="34">IF(J63="","",VALUE(MID(J63,FIND("%2C",J63)+3,8)))</f>
        <v>13.37335</v>
      </c>
      <c r="N63" s="17">
        <f t="shared" ref="N63" si="35">IF(J63="","",VALUE(MID(J63,FIND("q=",J63)+2,8)))</f>
        <v>49.058610000000002</v>
      </c>
      <c r="O63" s="18">
        <v>3</v>
      </c>
      <c r="P63" s="18">
        <v>1191</v>
      </c>
      <c r="Q63" s="18">
        <v>15</v>
      </c>
      <c r="Y63" s="3" t="s">
        <v>389</v>
      </c>
      <c r="Z63" s="30"/>
      <c r="AA63" s="31"/>
      <c r="AB63" s="32"/>
      <c r="AC63" s="33"/>
      <c r="AD63" s="29"/>
      <c r="AE63" s="32"/>
      <c r="AF63" s="32"/>
      <c r="AG63" s="32"/>
      <c r="AH63" s="32"/>
      <c r="AI63" s="28"/>
      <c r="AJ63" s="29"/>
    </row>
    <row r="64" spans="1:77" ht="15" customHeight="1" x14ac:dyDescent="0.3">
      <c r="A64" s="45">
        <v>64</v>
      </c>
      <c r="C64" s="42" t="str">
        <f>IF(OR(B64="M",B64="m"),COUNTIF(Images!$B$1:B$500,D64),"")</f>
        <v/>
      </c>
      <c r="D64" s="3" t="s">
        <v>429</v>
      </c>
      <c r="E64" s="3" t="s">
        <v>224</v>
      </c>
      <c r="F64" s="3" t="s">
        <v>18</v>
      </c>
      <c r="G64" s="3" t="s">
        <v>93</v>
      </c>
      <c r="H64" s="2">
        <v>19</v>
      </c>
      <c r="I64" s="3" t="s">
        <v>96</v>
      </c>
      <c r="J64" s="4"/>
      <c r="K64" s="23">
        <v>130800.88800000001</v>
      </c>
      <c r="L64" s="23">
        <v>490641.652</v>
      </c>
      <c r="M64" s="24">
        <f t="shared" si="29"/>
        <v>13.133580000000002</v>
      </c>
      <c r="N64" s="24">
        <f t="shared" si="29"/>
        <v>49.11157</v>
      </c>
      <c r="O64" s="27">
        <v>10</v>
      </c>
      <c r="P64" s="27">
        <v>1420</v>
      </c>
      <c r="Q64" s="27">
        <v>25</v>
      </c>
      <c r="R64" s="1">
        <v>175</v>
      </c>
      <c r="T64" s="4">
        <v>2</v>
      </c>
      <c r="U64" s="4">
        <v>1</v>
      </c>
      <c r="V64" s="4">
        <v>1</v>
      </c>
      <c r="X64" s="12" t="s">
        <v>167</v>
      </c>
      <c r="Z64" s="30"/>
      <c r="AA64" s="31"/>
      <c r="AB64" s="32"/>
      <c r="AC64" s="33"/>
      <c r="AD64" s="29"/>
      <c r="AE64" s="32"/>
      <c r="AF64" s="32"/>
      <c r="AG64" s="32"/>
      <c r="AH64" s="32"/>
      <c r="AI64" s="28"/>
      <c r="AJ64" s="29"/>
    </row>
    <row r="65" spans="1:41" ht="15" customHeight="1" x14ac:dyDescent="0.3">
      <c r="A65" s="45">
        <v>65</v>
      </c>
      <c r="B65" s="42" t="s">
        <v>341</v>
      </c>
      <c r="C65" s="42">
        <f>IF(OR(B65="M",B65="m"),COUNTIF(Images!$B$1:B$500,D65),"")</f>
        <v>5</v>
      </c>
      <c r="D65" s="42" t="s">
        <v>429</v>
      </c>
      <c r="E65" s="3"/>
      <c r="G65" s="42" t="s">
        <v>391</v>
      </c>
      <c r="H65" s="2">
        <v>19</v>
      </c>
      <c r="I65" s="13"/>
      <c r="J65" s="15" t="s">
        <v>427</v>
      </c>
      <c r="K65" s="16">
        <f t="shared" ref="K65" si="36">IF(M65="","",TRUNC(M65)*10000+TRUNC((M65-TRUNC(M65))*60)*100+(((M65-TRUNC(M65))*60)-TRUNC((M65-TRUNC(M65))*60))*60)</f>
        <v>130802.652</v>
      </c>
      <c r="L65" s="16">
        <f t="shared" ref="L65" si="37">IF(N65="","",TRUNC(N65)*10000+TRUNC((N65-TRUNC(N65))*60)*100+(((N65-TRUNC(N65))*60)-TRUNC((N65-TRUNC(N65))*60))*60)</f>
        <v>490642.55200000003</v>
      </c>
      <c r="M65" s="17">
        <f t="shared" ref="M65" si="38">IF(J65="","",VALUE(MID(J65,FIND("%2C",J65)+3,8)))</f>
        <v>13.134069999999999</v>
      </c>
      <c r="N65" s="17">
        <f t="shared" ref="N65" si="39">IF(J65="","",VALUE(MID(J65,FIND("q=",J65)+2,8)))</f>
        <v>49.111820000000002</v>
      </c>
      <c r="O65" s="18">
        <v>3</v>
      </c>
      <c r="P65" s="18">
        <v>1426</v>
      </c>
      <c r="Q65" s="18">
        <v>15</v>
      </c>
      <c r="Y65" s="3" t="s">
        <v>428</v>
      </c>
      <c r="Z65" s="30"/>
      <c r="AA65" s="31"/>
      <c r="AB65" s="32"/>
      <c r="AC65" s="33"/>
      <c r="AD65" s="29"/>
      <c r="AE65" s="32"/>
      <c r="AF65" s="32"/>
      <c r="AG65" s="32"/>
      <c r="AH65" s="32"/>
      <c r="AI65" s="28"/>
      <c r="AJ65" s="29"/>
    </row>
    <row r="66" spans="1:41" ht="15" customHeight="1" x14ac:dyDescent="0.3">
      <c r="A66" s="45">
        <v>66</v>
      </c>
      <c r="C66" s="42" t="str">
        <f>IF(OR(B66="M",B66="m"),COUNTIF(Images!$B$1:B$500,D66),"")</f>
        <v/>
      </c>
      <c r="D66" s="3" t="s">
        <v>95</v>
      </c>
      <c r="E66" s="3" t="s">
        <v>224</v>
      </c>
      <c r="F66" s="3" t="s">
        <v>18</v>
      </c>
      <c r="G66" s="3" t="s">
        <v>93</v>
      </c>
      <c r="I66" s="3" t="s">
        <v>96</v>
      </c>
      <c r="J66" s="4"/>
      <c r="K66" s="23">
        <v>130800.88800000001</v>
      </c>
      <c r="L66" s="23">
        <v>490641.652</v>
      </c>
      <c r="M66" s="24">
        <f t="shared" si="29"/>
        <v>13.133580000000002</v>
      </c>
      <c r="N66" s="24">
        <f t="shared" si="29"/>
        <v>49.11157</v>
      </c>
      <c r="O66" s="27">
        <v>10</v>
      </c>
      <c r="P66" s="27">
        <v>1420</v>
      </c>
      <c r="Q66" s="27">
        <v>25</v>
      </c>
      <c r="R66" s="1">
        <v>185</v>
      </c>
      <c r="T66" s="4">
        <v>2</v>
      </c>
      <c r="U66" s="4">
        <v>1</v>
      </c>
      <c r="V66" s="4">
        <v>1</v>
      </c>
      <c r="X66" s="4" t="s">
        <v>16</v>
      </c>
      <c r="Z66" s="30"/>
      <c r="AA66" s="31"/>
      <c r="AB66" s="32"/>
      <c r="AC66" s="33"/>
      <c r="AD66" s="29"/>
      <c r="AE66" s="32"/>
      <c r="AF66" s="32"/>
      <c r="AG66" s="32"/>
      <c r="AH66" s="32"/>
      <c r="AI66" s="28"/>
      <c r="AJ66" s="29"/>
    </row>
    <row r="67" spans="1:41" ht="15" customHeight="1" x14ac:dyDescent="0.3">
      <c r="A67" s="45">
        <v>67</v>
      </c>
      <c r="B67" s="42" t="s">
        <v>458</v>
      </c>
      <c r="C67" s="42">
        <f>IF(OR(B67="M",B67="m"),COUNTIF(Images!$B$1:B$500,D67),"")</f>
        <v>5</v>
      </c>
      <c r="D67" s="3" t="s">
        <v>97</v>
      </c>
      <c r="E67" s="3" t="s">
        <v>225</v>
      </c>
      <c r="F67" s="3" t="s">
        <v>18</v>
      </c>
      <c r="G67" s="3" t="s">
        <v>93</v>
      </c>
      <c r="H67" s="2">
        <v>20</v>
      </c>
      <c r="I67" s="3" t="s">
        <v>98</v>
      </c>
      <c r="J67" s="4"/>
      <c r="K67" s="23">
        <v>130801.788</v>
      </c>
      <c r="L67" s="23">
        <v>490650.29200000002</v>
      </c>
      <c r="M67" s="24">
        <f t="shared" si="29"/>
        <v>13.13383</v>
      </c>
      <c r="N67" s="24">
        <f t="shared" si="29"/>
        <v>49.113970000000002</v>
      </c>
      <c r="O67" s="27">
        <v>10</v>
      </c>
      <c r="P67" s="27">
        <v>1399</v>
      </c>
      <c r="Q67" s="27">
        <v>25</v>
      </c>
      <c r="R67" s="1">
        <v>176</v>
      </c>
      <c r="T67" s="4">
        <v>1</v>
      </c>
      <c r="U67" s="4">
        <v>1</v>
      </c>
      <c r="V67" s="4">
        <v>1</v>
      </c>
      <c r="X67" s="4" t="s">
        <v>167</v>
      </c>
      <c r="Z67" s="30"/>
      <c r="AA67" s="31"/>
      <c r="AB67" s="32"/>
      <c r="AC67" s="33"/>
      <c r="AD67" s="29"/>
      <c r="AE67" s="32"/>
      <c r="AF67" s="32"/>
      <c r="AG67" s="32"/>
      <c r="AH67" s="32"/>
      <c r="AI67" s="28"/>
      <c r="AJ67" s="29"/>
    </row>
    <row r="68" spans="1:41" ht="15" customHeight="1" x14ac:dyDescent="0.3">
      <c r="A68" s="45">
        <v>68</v>
      </c>
      <c r="C68" s="42" t="str">
        <f>IF(OR(B68="M",B68="m"),COUNTIF(Images!$B$1:B$500,D68),"")</f>
        <v/>
      </c>
      <c r="D68" s="3" t="s">
        <v>99</v>
      </c>
      <c r="E68" s="3" t="s">
        <v>226</v>
      </c>
      <c r="F68" s="3" t="s">
        <v>18</v>
      </c>
      <c r="G68" s="3" t="s">
        <v>93</v>
      </c>
      <c r="I68" s="3" t="s">
        <v>98</v>
      </c>
      <c r="J68" s="4"/>
      <c r="K68" s="23">
        <v>130800.38400000001</v>
      </c>
      <c r="L68" s="23">
        <v>490650.94</v>
      </c>
      <c r="M68" s="24">
        <f t="shared" si="29"/>
        <v>13.133440000000002</v>
      </c>
      <c r="N68" s="24">
        <f t="shared" si="29"/>
        <v>49.114150000000002</v>
      </c>
      <c r="O68" s="27">
        <v>10</v>
      </c>
      <c r="P68" s="27">
        <v>1399</v>
      </c>
      <c r="Q68" s="27">
        <v>25</v>
      </c>
      <c r="R68" s="1">
        <v>177</v>
      </c>
      <c r="T68" s="4">
        <v>2</v>
      </c>
      <c r="U68" s="4">
        <v>1</v>
      </c>
      <c r="V68" s="4">
        <v>1</v>
      </c>
      <c r="X68" s="4" t="s">
        <v>167</v>
      </c>
      <c r="Z68" s="30"/>
      <c r="AA68" s="31"/>
      <c r="AB68" s="32"/>
      <c r="AC68" s="33"/>
      <c r="AD68" s="29"/>
      <c r="AE68" s="32"/>
      <c r="AF68" s="32"/>
      <c r="AG68" s="32"/>
      <c r="AH68" s="32"/>
      <c r="AI68" s="28"/>
      <c r="AJ68" s="29"/>
    </row>
    <row r="69" spans="1:41" ht="15" customHeight="1" x14ac:dyDescent="0.3">
      <c r="A69" s="45">
        <v>69</v>
      </c>
      <c r="C69" s="42" t="str">
        <f>IF(OR(B69="M",B69="m"),COUNTIF(Images!$B$1:B$500,D69),"")</f>
        <v/>
      </c>
      <c r="D69" s="3" t="s">
        <v>99</v>
      </c>
      <c r="E69" s="3" t="s">
        <v>226</v>
      </c>
      <c r="F69" s="3" t="s">
        <v>18</v>
      </c>
      <c r="G69" s="3" t="s">
        <v>93</v>
      </c>
      <c r="I69" s="3" t="s">
        <v>98</v>
      </c>
      <c r="J69" s="4"/>
      <c r="K69" s="23">
        <v>130800.38400000001</v>
      </c>
      <c r="L69" s="23">
        <v>490650.94</v>
      </c>
      <c r="M69" s="24">
        <f t="shared" si="29"/>
        <v>13.133440000000002</v>
      </c>
      <c r="N69" s="24">
        <f t="shared" si="29"/>
        <v>49.114150000000002</v>
      </c>
      <c r="O69" s="27">
        <v>10</v>
      </c>
      <c r="P69" s="27">
        <v>1399</v>
      </c>
      <c r="Q69" s="27">
        <v>25</v>
      </c>
      <c r="R69" s="1">
        <v>186</v>
      </c>
      <c r="T69" s="4">
        <v>2</v>
      </c>
      <c r="U69" s="4">
        <v>1</v>
      </c>
      <c r="V69" s="4">
        <v>1</v>
      </c>
      <c r="X69" s="12" t="s">
        <v>16</v>
      </c>
      <c r="Z69" s="30"/>
      <c r="AA69" s="31"/>
      <c r="AB69" s="32"/>
      <c r="AC69" s="33"/>
      <c r="AD69" s="29"/>
      <c r="AE69" s="32"/>
      <c r="AF69" s="32"/>
      <c r="AG69" s="32"/>
      <c r="AH69" s="32"/>
      <c r="AI69" s="28"/>
      <c r="AJ69" s="29"/>
    </row>
    <row r="70" spans="1:41" ht="15" customHeight="1" x14ac:dyDescent="0.3">
      <c r="A70" s="45">
        <v>70</v>
      </c>
      <c r="B70" s="42" t="s">
        <v>341</v>
      </c>
      <c r="C70" s="42">
        <f>IF(OR(B70="M",B70="m"),COUNTIF(Images!$B$1:B$500,D70),"")</f>
        <v>5</v>
      </c>
      <c r="D70" s="42" t="s">
        <v>97</v>
      </c>
      <c r="E70" s="3"/>
      <c r="G70" s="42" t="s">
        <v>391</v>
      </c>
      <c r="H70" s="2">
        <v>20</v>
      </c>
      <c r="I70" s="13"/>
      <c r="J70" s="15" t="s">
        <v>430</v>
      </c>
      <c r="K70" s="16">
        <f t="shared" ref="K70" si="40">IF(M70="","",TRUNC(M70)*10000+TRUNC((M70-TRUNC(M70))*60)*100+(((M70-TRUNC(M70))*60)-TRUNC((M70-TRUNC(M70))*60))*60)</f>
        <v>130802.61599999999</v>
      </c>
      <c r="L70" s="16">
        <f t="shared" ref="L70" si="41">IF(N70="","",TRUNC(N70)*10000+TRUNC((N70-TRUNC(N70))*60)*100+(((N70-TRUNC(N70))*60)-TRUNC((N70-TRUNC(N70))*60))*60)</f>
        <v>490650.18400000001</v>
      </c>
      <c r="M70" s="17">
        <f t="shared" ref="M70" si="42">IF(J70="","",VALUE(MID(J70,FIND("%2C",J70)+3,8)))</f>
        <v>13.13406</v>
      </c>
      <c r="N70" s="17">
        <f t="shared" ref="N70" si="43">IF(J70="","",VALUE(MID(J70,FIND("q=",J70)+2,8)))</f>
        <v>49.113939999999999</v>
      </c>
      <c r="O70" s="18">
        <v>3</v>
      </c>
      <c r="P70" s="18">
        <v>1411</v>
      </c>
      <c r="Q70" s="18">
        <v>15</v>
      </c>
      <c r="Y70" s="3" t="s">
        <v>431</v>
      </c>
      <c r="Z70" s="30"/>
      <c r="AA70" s="31"/>
      <c r="AB70" s="32"/>
      <c r="AC70" s="33"/>
      <c r="AD70" s="29"/>
      <c r="AE70" s="32"/>
      <c r="AF70" s="32"/>
      <c r="AG70" s="32"/>
      <c r="AH70" s="32"/>
      <c r="AI70" s="28"/>
      <c r="AJ70" s="29"/>
    </row>
    <row r="71" spans="1:41" ht="15" customHeight="1" x14ac:dyDescent="0.3">
      <c r="A71" s="45">
        <v>71</v>
      </c>
      <c r="B71" s="42" t="s">
        <v>342</v>
      </c>
      <c r="C71" s="42" t="str">
        <f>IF(OR(B71="M",B71="m"),COUNTIF(Images!$B$1:B$500,D71),"")</f>
        <v/>
      </c>
      <c r="D71" s="42" t="s">
        <v>99</v>
      </c>
      <c r="E71" s="3"/>
      <c r="G71" s="42" t="s">
        <v>391</v>
      </c>
      <c r="H71" s="2">
        <v>20</v>
      </c>
      <c r="I71" s="13"/>
      <c r="J71" s="15" t="s">
        <v>432</v>
      </c>
      <c r="K71" s="16">
        <f t="shared" ref="K71" si="44">IF(M71="","",TRUNC(M71)*10000+TRUNC((M71-TRUNC(M71))*60)*100+(((M71-TRUNC(M71))*60)-TRUNC((M71-TRUNC(M71))*60))*60)</f>
        <v>130800.52800000001</v>
      </c>
      <c r="L71" s="16">
        <f t="shared" ref="L71" si="45">IF(N71="","",TRUNC(N71)*10000+TRUNC((N71-TRUNC(N71))*60)*100+(((N71-TRUNC(N71))*60)-TRUNC((N71-TRUNC(N71))*60))*60)</f>
        <v>490651.228</v>
      </c>
      <c r="M71" s="17">
        <f t="shared" ref="M71" si="46">IF(J71="","",VALUE(MID(J71,FIND("%2C",J71)+3,8)))</f>
        <v>13.13348</v>
      </c>
      <c r="N71" s="17">
        <f t="shared" ref="N71" si="47">IF(J71="","",VALUE(MID(J71,FIND("q=",J71)+2,8)))</f>
        <v>49.114229999999999</v>
      </c>
      <c r="O71" s="18">
        <v>3</v>
      </c>
      <c r="P71" s="18">
        <v>1396</v>
      </c>
      <c r="Q71" s="18">
        <v>15</v>
      </c>
      <c r="Y71" s="3" t="s">
        <v>433</v>
      </c>
      <c r="Z71" s="30"/>
      <c r="AA71" s="31"/>
      <c r="AB71" s="32"/>
      <c r="AC71" s="33"/>
      <c r="AD71" s="29"/>
      <c r="AE71" s="32"/>
      <c r="AF71" s="32"/>
      <c r="AG71" s="32"/>
      <c r="AH71" s="32"/>
      <c r="AI71" s="28"/>
      <c r="AJ71" s="29"/>
    </row>
    <row r="72" spans="1:41" ht="15" customHeight="1" x14ac:dyDescent="0.3">
      <c r="A72" s="45">
        <v>72</v>
      </c>
      <c r="C72" s="42" t="str">
        <f>IF(OR(B72="M",B72="m"),COUNTIF(Images!$B$1:B$500,D72),"")</f>
        <v/>
      </c>
      <c r="D72" s="3" t="s">
        <v>150</v>
      </c>
      <c r="E72" s="3" t="s">
        <v>231</v>
      </c>
      <c r="F72" s="3" t="s">
        <v>18</v>
      </c>
      <c r="G72" s="11">
        <v>42316</v>
      </c>
      <c r="H72" s="2">
        <v>21</v>
      </c>
      <c r="I72" s="3" t="s">
        <v>151</v>
      </c>
      <c r="J72" s="4"/>
      <c r="K72" s="23">
        <v>133114.1</v>
      </c>
      <c r="L72" s="23">
        <v>485432.8</v>
      </c>
      <c r="M72" s="24">
        <f t="shared" si="29"/>
        <v>13.520583333333335</v>
      </c>
      <c r="N72" s="24">
        <f t="shared" si="29"/>
        <v>48.909111111111109</v>
      </c>
      <c r="P72" s="27">
        <v>999</v>
      </c>
      <c r="R72" s="1">
        <v>326</v>
      </c>
      <c r="T72" s="4">
        <v>2</v>
      </c>
      <c r="U72" s="4">
        <v>1</v>
      </c>
      <c r="V72" s="4">
        <v>1</v>
      </c>
      <c r="X72" s="4" t="s">
        <v>16</v>
      </c>
      <c r="Z72" s="30"/>
      <c r="AA72" s="31"/>
      <c r="AB72" s="32"/>
      <c r="AC72" s="33"/>
      <c r="AD72" s="36"/>
      <c r="AE72" s="32"/>
      <c r="AF72" s="32"/>
      <c r="AG72" s="32"/>
      <c r="AH72" s="32"/>
      <c r="AI72" s="28"/>
      <c r="AJ72" s="29"/>
    </row>
    <row r="73" spans="1:41" ht="15" customHeight="1" x14ac:dyDescent="0.3">
      <c r="A73" s="45">
        <v>73</v>
      </c>
      <c r="C73" s="42" t="str">
        <f>IF(OR(B73="M",B73="m"),COUNTIF(Images!$B$1:B$500,D73),"")</f>
        <v/>
      </c>
      <c r="D73" s="3" t="s">
        <v>150</v>
      </c>
      <c r="E73" s="3" t="s">
        <v>231</v>
      </c>
      <c r="F73" s="3" t="s">
        <v>18</v>
      </c>
      <c r="G73" s="11">
        <v>42316</v>
      </c>
      <c r="I73" s="3" t="s">
        <v>151</v>
      </c>
      <c r="J73" s="4"/>
      <c r="K73" s="23">
        <v>133114.1</v>
      </c>
      <c r="L73" s="23">
        <v>485432.8</v>
      </c>
      <c r="M73" s="24">
        <f t="shared" si="29"/>
        <v>13.520583333333335</v>
      </c>
      <c r="N73" s="24">
        <f t="shared" si="29"/>
        <v>48.909111111111109</v>
      </c>
      <c r="P73" s="27">
        <v>999</v>
      </c>
      <c r="R73" s="1">
        <v>327</v>
      </c>
      <c r="T73" s="4">
        <v>2</v>
      </c>
      <c r="U73" s="4">
        <v>1</v>
      </c>
      <c r="V73" s="4">
        <v>1</v>
      </c>
      <c r="X73" s="4" t="s">
        <v>167</v>
      </c>
      <c r="Z73" s="30"/>
      <c r="AA73" s="31"/>
      <c r="AB73" s="32"/>
      <c r="AC73" s="33"/>
      <c r="AD73" s="29"/>
      <c r="AE73" s="32"/>
      <c r="AF73" s="32"/>
      <c r="AG73" s="32"/>
      <c r="AH73" s="32"/>
      <c r="AI73" s="28"/>
      <c r="AJ73" s="29"/>
    </row>
    <row r="74" spans="1:41" ht="15" customHeight="1" x14ac:dyDescent="0.3">
      <c r="A74" s="45">
        <v>74</v>
      </c>
      <c r="B74" s="42" t="s">
        <v>341</v>
      </c>
      <c r="C74" s="42">
        <f>IF(OR(B74="M",B74="m"),COUNTIF(Images!$B$1:B$500,D74),"")</f>
        <v>5</v>
      </c>
      <c r="D74" s="42" t="s">
        <v>150</v>
      </c>
      <c r="E74" s="3"/>
      <c r="G74" s="42" t="s">
        <v>322</v>
      </c>
      <c r="H74" s="2">
        <v>21</v>
      </c>
      <c r="I74" s="3"/>
      <c r="J74" s="3" t="s">
        <v>329</v>
      </c>
      <c r="K74" s="23">
        <v>133114.1</v>
      </c>
      <c r="L74" s="23">
        <v>485432.7</v>
      </c>
      <c r="M74" s="24">
        <f t="shared" ref="M74" si="48">(K74-TRUNC(K74/100)*100)/3600+(TRUNC(K74/100)-TRUNC(K74/10000)*100)/60+TRUNC(K74/10000)</f>
        <v>13.520583333333335</v>
      </c>
      <c r="N74" s="24">
        <f t="shared" ref="N74" si="49">(L74-TRUNC(L74/100)*100)/3600+(TRUNC(L74/100)-TRUNC(L74/10000)*100)/60+TRUNC(L74/10000)</f>
        <v>48.909083333333335</v>
      </c>
      <c r="O74" s="27">
        <v>3</v>
      </c>
      <c r="P74" s="27">
        <v>995</v>
      </c>
      <c r="Q74" s="27">
        <v>15</v>
      </c>
      <c r="Y74" s="3" t="s">
        <v>328</v>
      </c>
      <c r="Z74" s="30"/>
      <c r="AA74" s="31"/>
      <c r="AB74" s="32"/>
      <c r="AC74" s="33"/>
      <c r="AD74" s="29"/>
      <c r="AE74" s="32"/>
      <c r="AF74" s="32"/>
      <c r="AG74" s="32"/>
      <c r="AH74" s="32"/>
      <c r="AI74" s="28"/>
      <c r="AJ74" s="29"/>
    </row>
    <row r="75" spans="1:41" ht="15" customHeight="1" x14ac:dyDescent="0.3">
      <c r="A75" s="45">
        <v>75</v>
      </c>
      <c r="B75" s="42" t="s">
        <v>458</v>
      </c>
      <c r="C75" s="42">
        <f>IF(OR(B75="M",B75="m"),COUNTIF(Images!$B$1:B$500,D75),"")</f>
        <v>5</v>
      </c>
      <c r="D75" s="3" t="s">
        <v>48</v>
      </c>
      <c r="E75" s="3" t="s">
        <v>258</v>
      </c>
      <c r="F75" s="3" t="s">
        <v>18</v>
      </c>
      <c r="G75" s="3" t="s">
        <v>43</v>
      </c>
      <c r="H75" s="2">
        <v>22</v>
      </c>
      <c r="I75" s="3" t="s">
        <v>49</v>
      </c>
      <c r="J75" s="4"/>
      <c r="K75" s="23">
        <v>132713.10399999999</v>
      </c>
      <c r="L75" s="23">
        <v>485407.63199999998</v>
      </c>
      <c r="M75" s="24">
        <f t="shared" ref="M75:N105" si="50">(K75-TRUNC(K75/100)*100)/3600+(TRUNC(K75/100)-TRUNC(K75/10000)*100)/60+TRUNC(K75/10000)</f>
        <v>13.453639999999998</v>
      </c>
      <c r="N75" s="24">
        <f t="shared" si="50"/>
        <v>48.902119999999996</v>
      </c>
      <c r="O75" s="27">
        <v>15</v>
      </c>
      <c r="P75" s="27">
        <v>781</v>
      </c>
      <c r="Q75" s="27">
        <v>15</v>
      </c>
      <c r="R75" s="10">
        <v>131</v>
      </c>
      <c r="T75" s="4">
        <v>1</v>
      </c>
      <c r="U75" s="4">
        <v>1</v>
      </c>
      <c r="W75" s="4">
        <v>1</v>
      </c>
      <c r="X75" s="4" t="s">
        <v>162</v>
      </c>
      <c r="Z75" s="30"/>
      <c r="AA75" s="31"/>
      <c r="AB75" s="32"/>
      <c r="AC75" s="33"/>
      <c r="AD75" s="29"/>
      <c r="AE75" s="32"/>
      <c r="AF75" s="32"/>
      <c r="AG75" s="32"/>
      <c r="AH75" s="32"/>
      <c r="AI75" s="28"/>
      <c r="AJ75" s="29"/>
    </row>
    <row r="76" spans="1:41" ht="15" customHeight="1" x14ac:dyDescent="0.3">
      <c r="A76" s="45">
        <v>76</v>
      </c>
      <c r="C76" s="42" t="str">
        <f>IF(OR(B76="M",B76="m"),COUNTIF(Images!$B$1:B$500,D76),"")</f>
        <v/>
      </c>
      <c r="D76" s="3" t="s">
        <v>50</v>
      </c>
      <c r="E76" s="3" t="s">
        <v>259</v>
      </c>
      <c r="F76" s="3" t="s">
        <v>18</v>
      </c>
      <c r="G76" s="3" t="s">
        <v>43</v>
      </c>
      <c r="I76" s="3" t="s">
        <v>49</v>
      </c>
      <c r="J76" s="4"/>
      <c r="K76" s="23">
        <v>132713.10399999999</v>
      </c>
      <c r="L76" s="23">
        <v>485407.63199999998</v>
      </c>
      <c r="M76" s="24">
        <f t="shared" si="50"/>
        <v>13.453639999999998</v>
      </c>
      <c r="N76" s="24">
        <f t="shared" si="50"/>
        <v>48.902119999999996</v>
      </c>
      <c r="O76" s="27">
        <v>15</v>
      </c>
      <c r="P76" s="27">
        <v>781</v>
      </c>
      <c r="Q76" s="27">
        <v>15</v>
      </c>
      <c r="R76" s="10">
        <v>132</v>
      </c>
      <c r="T76" s="4">
        <v>1</v>
      </c>
      <c r="U76" s="4">
        <v>1</v>
      </c>
      <c r="V76" s="4">
        <v>1</v>
      </c>
      <c r="W76" s="4">
        <v>1</v>
      </c>
      <c r="X76" s="4" t="s">
        <v>16</v>
      </c>
      <c r="Z76" s="30"/>
      <c r="AA76" s="31"/>
      <c r="AB76" s="32"/>
      <c r="AC76" s="33"/>
      <c r="AD76" s="29"/>
      <c r="AE76" s="32"/>
      <c r="AF76" s="32"/>
      <c r="AG76" s="32"/>
      <c r="AH76" s="32"/>
      <c r="AI76" s="28"/>
      <c r="AJ76" s="29"/>
    </row>
    <row r="77" spans="1:41" ht="15" customHeight="1" x14ac:dyDescent="0.3">
      <c r="A77" s="45">
        <v>77</v>
      </c>
      <c r="C77" s="42" t="str">
        <f>IF(OR(B77="M",B77="m"),COUNTIF(Images!$B$1:B$500,D77),"")</f>
        <v/>
      </c>
      <c r="D77" s="3" t="s">
        <v>50</v>
      </c>
      <c r="E77" s="3" t="s">
        <v>259</v>
      </c>
      <c r="F77" s="3" t="s">
        <v>18</v>
      </c>
      <c r="G77" s="3" t="s">
        <v>43</v>
      </c>
      <c r="I77" s="3" t="s">
        <v>49</v>
      </c>
      <c r="J77" s="4"/>
      <c r="K77" s="23">
        <v>132713.10399999999</v>
      </c>
      <c r="L77" s="23">
        <v>485407.63199999998</v>
      </c>
      <c r="M77" s="24">
        <f t="shared" si="50"/>
        <v>13.453639999999998</v>
      </c>
      <c r="N77" s="24">
        <f t="shared" si="50"/>
        <v>48.902119999999996</v>
      </c>
      <c r="O77" s="27">
        <v>15</v>
      </c>
      <c r="P77" s="27">
        <v>781</v>
      </c>
      <c r="Q77" s="27">
        <v>15</v>
      </c>
      <c r="R77" s="10">
        <v>137</v>
      </c>
      <c r="T77" s="4">
        <v>1</v>
      </c>
      <c r="U77" s="4">
        <v>1</v>
      </c>
      <c r="V77" s="4">
        <v>1</v>
      </c>
      <c r="W77" s="4">
        <v>1</v>
      </c>
      <c r="X77" s="4" t="s">
        <v>159</v>
      </c>
      <c r="Z77" s="30"/>
      <c r="AA77" s="31"/>
      <c r="AB77" s="32"/>
      <c r="AC77" s="33"/>
      <c r="AD77" s="29"/>
      <c r="AE77" s="32"/>
      <c r="AF77" s="32"/>
      <c r="AG77" s="32"/>
      <c r="AH77" s="32"/>
      <c r="AI77" s="28"/>
      <c r="AJ77" s="29"/>
    </row>
    <row r="78" spans="1:41" ht="15" customHeight="1" x14ac:dyDescent="0.3">
      <c r="A78" s="45">
        <v>78</v>
      </c>
      <c r="C78" s="42" t="str">
        <f>IF(OR(B78="M",B78="m"),COUNTIF(Images!$B$1:B$500,D78),"")</f>
        <v/>
      </c>
      <c r="D78" s="3" t="s">
        <v>22</v>
      </c>
      <c r="E78" s="3" t="s">
        <v>242</v>
      </c>
      <c r="F78" s="3" t="s">
        <v>18</v>
      </c>
      <c r="G78" s="3" t="s">
        <v>23</v>
      </c>
      <c r="H78" s="2">
        <v>23</v>
      </c>
      <c r="I78" s="3" t="s">
        <v>24</v>
      </c>
      <c r="J78" s="4"/>
      <c r="K78" s="23">
        <v>131911.17199999999</v>
      </c>
      <c r="L78" s="23">
        <v>490251.82799999998</v>
      </c>
      <c r="M78" s="24">
        <f t="shared" si="50"/>
        <v>13.319769999999998</v>
      </c>
      <c r="N78" s="24">
        <f t="shared" si="50"/>
        <v>49.047729999999994</v>
      </c>
      <c r="O78" s="27">
        <v>15</v>
      </c>
      <c r="P78" s="27">
        <v>926</v>
      </c>
      <c r="Q78" s="27">
        <v>20</v>
      </c>
      <c r="R78" s="10">
        <v>118</v>
      </c>
      <c r="T78" s="4">
        <v>1</v>
      </c>
      <c r="U78" s="4">
        <v>1</v>
      </c>
      <c r="V78" s="4">
        <v>1</v>
      </c>
      <c r="W78" s="4">
        <v>1</v>
      </c>
      <c r="X78" s="4" t="s">
        <v>156</v>
      </c>
      <c r="Z78" s="30"/>
      <c r="AA78" s="31"/>
      <c r="AB78" s="32"/>
      <c r="AC78" s="33"/>
      <c r="AD78" s="29"/>
      <c r="AE78" s="32"/>
      <c r="AF78" s="32"/>
      <c r="AG78" s="32"/>
      <c r="AH78" s="32"/>
      <c r="AI78" s="28"/>
      <c r="AJ78" s="29"/>
    </row>
    <row r="79" spans="1:41" s="3" customFormat="1" ht="15" customHeight="1" x14ac:dyDescent="0.3">
      <c r="A79" s="45">
        <v>79</v>
      </c>
      <c r="B79" s="42" t="s">
        <v>342</v>
      </c>
      <c r="C79" s="42" t="str">
        <f>IF(OR(B79="M",B79="m"),COUNTIF(Images!$B$1:B$500,D79),"")</f>
        <v/>
      </c>
      <c r="D79" s="4" t="s">
        <v>22</v>
      </c>
      <c r="E79" s="4"/>
      <c r="G79" s="4" t="s">
        <v>391</v>
      </c>
      <c r="H79" s="13">
        <v>23</v>
      </c>
      <c r="I79" s="13"/>
      <c r="J79" s="15" t="s">
        <v>411</v>
      </c>
      <c r="K79" s="16">
        <f t="shared" ref="K79" si="51">IF(M79="","",TRUNC(M79)*10000+TRUNC((M79-TRUNC(M79))*60)*100+(((M79-TRUNC(M79))*60)-TRUNC((M79-TRUNC(M79))*60))*60)</f>
        <v>131911.17199999999</v>
      </c>
      <c r="L79" s="16">
        <f t="shared" ref="L79" si="52">IF(N79="","",TRUNC(N79)*10000+TRUNC((N79-TRUNC(N79))*60)*100+(((N79-TRUNC(N79))*60)-TRUNC((N79-TRUNC(N79))*60))*60)</f>
        <v>490251.10800000001</v>
      </c>
      <c r="M79" s="17">
        <f t="shared" ref="M79" si="53">IF(J79="","",VALUE(MID(J79,FIND("%2C",J79)+3,8)))</f>
        <v>13.31977</v>
      </c>
      <c r="N79" s="17">
        <f t="shared" ref="N79" si="54">IF(J79="","",VALUE(MID(J79,FIND("q=",J79)+2,8)))</f>
        <v>49.047530000000002</v>
      </c>
      <c r="O79" s="18">
        <v>3</v>
      </c>
      <c r="P79" s="18">
        <v>924</v>
      </c>
      <c r="Q79" s="18">
        <v>15</v>
      </c>
      <c r="R79" s="1"/>
      <c r="X79" s="4"/>
      <c r="Y79" s="41" t="s">
        <v>410</v>
      </c>
      <c r="Z79" s="30"/>
      <c r="AA79" s="31"/>
      <c r="AB79" s="32"/>
      <c r="AC79" s="33"/>
      <c r="AD79" s="29"/>
      <c r="AE79" s="32"/>
      <c r="AF79" s="32"/>
      <c r="AG79" s="32"/>
      <c r="AH79" s="32"/>
      <c r="AI79" s="28"/>
      <c r="AJ79" s="29"/>
      <c r="AK79" s="4"/>
      <c r="AL79" s="4"/>
      <c r="AM79" s="4"/>
      <c r="AN79" s="4"/>
      <c r="AO79" s="4"/>
    </row>
    <row r="80" spans="1:41" ht="15" customHeight="1" x14ac:dyDescent="0.3">
      <c r="A80" s="45">
        <v>80</v>
      </c>
      <c r="B80" s="42" t="s">
        <v>458</v>
      </c>
      <c r="C80" s="42">
        <f>IF(OR(B80="M",B80="m"),COUNTIF(Images!$B$1:B$500,D80),"")</f>
        <v>5</v>
      </c>
      <c r="D80" s="3" t="s">
        <v>152</v>
      </c>
      <c r="E80" s="3" t="s">
        <v>269</v>
      </c>
      <c r="F80" s="3" t="s">
        <v>18</v>
      </c>
      <c r="G80" s="11">
        <v>42316</v>
      </c>
      <c r="H80" s="2">
        <v>24</v>
      </c>
      <c r="I80" s="3" t="s">
        <v>153</v>
      </c>
      <c r="J80" s="4"/>
      <c r="K80" s="23">
        <v>132940.20000000001</v>
      </c>
      <c r="L80" s="23">
        <v>485337.4</v>
      </c>
      <c r="M80" s="24">
        <f t="shared" si="50"/>
        <v>13.494500000000004</v>
      </c>
      <c r="N80" s="24">
        <f t="shared" si="50"/>
        <v>48.89372222222223</v>
      </c>
      <c r="P80" s="27">
        <v>820</v>
      </c>
      <c r="R80" s="1">
        <v>328</v>
      </c>
      <c r="T80" s="4">
        <v>1</v>
      </c>
      <c r="U80" s="4">
        <v>1</v>
      </c>
      <c r="V80" s="4">
        <v>1</v>
      </c>
      <c r="W80" s="4">
        <v>1</v>
      </c>
      <c r="X80" s="4" t="s">
        <v>160</v>
      </c>
      <c r="Z80" s="30"/>
      <c r="AA80" s="31"/>
      <c r="AB80" s="32"/>
      <c r="AC80" s="33"/>
      <c r="AD80" s="29"/>
      <c r="AE80" s="32"/>
      <c r="AF80" s="32"/>
      <c r="AG80" s="32"/>
      <c r="AH80" s="32"/>
      <c r="AI80" s="28"/>
      <c r="AJ80" s="29"/>
    </row>
    <row r="81" spans="1:41" ht="15" customHeight="1" x14ac:dyDescent="0.3">
      <c r="A81" s="45">
        <v>81</v>
      </c>
      <c r="C81" s="42" t="str">
        <f>IF(OR(B81="M",B81="m"),COUNTIF(Images!$B$1:B$500,D81),"")</f>
        <v/>
      </c>
      <c r="D81" s="3" t="s">
        <v>102</v>
      </c>
      <c r="E81" s="3" t="s">
        <v>228</v>
      </c>
      <c r="F81" s="3" t="s">
        <v>18</v>
      </c>
      <c r="G81" s="3" t="s">
        <v>93</v>
      </c>
      <c r="H81" s="2">
        <v>25</v>
      </c>
      <c r="I81" s="3" t="s">
        <v>103</v>
      </c>
      <c r="J81" s="4"/>
      <c r="K81" s="23">
        <v>130805.60400000001</v>
      </c>
      <c r="L81" s="23">
        <v>490702.78399999999</v>
      </c>
      <c r="M81" s="24">
        <f t="shared" si="50"/>
        <v>13.134890000000002</v>
      </c>
      <c r="N81" s="24">
        <f t="shared" si="50"/>
        <v>49.117439999999995</v>
      </c>
      <c r="O81" s="27">
        <v>10</v>
      </c>
      <c r="P81" s="27">
        <v>1245</v>
      </c>
      <c r="Q81" s="27">
        <v>25</v>
      </c>
      <c r="R81" s="1">
        <v>179</v>
      </c>
      <c r="T81" s="4">
        <v>1</v>
      </c>
      <c r="U81" s="4">
        <v>1</v>
      </c>
      <c r="V81" s="4">
        <v>1</v>
      </c>
      <c r="X81" s="4" t="s">
        <v>167</v>
      </c>
      <c r="Z81" s="30"/>
      <c r="AA81" s="31"/>
      <c r="AB81" s="32"/>
      <c r="AC81" s="33"/>
      <c r="AD81" s="29"/>
      <c r="AE81" s="32"/>
      <c r="AF81" s="32"/>
      <c r="AG81" s="32"/>
      <c r="AH81" s="32"/>
      <c r="AI81" s="28"/>
      <c r="AJ81" s="29"/>
    </row>
    <row r="82" spans="1:41" s="3" customFormat="1" ht="15" customHeight="1" x14ac:dyDescent="0.3">
      <c r="A82" s="45">
        <v>82</v>
      </c>
      <c r="B82" s="42" t="s">
        <v>342</v>
      </c>
      <c r="C82" s="42" t="str">
        <f>IF(OR(B82="M",B82="m"),COUNTIF(Images!$B$1:B$500,D82),"")</f>
        <v/>
      </c>
      <c r="D82" s="4" t="s">
        <v>444</v>
      </c>
      <c r="E82" s="4"/>
      <c r="G82" s="4" t="s">
        <v>391</v>
      </c>
      <c r="H82" s="13">
        <v>25</v>
      </c>
      <c r="I82" s="13"/>
      <c r="J82" s="15" t="s">
        <v>447</v>
      </c>
      <c r="K82" s="16">
        <f t="shared" ref="K82" si="55">IF(M82="","",TRUNC(M82)*10000+TRUNC((M82-TRUNC(M82))*60)*100+(((M82-TRUNC(M82))*60)-TRUNC((M82-TRUNC(M82))*60))*60)</f>
        <v>130804.66800000001</v>
      </c>
      <c r="L82" s="16">
        <f t="shared" ref="L82" si="56">IF(N82="","",TRUNC(N82)*10000+TRUNC((N82-TRUNC(N82))*60)*100+(((N82-TRUNC(N82))*60)-TRUNC((N82-TRUNC(N82))*60))*60)</f>
        <v>490701.92</v>
      </c>
      <c r="M82" s="17">
        <f t="shared" ref="M82" si="57">IF(J82="","",VALUE(MID(J82,FIND("%2C",J82)+3,8)))</f>
        <v>13.13463</v>
      </c>
      <c r="N82" s="17">
        <f t="shared" ref="N82" si="58">IF(J82="","",VALUE(MID(J82,FIND("q=",J82)+2,8)))</f>
        <v>49.117199999999997</v>
      </c>
      <c r="O82" s="18">
        <v>3</v>
      </c>
      <c r="P82" s="18">
        <v>1257</v>
      </c>
      <c r="Q82" s="18">
        <v>15</v>
      </c>
      <c r="R82" s="1"/>
      <c r="X82" s="4"/>
      <c r="Y82" s="41" t="s">
        <v>443</v>
      </c>
      <c r="Z82" s="30"/>
      <c r="AA82" s="31"/>
      <c r="AB82" s="32"/>
      <c r="AC82" s="33"/>
      <c r="AD82" s="29"/>
      <c r="AE82" s="32"/>
      <c r="AF82" s="32"/>
      <c r="AG82" s="32"/>
      <c r="AH82" s="32"/>
      <c r="AI82" s="28"/>
      <c r="AJ82" s="29"/>
      <c r="AK82" s="4"/>
      <c r="AL82" s="4"/>
      <c r="AM82" s="4"/>
      <c r="AN82" s="4"/>
      <c r="AO82" s="4"/>
    </row>
    <row r="83" spans="1:41" s="3" customFormat="1" ht="15" customHeight="1" x14ac:dyDescent="0.3">
      <c r="A83" s="45">
        <v>83</v>
      </c>
      <c r="B83" s="42" t="s">
        <v>342</v>
      </c>
      <c r="C83" s="42" t="str">
        <f>IF(OR(B83="M",B83="m"),COUNTIF(Images!$B$1:B$500,D83),"")</f>
        <v/>
      </c>
      <c r="D83" s="4" t="s">
        <v>445</v>
      </c>
      <c r="E83" s="4"/>
      <c r="G83" s="4" t="s">
        <v>391</v>
      </c>
      <c r="H83" s="13">
        <v>25</v>
      </c>
      <c r="I83" s="13"/>
      <c r="J83" s="15" t="s">
        <v>446</v>
      </c>
      <c r="K83" s="16">
        <f t="shared" ref="K83" si="59">IF(M83="","",TRUNC(M83)*10000+TRUNC((M83-TRUNC(M83))*60)*100+(((M83-TRUNC(M83))*60)-TRUNC((M83-TRUNC(M83))*60))*60)</f>
        <v>130805.67599999999</v>
      </c>
      <c r="L83" s="16">
        <f t="shared" ref="L83" si="60">IF(N83="","",TRUNC(N83)*10000+TRUNC((N83-TRUNC(N83))*60)*100+(((N83-TRUNC(N83))*60)-TRUNC((N83-TRUNC(N83))*60))*60)</f>
        <v>490702.74800000002</v>
      </c>
      <c r="M83" s="17">
        <f t="shared" ref="M83" si="61">IF(J83="","",VALUE(MID(J83,FIND("%2C",J83)+3,8)))</f>
        <v>13.13491</v>
      </c>
      <c r="N83" s="17">
        <f t="shared" ref="N83" si="62">IF(J83="","",VALUE(MID(J83,FIND("q=",J83)+2,8)))</f>
        <v>49.117429999999999</v>
      </c>
      <c r="O83" s="18">
        <v>3</v>
      </c>
      <c r="P83" s="18">
        <v>1252</v>
      </c>
      <c r="Q83" s="18">
        <v>15</v>
      </c>
      <c r="R83" s="1"/>
      <c r="X83" s="4"/>
      <c r="Y83" s="41" t="s">
        <v>443</v>
      </c>
      <c r="Z83" s="30"/>
      <c r="AA83" s="31"/>
      <c r="AB83" s="32"/>
      <c r="AC83" s="33"/>
      <c r="AD83" s="29"/>
      <c r="AE83" s="32"/>
      <c r="AF83" s="32"/>
      <c r="AG83" s="32"/>
      <c r="AH83" s="32"/>
      <c r="AI83" s="28"/>
      <c r="AJ83" s="29"/>
      <c r="AK83" s="4"/>
      <c r="AL83" s="4"/>
      <c r="AM83" s="4"/>
      <c r="AN83" s="4"/>
      <c r="AO83" s="4"/>
    </row>
    <row r="84" spans="1:41" ht="15" customHeight="1" x14ac:dyDescent="0.3">
      <c r="A84" s="45">
        <v>84</v>
      </c>
      <c r="C84" s="42" t="str">
        <f>IF(OR(B84="M",B84="m"),COUNTIF(Images!$B$1:B$500,D84),"")</f>
        <v/>
      </c>
      <c r="D84" s="3" t="s">
        <v>104</v>
      </c>
      <c r="E84" s="3" t="s">
        <v>229</v>
      </c>
      <c r="F84" s="3" t="s">
        <v>18</v>
      </c>
      <c r="G84" s="3" t="s">
        <v>93</v>
      </c>
      <c r="H84" s="2">
        <v>26</v>
      </c>
      <c r="I84" s="3" t="s">
        <v>105</v>
      </c>
      <c r="J84" s="4"/>
      <c r="K84" s="23">
        <v>130819.788</v>
      </c>
      <c r="L84" s="23">
        <v>490712.43199999997</v>
      </c>
      <c r="M84" s="24">
        <f t="shared" si="50"/>
        <v>13.13883</v>
      </c>
      <c r="N84" s="24">
        <f t="shared" si="50"/>
        <v>49.120119999999993</v>
      </c>
      <c r="O84" s="27">
        <v>10</v>
      </c>
      <c r="P84" s="27">
        <v>1121</v>
      </c>
      <c r="Q84" s="27">
        <v>20</v>
      </c>
      <c r="R84" s="1">
        <v>180</v>
      </c>
      <c r="T84" s="4">
        <v>1</v>
      </c>
      <c r="U84" s="4">
        <v>1</v>
      </c>
      <c r="V84" s="4">
        <v>1</v>
      </c>
      <c r="X84" s="12" t="s">
        <v>167</v>
      </c>
      <c r="Z84" s="30"/>
      <c r="AA84" s="31"/>
      <c r="AB84" s="32"/>
      <c r="AC84" s="33"/>
      <c r="AD84" s="29"/>
      <c r="AE84" s="32"/>
      <c r="AF84" s="32"/>
      <c r="AG84" s="32"/>
      <c r="AH84" s="32"/>
      <c r="AI84" s="28"/>
      <c r="AJ84" s="29"/>
    </row>
    <row r="85" spans="1:41" ht="15" customHeight="1" x14ac:dyDescent="0.3">
      <c r="A85" s="45">
        <v>85</v>
      </c>
      <c r="C85" s="42" t="str">
        <f>IF(OR(B85="M",B85="m"),COUNTIF(Images!$B$1:B$500,D85),"")</f>
        <v/>
      </c>
      <c r="D85" s="3" t="s">
        <v>106</v>
      </c>
      <c r="E85" s="3" t="s">
        <v>230</v>
      </c>
      <c r="F85" s="3" t="s">
        <v>18</v>
      </c>
      <c r="G85" s="3" t="s">
        <v>93</v>
      </c>
      <c r="I85" s="3" t="s">
        <v>105</v>
      </c>
      <c r="J85" s="4"/>
      <c r="K85" s="23">
        <v>130820.76</v>
      </c>
      <c r="L85" s="23">
        <v>490712.18</v>
      </c>
      <c r="M85" s="24">
        <f t="shared" si="50"/>
        <v>13.139099999999999</v>
      </c>
      <c r="N85" s="24">
        <f t="shared" si="50"/>
        <v>49.120049999999999</v>
      </c>
      <c r="O85" s="27">
        <v>10</v>
      </c>
      <c r="P85" s="27">
        <v>1107</v>
      </c>
      <c r="Q85" s="27">
        <v>20</v>
      </c>
      <c r="R85" s="1">
        <v>181</v>
      </c>
      <c r="T85" s="4">
        <v>2</v>
      </c>
      <c r="U85" s="4">
        <v>1</v>
      </c>
      <c r="V85" s="4">
        <v>1</v>
      </c>
      <c r="X85" s="4" t="s">
        <v>167</v>
      </c>
      <c r="Z85" s="30"/>
      <c r="AA85" s="31"/>
      <c r="AB85" s="32"/>
      <c r="AC85" s="33"/>
      <c r="AD85" s="29"/>
      <c r="AE85" s="32"/>
      <c r="AF85" s="32"/>
      <c r="AG85" s="32"/>
      <c r="AH85" s="32"/>
      <c r="AI85" s="28"/>
      <c r="AJ85" s="29"/>
    </row>
    <row r="86" spans="1:41" ht="15" customHeight="1" x14ac:dyDescent="0.3">
      <c r="A86" s="45">
        <v>86</v>
      </c>
      <c r="C86" s="42" t="str">
        <f>IF(OR(B86="M",B86="m"),COUNTIF(Images!$B$1:B$500,D86),"")</f>
        <v/>
      </c>
      <c r="D86" s="3" t="s">
        <v>106</v>
      </c>
      <c r="E86" s="3" t="s">
        <v>230</v>
      </c>
      <c r="F86" s="3" t="s">
        <v>18</v>
      </c>
      <c r="G86" s="3" t="s">
        <v>93</v>
      </c>
      <c r="I86" s="3" t="s">
        <v>105</v>
      </c>
      <c r="J86" s="4"/>
      <c r="K86" s="23">
        <v>130820.76</v>
      </c>
      <c r="L86" s="23">
        <v>490712.18</v>
      </c>
      <c r="M86" s="24">
        <f t="shared" si="50"/>
        <v>13.139099999999999</v>
      </c>
      <c r="N86" s="24">
        <f t="shared" si="50"/>
        <v>49.120049999999999</v>
      </c>
      <c r="O86" s="27">
        <v>10</v>
      </c>
      <c r="P86" s="27">
        <v>1107</v>
      </c>
      <c r="Q86" s="27">
        <v>20</v>
      </c>
      <c r="R86" s="1">
        <v>187</v>
      </c>
      <c r="T86" s="4">
        <v>2</v>
      </c>
      <c r="U86" s="4">
        <v>1</v>
      </c>
      <c r="V86" s="4">
        <v>1</v>
      </c>
      <c r="X86" s="12" t="s">
        <v>16</v>
      </c>
      <c r="Z86" s="30"/>
      <c r="AA86" s="31"/>
      <c r="AB86" s="32"/>
      <c r="AC86" s="33"/>
      <c r="AD86" s="29"/>
      <c r="AE86" s="32"/>
      <c r="AF86" s="32"/>
      <c r="AG86" s="32"/>
      <c r="AH86" s="32"/>
      <c r="AI86" s="28"/>
      <c r="AJ86" s="29"/>
    </row>
    <row r="87" spans="1:41" s="3" customFormat="1" ht="15" customHeight="1" x14ac:dyDescent="0.3">
      <c r="A87" s="45">
        <v>87</v>
      </c>
      <c r="B87" s="42" t="s">
        <v>341</v>
      </c>
      <c r="C87" s="42">
        <f>IF(OR(B87="M",B87="m"),COUNTIF(Images!$B$1:B$500,D87),"")</f>
        <v>5</v>
      </c>
      <c r="D87" s="4" t="s">
        <v>106</v>
      </c>
      <c r="E87" s="4"/>
      <c r="G87" s="4" t="s">
        <v>391</v>
      </c>
      <c r="H87" s="13">
        <v>26</v>
      </c>
      <c r="I87" s="13"/>
      <c r="J87" s="15" t="s">
        <v>456</v>
      </c>
      <c r="K87" s="16">
        <f t="shared" ref="K87" si="63">IF(M87="","",TRUNC(M87)*10000+TRUNC((M87-TRUNC(M87))*60)*100+(((M87-TRUNC(M87))*60)-TRUNC((M87-TRUNC(M87))*60))*60)</f>
        <v>130820.436</v>
      </c>
      <c r="L87" s="16">
        <f t="shared" ref="L87" si="64">IF(N87="","",TRUNC(N87)*10000+TRUNC((N87-TRUNC(N87))*60)*100+(((N87-TRUNC(N87))*60)-TRUNC((N87-TRUNC(N87))*60))*60)</f>
        <v>490711.85599999997</v>
      </c>
      <c r="M87" s="17">
        <f t="shared" ref="M87" si="65">IF(J87="","",VALUE(MID(J87,FIND("%2C",J87)+3,8)))</f>
        <v>13.139010000000001</v>
      </c>
      <c r="N87" s="17">
        <f t="shared" ref="N87" si="66">IF(J87="","",VALUE(MID(J87,FIND("q=",J87)+2,8)))</f>
        <v>49.119959999999999</v>
      </c>
      <c r="O87" s="18">
        <v>3</v>
      </c>
      <c r="P87" s="18">
        <v>1111</v>
      </c>
      <c r="Q87" s="18">
        <v>15</v>
      </c>
      <c r="R87" s="1"/>
      <c r="X87" s="4"/>
      <c r="Y87" s="41" t="s">
        <v>457</v>
      </c>
      <c r="Z87" s="30"/>
      <c r="AA87" s="31"/>
      <c r="AB87" s="32"/>
      <c r="AC87" s="33"/>
      <c r="AD87" s="29"/>
      <c r="AE87" s="32"/>
      <c r="AF87" s="32"/>
      <c r="AG87" s="32"/>
      <c r="AH87" s="32"/>
      <c r="AI87" s="28"/>
      <c r="AJ87" s="29"/>
      <c r="AK87" s="4"/>
      <c r="AL87" s="4"/>
      <c r="AM87" s="4"/>
      <c r="AN87" s="4"/>
      <c r="AO87" s="4"/>
    </row>
    <row r="88" spans="1:41" ht="15" customHeight="1" x14ac:dyDescent="0.3">
      <c r="A88" s="45">
        <v>88</v>
      </c>
      <c r="C88" s="42" t="str">
        <f>IF(OR(B88="M",B88="m"),COUNTIF(Images!$B$1:B$500,D88),"")</f>
        <v/>
      </c>
      <c r="D88" s="3" t="s">
        <v>52</v>
      </c>
      <c r="E88" s="3" t="s">
        <v>261</v>
      </c>
      <c r="F88" s="3" t="s">
        <v>18</v>
      </c>
      <c r="G88" s="3" t="s">
        <v>43</v>
      </c>
      <c r="H88" s="2">
        <v>27</v>
      </c>
      <c r="I88" s="3" t="s">
        <v>53</v>
      </c>
      <c r="J88" s="4"/>
      <c r="K88" s="23">
        <v>132727.39600000001</v>
      </c>
      <c r="L88" s="23">
        <v>485455.152</v>
      </c>
      <c r="M88" s="24">
        <f t="shared" si="50"/>
        <v>13.457610000000003</v>
      </c>
      <c r="N88" s="24">
        <f t="shared" si="50"/>
        <v>48.915320000000001</v>
      </c>
      <c r="O88" s="27">
        <v>25</v>
      </c>
      <c r="P88" s="27">
        <v>763</v>
      </c>
      <c r="Q88" s="27">
        <v>15</v>
      </c>
      <c r="R88" s="10">
        <v>134</v>
      </c>
      <c r="T88" s="4">
        <v>1</v>
      </c>
      <c r="U88" s="4">
        <v>1</v>
      </c>
      <c r="V88" s="4">
        <v>1</v>
      </c>
      <c r="W88" s="4">
        <v>1</v>
      </c>
      <c r="X88" s="4" t="s">
        <v>164</v>
      </c>
      <c r="Z88" s="30"/>
      <c r="AA88" s="31"/>
      <c r="AB88" s="32"/>
      <c r="AC88" s="33"/>
      <c r="AD88" s="29"/>
      <c r="AE88" s="32"/>
      <c r="AF88" s="32"/>
      <c r="AG88" s="32"/>
      <c r="AH88" s="32"/>
      <c r="AI88" s="28"/>
      <c r="AJ88" s="29"/>
    </row>
    <row r="89" spans="1:41" ht="15" customHeight="1" x14ac:dyDescent="0.3">
      <c r="A89" s="45">
        <v>89</v>
      </c>
      <c r="C89" s="42" t="str">
        <f>IF(OR(B89="M",B89="m"),COUNTIF(Images!$B$1:B$500,D89),"")</f>
        <v/>
      </c>
      <c r="D89" s="3" t="s">
        <v>84</v>
      </c>
      <c r="E89" s="3" t="s">
        <v>217</v>
      </c>
      <c r="F89" s="3" t="s">
        <v>18</v>
      </c>
      <c r="G89" s="3" t="s">
        <v>43</v>
      </c>
      <c r="I89" s="3" t="s">
        <v>53</v>
      </c>
      <c r="J89" s="4"/>
      <c r="K89" s="23">
        <v>132727.39600000001</v>
      </c>
      <c r="L89" s="23">
        <v>485455.152</v>
      </c>
      <c r="M89" s="24">
        <f t="shared" si="50"/>
        <v>13.457610000000003</v>
      </c>
      <c r="N89" s="24">
        <f t="shared" si="50"/>
        <v>48.915320000000001</v>
      </c>
      <c r="O89" s="27">
        <v>25</v>
      </c>
      <c r="P89" s="27">
        <v>763</v>
      </c>
      <c r="Q89" s="27">
        <v>15</v>
      </c>
      <c r="R89" s="1">
        <v>167</v>
      </c>
      <c r="T89" s="4">
        <v>1</v>
      </c>
      <c r="U89" s="4">
        <v>1</v>
      </c>
      <c r="V89" s="4">
        <v>1</v>
      </c>
      <c r="X89" s="4" t="s">
        <v>167</v>
      </c>
      <c r="Z89" s="30"/>
      <c r="AA89" s="31"/>
      <c r="AB89" s="32"/>
      <c r="AC89" s="33"/>
      <c r="AD89" s="29"/>
      <c r="AE89" s="32"/>
      <c r="AF89" s="32"/>
      <c r="AG89" s="32"/>
      <c r="AH89" s="32"/>
      <c r="AI89" s="28"/>
      <c r="AJ89" s="29"/>
    </row>
    <row r="90" spans="1:41" ht="15" customHeight="1" x14ac:dyDescent="0.3">
      <c r="A90" s="45">
        <v>90</v>
      </c>
      <c r="B90" s="42" t="s">
        <v>458</v>
      </c>
      <c r="C90" s="42">
        <f>IF(OR(B90="M",B90="m"),COUNTIF(Images!$B$1:B$500,D90),"")</f>
        <v>5</v>
      </c>
      <c r="D90" s="3" t="s">
        <v>120</v>
      </c>
      <c r="E90" s="3" t="s">
        <v>274</v>
      </c>
      <c r="F90" s="3" t="s">
        <v>18</v>
      </c>
      <c r="G90" s="3" t="s">
        <v>43</v>
      </c>
      <c r="H90" s="2">
        <v>28</v>
      </c>
      <c r="I90" s="3" t="s">
        <v>55</v>
      </c>
      <c r="J90" s="4"/>
      <c r="K90" s="23">
        <v>132515.85200000001</v>
      </c>
      <c r="L90" s="23">
        <v>485518.84</v>
      </c>
      <c r="M90" s="24">
        <f t="shared" si="50"/>
        <v>13.421070000000004</v>
      </c>
      <c r="N90" s="24">
        <f t="shared" si="50"/>
        <v>48.921900000000008</v>
      </c>
      <c r="O90" s="27">
        <v>10</v>
      </c>
      <c r="P90" s="27">
        <v>776</v>
      </c>
      <c r="Q90" s="27">
        <v>15</v>
      </c>
      <c r="R90" s="1">
        <v>206</v>
      </c>
      <c r="T90" s="4">
        <v>2</v>
      </c>
      <c r="U90" s="4">
        <v>1</v>
      </c>
      <c r="V90" s="4">
        <v>1</v>
      </c>
      <c r="W90" s="4">
        <v>1</v>
      </c>
      <c r="X90" s="4" t="s">
        <v>178</v>
      </c>
      <c r="Z90" s="30"/>
      <c r="AA90" s="31"/>
      <c r="AB90" s="32"/>
      <c r="AC90" s="33"/>
      <c r="AD90" s="29"/>
      <c r="AE90" s="32"/>
      <c r="AF90" s="32"/>
      <c r="AG90" s="32"/>
      <c r="AH90" s="32"/>
      <c r="AI90" s="28"/>
      <c r="AJ90" s="34"/>
    </row>
    <row r="91" spans="1:41" ht="15" customHeight="1" x14ac:dyDescent="0.3">
      <c r="A91" s="45">
        <v>91</v>
      </c>
      <c r="C91" s="42" t="str">
        <f>IF(OR(B91="M",B91="m"),COUNTIF(Images!$B$1:B$500,D91),"")</f>
        <v/>
      </c>
      <c r="D91" s="3" t="s">
        <v>120</v>
      </c>
      <c r="E91" s="3" t="s">
        <v>274</v>
      </c>
      <c r="F91" s="3" t="s">
        <v>18</v>
      </c>
      <c r="G91" s="3" t="s">
        <v>43</v>
      </c>
      <c r="I91" s="3" t="s">
        <v>55</v>
      </c>
      <c r="J91" s="4"/>
      <c r="K91" s="23">
        <v>132515.85200000001</v>
      </c>
      <c r="L91" s="23">
        <v>485518.84</v>
      </c>
      <c r="M91" s="24">
        <f t="shared" si="50"/>
        <v>13.421070000000004</v>
      </c>
      <c r="N91" s="24">
        <f t="shared" si="50"/>
        <v>48.921900000000008</v>
      </c>
      <c r="O91" s="27">
        <v>10</v>
      </c>
      <c r="P91" s="27">
        <v>776</v>
      </c>
      <c r="Q91" s="27">
        <v>15</v>
      </c>
      <c r="R91" s="1">
        <v>207</v>
      </c>
      <c r="T91" s="4">
        <v>2</v>
      </c>
      <c r="U91" s="4">
        <v>1</v>
      </c>
      <c r="V91" s="4">
        <v>1</v>
      </c>
      <c r="W91" s="4">
        <v>1</v>
      </c>
      <c r="X91" s="4" t="s">
        <v>16</v>
      </c>
      <c r="Z91" s="30"/>
      <c r="AA91" s="31"/>
      <c r="AB91" s="32"/>
      <c r="AC91" s="33"/>
      <c r="AD91" s="29"/>
      <c r="AE91" s="32"/>
      <c r="AF91" s="32"/>
      <c r="AG91" s="32"/>
      <c r="AH91" s="32"/>
      <c r="AI91" s="28"/>
      <c r="AJ91" s="34"/>
    </row>
    <row r="92" spans="1:41" ht="15" customHeight="1" x14ac:dyDescent="0.3">
      <c r="A92" s="45">
        <v>92</v>
      </c>
      <c r="C92" s="42" t="str">
        <f>IF(OR(B92="M",B92="m"),COUNTIF(Images!$B$1:B$500,D92),"")</f>
        <v/>
      </c>
      <c r="D92" s="3" t="s">
        <v>114</v>
      </c>
      <c r="E92" s="3" t="s">
        <v>296</v>
      </c>
      <c r="F92" s="3" t="s">
        <v>18</v>
      </c>
      <c r="G92" s="3" t="s">
        <v>43</v>
      </c>
      <c r="I92" s="3" t="s">
        <v>55</v>
      </c>
      <c r="J92" s="4"/>
      <c r="K92" s="23">
        <v>132518.516</v>
      </c>
      <c r="L92" s="23">
        <v>485516.24800000002</v>
      </c>
      <c r="M92" s="24">
        <f t="shared" si="50"/>
        <v>13.421810000000001</v>
      </c>
      <c r="N92" s="24">
        <f t="shared" si="50"/>
        <v>48.921180000000007</v>
      </c>
      <c r="O92" s="27">
        <v>15</v>
      </c>
      <c r="P92" s="27">
        <v>802</v>
      </c>
      <c r="Q92" s="27">
        <v>15</v>
      </c>
      <c r="R92" s="1">
        <v>200</v>
      </c>
      <c r="T92" s="4">
        <v>2</v>
      </c>
      <c r="U92" s="4">
        <v>1</v>
      </c>
      <c r="V92" s="4">
        <v>1</v>
      </c>
      <c r="W92" s="4">
        <v>1</v>
      </c>
      <c r="X92" s="4" t="s">
        <v>16</v>
      </c>
      <c r="Z92" s="30"/>
      <c r="AA92" s="31"/>
      <c r="AB92" s="32"/>
      <c r="AC92" s="33"/>
      <c r="AD92" s="29"/>
      <c r="AE92" s="32"/>
      <c r="AF92" s="32"/>
      <c r="AG92" s="32"/>
      <c r="AH92" s="32"/>
      <c r="AI92" s="28"/>
      <c r="AJ92" s="34"/>
    </row>
    <row r="93" spans="1:41" ht="15" customHeight="1" x14ac:dyDescent="0.3">
      <c r="A93" s="45">
        <v>93</v>
      </c>
      <c r="C93" s="42" t="str">
        <f>IF(OR(B93="M",B93="m"),COUNTIF(Images!$B$1:B$500,D93),"")</f>
        <v/>
      </c>
      <c r="D93" s="3" t="s">
        <v>114</v>
      </c>
      <c r="E93" s="3" t="s">
        <v>296</v>
      </c>
      <c r="F93" s="3" t="s">
        <v>18</v>
      </c>
      <c r="G93" s="3" t="s">
        <v>43</v>
      </c>
      <c r="I93" s="3" t="s">
        <v>55</v>
      </c>
      <c r="J93" s="4"/>
      <c r="K93" s="23">
        <v>132518.516</v>
      </c>
      <c r="L93" s="23">
        <v>485516.24800000002</v>
      </c>
      <c r="M93" s="24">
        <f t="shared" si="50"/>
        <v>13.421810000000001</v>
      </c>
      <c r="N93" s="24">
        <f t="shared" si="50"/>
        <v>48.921180000000007</v>
      </c>
      <c r="O93" s="27">
        <v>15</v>
      </c>
      <c r="P93" s="27">
        <v>802</v>
      </c>
      <c r="Q93" s="27">
        <v>15</v>
      </c>
      <c r="R93" s="1">
        <v>201</v>
      </c>
      <c r="T93" s="4">
        <v>2</v>
      </c>
      <c r="U93" s="4">
        <v>1</v>
      </c>
      <c r="V93" s="4">
        <v>1</v>
      </c>
      <c r="W93" s="4">
        <v>1</v>
      </c>
      <c r="X93" s="4" t="s">
        <v>173</v>
      </c>
      <c r="Z93" s="30"/>
      <c r="AA93" s="31"/>
      <c r="AB93" s="32"/>
      <c r="AC93" s="33"/>
      <c r="AD93" s="29"/>
      <c r="AE93" s="32"/>
      <c r="AF93" s="32"/>
      <c r="AG93" s="32"/>
      <c r="AH93" s="32"/>
      <c r="AI93" s="28"/>
      <c r="AJ93" s="34"/>
    </row>
    <row r="94" spans="1:41" ht="15" customHeight="1" x14ac:dyDescent="0.3">
      <c r="A94" s="45">
        <v>94</v>
      </c>
      <c r="B94" s="42" t="s">
        <v>458</v>
      </c>
      <c r="C94" s="42">
        <f>IF(OR(B94="M",B94="m"),COUNTIF(Images!$B$1:B$500,D94),"")</f>
        <v>5</v>
      </c>
      <c r="D94" s="3" t="s">
        <v>139</v>
      </c>
      <c r="E94" s="3" t="s">
        <v>295</v>
      </c>
      <c r="F94" s="3" t="s">
        <v>18</v>
      </c>
      <c r="G94" s="3" t="s">
        <v>43</v>
      </c>
      <c r="I94" s="3" t="s">
        <v>55</v>
      </c>
      <c r="J94" s="4"/>
      <c r="K94" s="23">
        <v>132518.516</v>
      </c>
      <c r="L94" s="23">
        <v>485516.24800000002</v>
      </c>
      <c r="M94" s="24">
        <f t="shared" si="50"/>
        <v>13.421810000000001</v>
      </c>
      <c r="N94" s="24">
        <f t="shared" si="50"/>
        <v>48.921180000000007</v>
      </c>
      <c r="O94" s="27">
        <v>15</v>
      </c>
      <c r="P94" s="27">
        <v>802</v>
      </c>
      <c r="Q94" s="27">
        <v>15</v>
      </c>
      <c r="R94" s="1">
        <v>277</v>
      </c>
      <c r="T94" s="4">
        <v>2</v>
      </c>
      <c r="U94" s="4">
        <v>1</v>
      </c>
      <c r="V94" s="4">
        <v>1</v>
      </c>
      <c r="W94" s="4">
        <v>1</v>
      </c>
      <c r="X94" s="4" t="s">
        <v>184</v>
      </c>
      <c r="Z94" s="30"/>
      <c r="AA94" s="31"/>
      <c r="AB94" s="32"/>
      <c r="AC94" s="33"/>
      <c r="AD94" s="29"/>
      <c r="AE94" s="32"/>
      <c r="AF94" s="32"/>
      <c r="AG94" s="32"/>
      <c r="AH94" s="32"/>
      <c r="AI94" s="28"/>
      <c r="AJ94" s="34"/>
    </row>
    <row r="95" spans="1:41" ht="15" customHeight="1" x14ac:dyDescent="0.3">
      <c r="A95" s="45">
        <v>95</v>
      </c>
      <c r="C95" s="42" t="str">
        <f>IF(OR(B95="M",B95="m"),COUNTIF(Images!$B$1:B$500,D95),"")</f>
        <v/>
      </c>
      <c r="D95" s="3" t="s">
        <v>139</v>
      </c>
      <c r="E95" s="3" t="s">
        <v>295</v>
      </c>
      <c r="F95" s="3" t="s">
        <v>18</v>
      </c>
      <c r="G95" s="3" t="s">
        <v>43</v>
      </c>
      <c r="I95" s="3" t="s">
        <v>55</v>
      </c>
      <c r="J95" s="4"/>
      <c r="K95" s="23">
        <v>132518.516</v>
      </c>
      <c r="L95" s="23">
        <v>485516.24800000002</v>
      </c>
      <c r="M95" s="24">
        <f t="shared" si="50"/>
        <v>13.421810000000001</v>
      </c>
      <c r="N95" s="24">
        <f t="shared" si="50"/>
        <v>48.921180000000007</v>
      </c>
      <c r="O95" s="27">
        <v>15</v>
      </c>
      <c r="P95" s="27">
        <v>802</v>
      </c>
      <c r="Q95" s="27">
        <v>15</v>
      </c>
      <c r="R95" s="1">
        <v>278</v>
      </c>
      <c r="T95" s="4">
        <v>2</v>
      </c>
      <c r="U95" s="4">
        <v>1</v>
      </c>
      <c r="V95" s="4">
        <v>1</v>
      </c>
      <c r="W95" s="4">
        <v>1</v>
      </c>
      <c r="X95" s="4" t="s">
        <v>16</v>
      </c>
      <c r="Z95" s="30"/>
      <c r="AA95" s="31"/>
      <c r="AB95" s="32"/>
      <c r="AC95" s="33"/>
      <c r="AD95" s="29"/>
      <c r="AE95" s="32"/>
      <c r="AF95" s="32"/>
      <c r="AG95" s="32"/>
      <c r="AH95" s="32"/>
      <c r="AI95" s="28"/>
      <c r="AJ95" s="29"/>
    </row>
    <row r="96" spans="1:41" ht="15" customHeight="1" x14ac:dyDescent="0.3">
      <c r="A96" s="45">
        <v>96</v>
      </c>
      <c r="B96" s="42" t="s">
        <v>458</v>
      </c>
      <c r="C96" s="42">
        <f>IF(OR(B96="M",B96="m"),COUNTIF(Images!$B$1:B$500,D96),"")</f>
        <v>5</v>
      </c>
      <c r="D96" s="3" t="s">
        <v>94</v>
      </c>
      <c r="E96" s="3" t="s">
        <v>262</v>
      </c>
      <c r="F96" s="3" t="s">
        <v>18</v>
      </c>
      <c r="G96" s="3" t="s">
        <v>43</v>
      </c>
      <c r="I96" s="3" t="s">
        <v>55</v>
      </c>
      <c r="J96" s="4"/>
      <c r="K96" s="23">
        <v>132516.42799999999</v>
      </c>
      <c r="L96" s="23">
        <v>485517.18400000001</v>
      </c>
      <c r="M96" s="24">
        <f t="shared" si="50"/>
        <v>13.421229999999996</v>
      </c>
      <c r="N96" s="24">
        <f t="shared" si="50"/>
        <v>48.921440000000004</v>
      </c>
      <c r="O96" s="27">
        <v>15</v>
      </c>
      <c r="P96" s="27">
        <v>745</v>
      </c>
      <c r="Q96" s="27">
        <v>15</v>
      </c>
      <c r="R96" s="1">
        <v>174</v>
      </c>
      <c r="T96" s="4">
        <v>1</v>
      </c>
      <c r="U96" s="4">
        <v>1</v>
      </c>
      <c r="V96" s="4">
        <v>1</v>
      </c>
      <c r="W96" s="4">
        <v>1</v>
      </c>
      <c r="X96" s="4" t="s">
        <v>164</v>
      </c>
      <c r="Z96" s="30"/>
      <c r="AA96" s="31"/>
      <c r="AB96" s="32"/>
      <c r="AC96" s="33"/>
      <c r="AD96" s="29"/>
      <c r="AE96" s="32"/>
      <c r="AF96" s="32"/>
      <c r="AG96" s="32"/>
      <c r="AH96" s="32"/>
      <c r="AI96" s="28"/>
      <c r="AJ96" s="29"/>
    </row>
    <row r="97" spans="1:77" ht="15" customHeight="1" x14ac:dyDescent="0.3">
      <c r="A97" s="45">
        <v>97</v>
      </c>
      <c r="C97" s="42" t="str">
        <f>IF(OR(B97="M",B97="m"),COUNTIF(Images!$B$1:B$500,D97),"")</f>
        <v/>
      </c>
      <c r="D97" s="3" t="s">
        <v>54</v>
      </c>
      <c r="E97" s="3" t="s">
        <v>263</v>
      </c>
      <c r="F97" s="3" t="s">
        <v>18</v>
      </c>
      <c r="G97" s="3" t="s">
        <v>43</v>
      </c>
      <c r="I97" s="3" t="s">
        <v>55</v>
      </c>
      <c r="J97" s="4"/>
      <c r="K97" s="23">
        <v>132518.516</v>
      </c>
      <c r="L97" s="23">
        <v>485516.24800000002</v>
      </c>
      <c r="M97" s="24">
        <f t="shared" si="50"/>
        <v>13.421810000000001</v>
      </c>
      <c r="N97" s="24">
        <f t="shared" si="50"/>
        <v>48.921180000000007</v>
      </c>
      <c r="O97" s="27">
        <v>15</v>
      </c>
      <c r="P97" s="27">
        <v>802</v>
      </c>
      <c r="Q97" s="27">
        <v>15</v>
      </c>
      <c r="R97" s="10">
        <v>135</v>
      </c>
      <c r="T97" s="4">
        <v>1</v>
      </c>
      <c r="U97" s="4">
        <v>1</v>
      </c>
      <c r="V97" s="4">
        <v>1</v>
      </c>
      <c r="W97" s="4">
        <v>1</v>
      </c>
      <c r="X97" s="4" t="s">
        <v>158</v>
      </c>
      <c r="Z97" s="30"/>
      <c r="AA97" s="31"/>
      <c r="AB97" s="32"/>
      <c r="AC97" s="33"/>
      <c r="AD97" s="29"/>
      <c r="AE97" s="32"/>
      <c r="AF97" s="32"/>
      <c r="AG97" s="32"/>
      <c r="AH97" s="32"/>
      <c r="AI97" s="28"/>
      <c r="AJ97" s="29"/>
    </row>
    <row r="98" spans="1:77" ht="15" customHeight="1" x14ac:dyDescent="0.3">
      <c r="A98" s="45">
        <v>98</v>
      </c>
      <c r="C98" s="42" t="str">
        <f>IF(OR(B98="M",B98="m"),COUNTIF(Images!$B$1:B$500,D98),"")</f>
        <v/>
      </c>
      <c r="D98" s="3" t="s">
        <v>85</v>
      </c>
      <c r="E98" s="3" t="s">
        <v>218</v>
      </c>
      <c r="F98" s="3" t="s">
        <v>18</v>
      </c>
      <c r="G98" s="3" t="s">
        <v>43</v>
      </c>
      <c r="I98" s="3" t="s">
        <v>55</v>
      </c>
      <c r="J98" s="4"/>
      <c r="K98" s="23">
        <v>132516.42799999999</v>
      </c>
      <c r="L98" s="23">
        <v>485517.18400000001</v>
      </c>
      <c r="M98" s="24">
        <f t="shared" si="50"/>
        <v>13.421229999999996</v>
      </c>
      <c r="N98" s="24">
        <f t="shared" si="50"/>
        <v>48.921440000000004</v>
      </c>
      <c r="O98" s="27">
        <v>15</v>
      </c>
      <c r="P98" s="27">
        <v>745</v>
      </c>
      <c r="Q98" s="27">
        <v>15</v>
      </c>
      <c r="R98" s="1">
        <v>168</v>
      </c>
      <c r="T98" s="4">
        <v>1</v>
      </c>
      <c r="U98" s="4">
        <v>1</v>
      </c>
      <c r="V98" s="4">
        <v>1</v>
      </c>
      <c r="X98" s="4" t="s">
        <v>167</v>
      </c>
      <c r="Z98" s="30"/>
      <c r="AA98" s="31"/>
      <c r="AB98" s="32"/>
      <c r="AC98" s="33"/>
      <c r="AD98" s="29"/>
      <c r="AE98" s="32"/>
      <c r="AF98" s="32"/>
      <c r="AG98" s="32"/>
      <c r="AH98" s="32"/>
      <c r="AI98" s="28"/>
      <c r="AJ98" s="29"/>
    </row>
    <row r="99" spans="1:77" ht="15" customHeight="1" x14ac:dyDescent="0.3">
      <c r="A99" s="45">
        <v>99</v>
      </c>
      <c r="C99" s="42" t="str">
        <f>IF(OR(B99="M",B99="m"),COUNTIF(Images!$B$1:B$500,D99),"")</f>
        <v/>
      </c>
      <c r="D99" s="3" t="s">
        <v>86</v>
      </c>
      <c r="E99" s="3" t="s">
        <v>219</v>
      </c>
      <c r="F99" s="3" t="s">
        <v>18</v>
      </c>
      <c r="G99" s="3" t="s">
        <v>43</v>
      </c>
      <c r="I99" s="3" t="s">
        <v>55</v>
      </c>
      <c r="J99" s="4"/>
      <c r="K99" s="23">
        <v>132518.516</v>
      </c>
      <c r="L99" s="23">
        <v>485516.24800000002</v>
      </c>
      <c r="M99" s="24">
        <f t="shared" si="50"/>
        <v>13.421810000000001</v>
      </c>
      <c r="N99" s="24">
        <f t="shared" si="50"/>
        <v>48.921180000000007</v>
      </c>
      <c r="O99" s="27">
        <v>15</v>
      </c>
      <c r="P99" s="27">
        <v>802</v>
      </c>
      <c r="Q99" s="27">
        <v>15</v>
      </c>
      <c r="R99" s="1">
        <v>169</v>
      </c>
      <c r="T99" s="4">
        <v>1</v>
      </c>
      <c r="U99" s="4">
        <v>1</v>
      </c>
      <c r="V99" s="4">
        <v>1</v>
      </c>
      <c r="X99" s="4" t="s">
        <v>167</v>
      </c>
      <c r="Z99" s="30"/>
      <c r="AA99" s="31"/>
      <c r="AB99" s="32"/>
      <c r="AC99" s="33"/>
      <c r="AD99" s="29"/>
      <c r="AE99" s="32"/>
      <c r="AF99" s="32"/>
      <c r="AG99" s="32"/>
      <c r="AH99" s="32"/>
      <c r="AI99" s="28"/>
      <c r="AJ99" s="29"/>
    </row>
    <row r="100" spans="1:77" ht="15" customHeight="1" x14ac:dyDescent="0.3">
      <c r="A100" s="45">
        <v>100</v>
      </c>
      <c r="C100" s="42" t="str">
        <f>IF(OR(B100="M",B100="m"),COUNTIF(Images!$B$1:B$500,D100),"")</f>
        <v/>
      </c>
      <c r="D100" s="3" t="s">
        <v>70</v>
      </c>
      <c r="E100" s="3" t="s">
        <v>204</v>
      </c>
      <c r="F100" s="3" t="s">
        <v>18</v>
      </c>
      <c r="G100" s="3" t="s">
        <v>30</v>
      </c>
      <c r="H100" s="2">
        <v>29</v>
      </c>
      <c r="I100" s="3" t="s">
        <v>359</v>
      </c>
      <c r="J100" s="4"/>
      <c r="K100" s="23">
        <v>132238.28</v>
      </c>
      <c r="L100" s="23">
        <v>490312.09600000002</v>
      </c>
      <c r="M100" s="24">
        <f t="shared" si="50"/>
        <v>13.3773</v>
      </c>
      <c r="N100" s="24">
        <f t="shared" si="50"/>
        <v>49.053360000000005</v>
      </c>
      <c r="O100" s="27">
        <v>10</v>
      </c>
      <c r="P100" s="27">
        <v>1259</v>
      </c>
      <c r="Q100" s="27">
        <v>20</v>
      </c>
      <c r="R100" s="1">
        <v>152</v>
      </c>
      <c r="T100" s="4">
        <v>1</v>
      </c>
      <c r="U100" s="4">
        <v>2</v>
      </c>
      <c r="V100" s="4">
        <v>2</v>
      </c>
      <c r="W100" s="4">
        <v>1</v>
      </c>
      <c r="X100" s="4" t="s">
        <v>165</v>
      </c>
      <c r="Z100" s="30"/>
      <c r="AA100" s="31"/>
      <c r="AB100" s="32"/>
      <c r="AC100" s="33"/>
      <c r="AD100" s="36"/>
      <c r="AE100" s="32"/>
      <c r="AF100" s="32"/>
      <c r="AG100" s="32"/>
      <c r="AH100" s="32"/>
      <c r="AI100" s="28"/>
      <c r="AJ100" s="29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</row>
    <row r="101" spans="1:77" ht="15" customHeight="1" x14ac:dyDescent="0.3">
      <c r="A101" s="45">
        <v>101</v>
      </c>
      <c r="C101" s="42" t="str">
        <f>IF(OR(B101="M",B101="m"),COUNTIF(Images!$B$1:B$500,D101),"")</f>
        <v/>
      </c>
      <c r="D101" s="3" t="s">
        <v>70</v>
      </c>
      <c r="E101" s="3" t="s">
        <v>204</v>
      </c>
      <c r="F101" s="3" t="s">
        <v>18</v>
      </c>
      <c r="G101" s="3" t="s">
        <v>30</v>
      </c>
      <c r="I101" s="3" t="s">
        <v>359</v>
      </c>
      <c r="J101" s="4"/>
      <c r="K101" s="23">
        <v>132238.28</v>
      </c>
      <c r="L101" s="23">
        <v>490312.09600000002</v>
      </c>
      <c r="M101" s="24">
        <f t="shared" si="50"/>
        <v>13.3773</v>
      </c>
      <c r="N101" s="24">
        <f t="shared" si="50"/>
        <v>49.053360000000005</v>
      </c>
      <c r="O101" s="27">
        <v>10</v>
      </c>
      <c r="P101" s="27">
        <v>1259</v>
      </c>
      <c r="Q101" s="27">
        <v>20</v>
      </c>
      <c r="R101" s="10">
        <v>235</v>
      </c>
      <c r="T101" s="4">
        <v>1</v>
      </c>
      <c r="U101" s="4">
        <v>2</v>
      </c>
      <c r="V101" s="4">
        <v>2</v>
      </c>
      <c r="W101" s="4">
        <v>1</v>
      </c>
      <c r="X101" s="12" t="s">
        <v>16</v>
      </c>
      <c r="Z101" s="30"/>
      <c r="AA101" s="32"/>
      <c r="AB101" s="32"/>
      <c r="AC101" s="33"/>
      <c r="AD101" s="29"/>
      <c r="AE101" s="32"/>
      <c r="AF101" s="32"/>
      <c r="AG101" s="32"/>
      <c r="AH101" s="32"/>
      <c r="AI101" s="28"/>
      <c r="AJ101" s="29"/>
    </row>
    <row r="102" spans="1:77" ht="15" customHeight="1" x14ac:dyDescent="0.3">
      <c r="A102" s="45">
        <v>102</v>
      </c>
      <c r="C102" s="42" t="str">
        <f>IF(OR(B102="M",B102="m"),COUNTIF(Images!$B$1:B$500,D102),"")</f>
        <v/>
      </c>
      <c r="D102" s="3" t="s">
        <v>70</v>
      </c>
      <c r="E102" s="3" t="s">
        <v>204</v>
      </c>
      <c r="F102" s="3" t="s">
        <v>18</v>
      </c>
      <c r="G102" s="3" t="s">
        <v>30</v>
      </c>
      <c r="I102" s="3" t="s">
        <v>359</v>
      </c>
      <c r="J102" s="4"/>
      <c r="K102" s="23">
        <v>132238.28</v>
      </c>
      <c r="L102" s="23">
        <v>490312.09600000002</v>
      </c>
      <c r="M102" s="24">
        <f t="shared" si="50"/>
        <v>13.3773</v>
      </c>
      <c r="N102" s="24">
        <f t="shared" si="50"/>
        <v>49.053360000000005</v>
      </c>
      <c r="O102" s="27">
        <v>10</v>
      </c>
      <c r="P102" s="27">
        <v>1259</v>
      </c>
      <c r="Q102" s="27">
        <v>20</v>
      </c>
      <c r="R102" s="10">
        <v>236</v>
      </c>
      <c r="T102" s="4">
        <v>1</v>
      </c>
      <c r="U102" s="4">
        <v>2</v>
      </c>
      <c r="V102" s="4">
        <v>2</v>
      </c>
      <c r="W102" s="4">
        <v>1</v>
      </c>
      <c r="X102" s="12" t="s">
        <v>16</v>
      </c>
      <c r="Z102" s="30"/>
      <c r="AA102" s="31"/>
      <c r="AB102" s="32"/>
      <c r="AC102" s="33"/>
      <c r="AD102" s="29"/>
      <c r="AE102" s="32"/>
      <c r="AF102" s="32"/>
      <c r="AG102" s="32"/>
      <c r="AH102" s="32"/>
      <c r="AI102" s="28"/>
      <c r="AJ102" s="29"/>
    </row>
    <row r="103" spans="1:77" s="3" customFormat="1" ht="15" customHeight="1" x14ac:dyDescent="0.3">
      <c r="A103" s="45">
        <v>103</v>
      </c>
      <c r="B103" s="42" t="s">
        <v>341</v>
      </c>
      <c r="C103" s="42">
        <f>IF(OR(B103="M",B103="m"),COUNTIF(Images!$B$1:B$500,D103),"")</f>
        <v>5</v>
      </c>
      <c r="D103" s="4" t="s">
        <v>70</v>
      </c>
      <c r="E103" s="4"/>
      <c r="G103" s="4" t="s">
        <v>391</v>
      </c>
      <c r="H103" s="13"/>
      <c r="I103" s="13"/>
      <c r="J103" s="15" t="s">
        <v>388</v>
      </c>
      <c r="K103" s="16">
        <f t="shared" ref="K103" si="67">IF(M103="","",TRUNC(M103)*10000+TRUNC((M103-TRUNC(M103))*60)*100+(((M103-TRUNC(M103))*60)-TRUNC((M103-TRUNC(M103))*60))*60)</f>
        <v>132238.46</v>
      </c>
      <c r="L103" s="16">
        <f t="shared" ref="L103" si="68">IF(N103="","",TRUNC(N103)*10000+TRUNC((N103-TRUNC(N103))*60)*100+(((N103-TRUNC(N103))*60)-TRUNC((N103-TRUNC(N103))*60))*60)</f>
        <v>490312.06</v>
      </c>
      <c r="M103" s="17">
        <f t="shared" ref="M103" si="69">IF(J103="","",VALUE(MID(J103,FIND("%2C",J103)+3,8)))</f>
        <v>13.37735</v>
      </c>
      <c r="N103" s="17">
        <f t="shared" ref="N103" si="70">IF(J103="","",VALUE(MID(J103,FIND("q=",J103)+2,8)))</f>
        <v>49.053350000000002</v>
      </c>
      <c r="O103" s="18">
        <v>3</v>
      </c>
      <c r="P103" s="18">
        <v>1262</v>
      </c>
      <c r="Q103" s="18">
        <v>15</v>
      </c>
      <c r="R103" s="1"/>
      <c r="X103" s="4"/>
      <c r="Y103" s="41" t="s">
        <v>387</v>
      </c>
      <c r="Z103" s="30"/>
      <c r="AA103" s="31"/>
      <c r="AB103" s="32"/>
      <c r="AC103" s="33"/>
      <c r="AD103" s="29"/>
      <c r="AE103" s="32"/>
      <c r="AF103" s="32"/>
      <c r="AG103" s="32"/>
      <c r="AH103" s="32"/>
      <c r="AI103" s="28"/>
      <c r="AJ103" s="29"/>
      <c r="AK103" s="4"/>
      <c r="AL103" s="4"/>
      <c r="AM103" s="4"/>
      <c r="AN103" s="4"/>
      <c r="AO103" s="4"/>
    </row>
    <row r="104" spans="1:77" ht="15" customHeight="1" x14ac:dyDescent="0.3">
      <c r="A104" s="45">
        <v>104</v>
      </c>
      <c r="C104" s="42" t="str">
        <f>IF(OR(B104="M",B104="m"),COUNTIF(Images!$B$1:B$500,D104),"")</f>
        <v/>
      </c>
      <c r="D104" s="3" t="s">
        <v>42</v>
      </c>
      <c r="E104" s="3" t="s">
        <v>251</v>
      </c>
      <c r="F104" s="3" t="s">
        <v>18</v>
      </c>
      <c r="G104" s="3" t="s">
        <v>43</v>
      </c>
      <c r="H104" s="2">
        <v>30</v>
      </c>
      <c r="I104" s="3" t="s">
        <v>44</v>
      </c>
      <c r="J104" s="4"/>
      <c r="K104" s="23">
        <v>133346.83600000001</v>
      </c>
      <c r="L104" s="23">
        <v>485745.64799999999</v>
      </c>
      <c r="M104" s="24">
        <f t="shared" si="50"/>
        <v>13.563010000000002</v>
      </c>
      <c r="N104" s="24">
        <f t="shared" si="50"/>
        <v>48.962679999999999</v>
      </c>
      <c r="O104" s="27">
        <v>20</v>
      </c>
      <c r="P104" s="27">
        <v>1138</v>
      </c>
      <c r="Q104" s="27">
        <v>25</v>
      </c>
      <c r="R104" s="10">
        <v>127</v>
      </c>
      <c r="S104" s="4" t="s">
        <v>252</v>
      </c>
      <c r="T104" s="4">
        <v>1</v>
      </c>
      <c r="U104" s="4">
        <v>1</v>
      </c>
      <c r="V104" s="4">
        <v>1</v>
      </c>
      <c r="W104" s="4">
        <v>1</v>
      </c>
      <c r="X104" s="4" t="s">
        <v>160</v>
      </c>
      <c r="Z104" s="30"/>
      <c r="AA104" s="31"/>
      <c r="AB104" s="32"/>
      <c r="AC104" s="33"/>
      <c r="AD104" s="29"/>
      <c r="AE104" s="32"/>
      <c r="AF104" s="32"/>
      <c r="AG104" s="32"/>
      <c r="AH104" s="32"/>
      <c r="AI104" s="28"/>
      <c r="AJ104" s="29"/>
    </row>
    <row r="105" spans="1:77" ht="15" customHeight="1" x14ac:dyDescent="0.3">
      <c r="A105" s="45">
        <v>105</v>
      </c>
      <c r="C105" s="42" t="str">
        <f>IF(OR(B105="M",B105="m"),COUNTIF(Images!$B$1:B$500,D105),"")</f>
        <v/>
      </c>
      <c r="D105" s="3" t="s">
        <v>79</v>
      </c>
      <c r="E105" s="3" t="s">
        <v>210</v>
      </c>
      <c r="F105" s="3" t="s">
        <v>18</v>
      </c>
      <c r="G105" s="3" t="s">
        <v>43</v>
      </c>
      <c r="I105" s="3" t="s">
        <v>44</v>
      </c>
      <c r="J105" s="4"/>
      <c r="K105" s="23">
        <v>133346.83600000001</v>
      </c>
      <c r="L105" s="23">
        <v>485745.64799999999</v>
      </c>
      <c r="M105" s="24">
        <f t="shared" si="50"/>
        <v>13.563010000000002</v>
      </c>
      <c r="N105" s="24">
        <f t="shared" si="50"/>
        <v>48.962679999999999</v>
      </c>
      <c r="O105" s="27">
        <v>20</v>
      </c>
      <c r="P105" s="27">
        <v>1138</v>
      </c>
      <c r="Q105" s="27">
        <v>25</v>
      </c>
      <c r="R105" s="1">
        <v>158</v>
      </c>
      <c r="S105" s="4" t="s">
        <v>211</v>
      </c>
      <c r="T105" s="4">
        <v>1</v>
      </c>
      <c r="U105" s="4">
        <v>1</v>
      </c>
      <c r="V105" s="4">
        <v>1</v>
      </c>
      <c r="X105" s="4" t="s">
        <v>167</v>
      </c>
      <c r="Z105" s="30"/>
      <c r="AA105" s="31"/>
      <c r="AB105" s="32"/>
      <c r="AC105" s="33"/>
      <c r="AD105" s="29"/>
      <c r="AE105" s="32"/>
      <c r="AF105" s="32"/>
      <c r="AG105" s="32"/>
      <c r="AH105" s="32"/>
      <c r="AI105" s="28"/>
      <c r="AJ105" s="29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</row>
    <row r="106" spans="1:77" s="3" customFormat="1" ht="15" customHeight="1" x14ac:dyDescent="0.3">
      <c r="A106" s="45">
        <v>106</v>
      </c>
      <c r="B106" s="42" t="s">
        <v>341</v>
      </c>
      <c r="C106" s="42">
        <f>IF(OR(B106="M",B106="m"),COUNTIF(Images!$B$1:B$500,D106),"")</f>
        <v>5</v>
      </c>
      <c r="D106" s="4" t="s">
        <v>42</v>
      </c>
      <c r="E106" s="4"/>
      <c r="G106" s="4" t="s">
        <v>322</v>
      </c>
      <c r="H106" s="13">
        <v>30</v>
      </c>
      <c r="I106" s="13"/>
      <c r="J106" s="15" t="s">
        <v>313</v>
      </c>
      <c r="K106" s="16">
        <f t="shared" ref="K106:L107" si="71">IF(M106="","",TRUNC(M106)*10000+TRUNC((M106-TRUNC(M106))*60)*100+(((M106-TRUNC(M106))*60)-TRUNC((M106-TRUNC(M106))*60))*60)</f>
        <v>133347.26800000001</v>
      </c>
      <c r="L106" s="16">
        <f t="shared" si="71"/>
        <v>485745.50400000002</v>
      </c>
      <c r="M106" s="17">
        <f t="shared" ref="M106:M107" si="72">IF(J106="","",VALUE(MID(J106,FIND("%2C",J106)+3,8)))</f>
        <v>13.563129999999999</v>
      </c>
      <c r="N106" s="17">
        <f t="shared" ref="N106:N107" si="73">IF(J106="","",VALUE(MID(J106,FIND("q=",J106)+2,8)))</f>
        <v>48.96264</v>
      </c>
      <c r="O106" s="18">
        <v>3</v>
      </c>
      <c r="P106" s="18">
        <v>1136</v>
      </c>
      <c r="Q106" s="18">
        <v>15</v>
      </c>
      <c r="R106" s="1"/>
      <c r="X106" s="4"/>
      <c r="Y106" s="41" t="s">
        <v>314</v>
      </c>
      <c r="Z106" s="30"/>
      <c r="AA106" s="31"/>
      <c r="AB106" s="32"/>
      <c r="AC106" s="33"/>
      <c r="AD106" s="29"/>
      <c r="AE106" s="32"/>
      <c r="AF106" s="32"/>
      <c r="AG106" s="32"/>
      <c r="AH106" s="32"/>
      <c r="AI106" s="28"/>
      <c r="AJ106" s="29"/>
      <c r="AK106" s="4"/>
      <c r="AL106" s="4"/>
      <c r="AM106" s="4"/>
      <c r="AN106" s="4"/>
      <c r="AO106" s="4"/>
    </row>
    <row r="107" spans="1:77" s="3" customFormat="1" ht="15" customHeight="1" x14ac:dyDescent="0.3">
      <c r="A107" s="45">
        <v>107</v>
      </c>
      <c r="B107" s="42" t="s">
        <v>341</v>
      </c>
      <c r="C107" s="42">
        <f>IF(OR(B107="M",B107="m"),COUNTIF(Images!$B$1:B$500,D107),"")</f>
        <v>5</v>
      </c>
      <c r="D107" s="4" t="s">
        <v>79</v>
      </c>
      <c r="E107" s="4"/>
      <c r="G107" s="4" t="s">
        <v>322</v>
      </c>
      <c r="H107" s="13"/>
      <c r="I107" s="13"/>
      <c r="J107" s="15" t="s">
        <v>315</v>
      </c>
      <c r="K107" s="16">
        <f t="shared" si="71"/>
        <v>133346.94400000002</v>
      </c>
      <c r="L107" s="16">
        <f t="shared" si="71"/>
        <v>485745.82799999998</v>
      </c>
      <c r="M107" s="17">
        <f t="shared" si="72"/>
        <v>13.563040000000001</v>
      </c>
      <c r="N107" s="17">
        <f t="shared" si="73"/>
        <v>48.962730000000001</v>
      </c>
      <c r="O107" s="18">
        <v>3</v>
      </c>
      <c r="P107" s="18">
        <v>1137</v>
      </c>
      <c r="Q107" s="18">
        <v>15</v>
      </c>
      <c r="R107" s="1"/>
      <c r="X107" s="4"/>
      <c r="Y107" s="41" t="s">
        <v>314</v>
      </c>
      <c r="Z107" s="30"/>
      <c r="AA107" s="31"/>
      <c r="AB107" s="32"/>
      <c r="AC107" s="33"/>
      <c r="AD107" s="29"/>
      <c r="AE107" s="32"/>
      <c r="AF107" s="32"/>
      <c r="AG107" s="32"/>
      <c r="AH107" s="32"/>
      <c r="AI107" s="28"/>
      <c r="AJ107" s="29"/>
      <c r="AK107" s="4"/>
      <c r="AL107" s="4"/>
      <c r="AM107" s="4"/>
      <c r="AN107" s="4"/>
      <c r="AO107" s="4"/>
    </row>
    <row r="108" spans="1:77" ht="15" customHeight="1" x14ac:dyDescent="0.3">
      <c r="A108" s="45">
        <v>108</v>
      </c>
      <c r="C108" s="42" t="str">
        <f>IF(OR(B108="M",B108="m"),COUNTIF(Images!$B$1:B$500,D108),"")</f>
        <v/>
      </c>
      <c r="D108" s="3" t="s">
        <v>116</v>
      </c>
      <c r="E108" s="3" t="s">
        <v>235</v>
      </c>
      <c r="F108" s="3" t="s">
        <v>18</v>
      </c>
      <c r="G108" s="3" t="s">
        <v>30</v>
      </c>
      <c r="H108" s="2">
        <v>31</v>
      </c>
      <c r="I108" s="3" t="s">
        <v>38</v>
      </c>
      <c r="J108" s="4"/>
      <c r="K108" s="23">
        <v>132129.66399999999</v>
      </c>
      <c r="L108" s="23">
        <v>490345.864</v>
      </c>
      <c r="M108" s="24">
        <f t="shared" ref="M108:N140" si="74">(K108-TRUNC(K108/100)*100)/3600+(TRUNC(K108/100)-TRUNC(K108/10000)*100)/60+TRUNC(K108/10000)</f>
        <v>13.358239999999997</v>
      </c>
      <c r="N108" s="24">
        <f t="shared" si="74"/>
        <v>49.062739999999998</v>
      </c>
      <c r="O108" s="27">
        <v>20</v>
      </c>
      <c r="P108" s="27">
        <v>1124</v>
      </c>
      <c r="Q108" s="27">
        <v>25</v>
      </c>
      <c r="R108" s="1">
        <v>203</v>
      </c>
      <c r="T108" s="4">
        <v>1</v>
      </c>
      <c r="U108" s="4">
        <v>1</v>
      </c>
      <c r="V108" s="4">
        <v>1</v>
      </c>
      <c r="W108" s="4">
        <v>1</v>
      </c>
      <c r="X108" s="4" t="s">
        <v>175</v>
      </c>
      <c r="Z108" s="30"/>
      <c r="AA108" s="31"/>
      <c r="AB108" s="32"/>
      <c r="AC108" s="33"/>
      <c r="AD108" s="29"/>
      <c r="AE108" s="32"/>
      <c r="AF108" s="32"/>
      <c r="AG108" s="32"/>
      <c r="AH108" s="32"/>
      <c r="AI108" s="28"/>
      <c r="AJ108" s="29"/>
    </row>
    <row r="109" spans="1:77" ht="15" customHeight="1" x14ac:dyDescent="0.3">
      <c r="A109" s="45">
        <v>109</v>
      </c>
      <c r="C109" s="42" t="str">
        <f>IF(OR(B109="M",B109="m"),COUNTIF(Images!$B$1:B$500,D109),"")</f>
        <v/>
      </c>
      <c r="D109" s="3" t="s">
        <v>37</v>
      </c>
      <c r="E109" s="3" t="s">
        <v>249</v>
      </c>
      <c r="F109" s="3" t="s">
        <v>18</v>
      </c>
      <c r="G109" s="3" t="s">
        <v>30</v>
      </c>
      <c r="I109" s="3" t="s">
        <v>38</v>
      </c>
      <c r="J109" s="4"/>
      <c r="K109" s="23">
        <v>132129.66399999999</v>
      </c>
      <c r="L109" s="23">
        <v>490345.864</v>
      </c>
      <c r="M109" s="24">
        <f t="shared" si="74"/>
        <v>13.358239999999997</v>
      </c>
      <c r="N109" s="24">
        <f t="shared" si="74"/>
        <v>49.062739999999998</v>
      </c>
      <c r="O109" s="27">
        <v>20</v>
      </c>
      <c r="P109" s="27">
        <v>1124</v>
      </c>
      <c r="Q109" s="27">
        <v>25</v>
      </c>
      <c r="R109" s="10">
        <v>125</v>
      </c>
      <c r="T109" s="4">
        <v>1</v>
      </c>
      <c r="U109" s="4">
        <v>1</v>
      </c>
      <c r="V109" s="4">
        <v>1</v>
      </c>
      <c r="W109" s="4">
        <v>1</v>
      </c>
      <c r="X109" s="4" t="s">
        <v>158</v>
      </c>
      <c r="Z109" s="30"/>
      <c r="AA109" s="31"/>
      <c r="AB109" s="32"/>
      <c r="AC109" s="33"/>
      <c r="AD109" s="29"/>
      <c r="AE109" s="32"/>
      <c r="AF109" s="32"/>
      <c r="AG109" s="32"/>
      <c r="AH109" s="32"/>
      <c r="AI109" s="28"/>
      <c r="AJ109" s="29"/>
    </row>
    <row r="110" spans="1:77" ht="15" customHeight="1" x14ac:dyDescent="0.3">
      <c r="A110" s="45">
        <v>110</v>
      </c>
      <c r="C110" s="42" t="str">
        <f>IF(OR(B110="M",B110="m"),COUNTIF(Images!$B$1:B$500,D110),"")</f>
        <v/>
      </c>
      <c r="D110" s="3" t="s">
        <v>68</v>
      </c>
      <c r="E110" s="3" t="s">
        <v>203</v>
      </c>
      <c r="F110" s="3" t="s">
        <v>18</v>
      </c>
      <c r="G110" s="3" t="s">
        <v>30</v>
      </c>
      <c r="I110" s="3" t="s">
        <v>69</v>
      </c>
      <c r="J110" s="4"/>
      <c r="K110" s="23">
        <v>132133.948</v>
      </c>
      <c r="L110" s="23">
        <v>490350.76</v>
      </c>
      <c r="M110" s="24">
        <f t="shared" si="74"/>
        <v>13.359430000000001</v>
      </c>
      <c r="N110" s="24">
        <f t="shared" si="74"/>
        <v>49.064100000000003</v>
      </c>
      <c r="O110" s="27">
        <v>10</v>
      </c>
      <c r="P110" s="27">
        <v>1130</v>
      </c>
      <c r="Q110" s="27">
        <v>25</v>
      </c>
      <c r="R110" s="1">
        <v>151</v>
      </c>
      <c r="T110" s="4">
        <v>1</v>
      </c>
      <c r="U110" s="4">
        <v>1</v>
      </c>
      <c r="V110" s="4">
        <v>1</v>
      </c>
      <c r="W110" s="4">
        <v>1</v>
      </c>
      <c r="X110" s="4" t="s">
        <v>165</v>
      </c>
      <c r="Z110" s="30"/>
      <c r="AA110" s="31"/>
      <c r="AB110" s="32"/>
      <c r="AC110" s="33"/>
      <c r="AD110" s="29"/>
      <c r="AE110" s="32"/>
      <c r="AF110" s="32"/>
      <c r="AG110" s="32"/>
      <c r="AH110" s="32"/>
      <c r="AI110" s="28"/>
      <c r="AJ110" s="29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</row>
    <row r="111" spans="1:77" s="3" customFormat="1" ht="15" customHeight="1" x14ac:dyDescent="0.3">
      <c r="A111" s="45">
        <v>111</v>
      </c>
      <c r="B111" s="42" t="s">
        <v>341</v>
      </c>
      <c r="C111" s="42">
        <f>IF(OR(B111="M",B111="m"),COUNTIF(Images!$B$1:B$500,D111),"")</f>
        <v>5</v>
      </c>
      <c r="D111" s="4" t="s">
        <v>116</v>
      </c>
      <c r="E111" s="4"/>
      <c r="G111" s="4" t="s">
        <v>391</v>
      </c>
      <c r="H111" s="13">
        <v>31</v>
      </c>
      <c r="I111" s="13"/>
      <c r="J111" s="15" t="s">
        <v>398</v>
      </c>
      <c r="K111" s="16">
        <f t="shared" ref="K111:K112" si="75">IF(M111="","",TRUNC(M111)*10000+TRUNC((M111-TRUNC(M111))*60)*100+(((M111-TRUNC(M111))*60)-TRUNC((M111-TRUNC(M111))*60))*60)</f>
        <v>132129.26800000001</v>
      </c>
      <c r="L111" s="16">
        <f t="shared" ref="L111:L112" si="76">IF(N111="","",TRUNC(N111)*10000+TRUNC((N111-TRUNC(N111))*60)*100+(((N111-TRUNC(N111))*60)-TRUNC((N111-TRUNC(N111))*60))*60)</f>
        <v>490346.08</v>
      </c>
      <c r="M111" s="17">
        <f t="shared" ref="M111:M112" si="77">IF(J111="","",VALUE(MID(J111,FIND("%2C",J111)+3,8)))</f>
        <v>13.358129999999999</v>
      </c>
      <c r="N111" s="17">
        <f t="shared" ref="N111:N112" si="78">IF(J111="","",VALUE(MID(J111,FIND("q=",J111)+2,8)))</f>
        <v>49.062800000000003</v>
      </c>
      <c r="O111" s="18">
        <v>3</v>
      </c>
      <c r="P111" s="18">
        <v>1109</v>
      </c>
      <c r="Q111" s="18">
        <v>15</v>
      </c>
      <c r="R111" s="1"/>
      <c r="X111" s="4"/>
      <c r="Y111" s="41" t="s">
        <v>396</v>
      </c>
      <c r="Z111" s="30"/>
      <c r="AA111" s="31"/>
      <c r="AB111" s="32"/>
      <c r="AC111" s="33"/>
      <c r="AD111" s="29"/>
      <c r="AE111" s="32"/>
      <c r="AF111" s="32"/>
      <c r="AG111" s="32"/>
      <c r="AH111" s="32"/>
      <c r="AI111" s="28"/>
      <c r="AJ111" s="29"/>
      <c r="AK111" s="4"/>
      <c r="AL111" s="4"/>
      <c r="AM111" s="4"/>
      <c r="AN111" s="4"/>
      <c r="AO111" s="4"/>
    </row>
    <row r="112" spans="1:77" s="3" customFormat="1" ht="15" customHeight="1" x14ac:dyDescent="0.3">
      <c r="A112" s="45">
        <v>112</v>
      </c>
      <c r="B112" s="42" t="s">
        <v>341</v>
      </c>
      <c r="C112" s="42">
        <f>IF(OR(B112="M",B112="m"),COUNTIF(Images!$B$1:B$500,D112),"")</f>
        <v>5</v>
      </c>
      <c r="D112" s="4" t="s">
        <v>37</v>
      </c>
      <c r="E112" s="4"/>
      <c r="G112" s="4" t="s">
        <v>391</v>
      </c>
      <c r="H112" s="13">
        <v>31</v>
      </c>
      <c r="I112" s="13"/>
      <c r="J112" s="15" t="s">
        <v>397</v>
      </c>
      <c r="K112" s="16">
        <f t="shared" si="75"/>
        <v>132129.23199999999</v>
      </c>
      <c r="L112" s="16">
        <f t="shared" si="76"/>
        <v>490346.152</v>
      </c>
      <c r="M112" s="17">
        <f t="shared" si="77"/>
        <v>13.35812</v>
      </c>
      <c r="N112" s="17">
        <f t="shared" si="78"/>
        <v>49.062820000000002</v>
      </c>
      <c r="O112" s="18">
        <v>3</v>
      </c>
      <c r="P112" s="18">
        <v>1106</v>
      </c>
      <c r="Q112" s="18">
        <v>15</v>
      </c>
      <c r="R112" s="1"/>
      <c r="X112" s="4"/>
      <c r="Y112" s="41" t="s">
        <v>396</v>
      </c>
      <c r="Z112" s="30"/>
      <c r="AA112" s="31"/>
      <c r="AB112" s="32"/>
      <c r="AC112" s="33"/>
      <c r="AD112" s="29"/>
      <c r="AE112" s="32"/>
      <c r="AF112" s="32"/>
      <c r="AG112" s="32"/>
      <c r="AH112" s="32"/>
      <c r="AI112" s="28"/>
      <c r="AJ112" s="29"/>
      <c r="AK112" s="4"/>
      <c r="AL112" s="4"/>
      <c r="AM112" s="4"/>
      <c r="AN112" s="4"/>
      <c r="AO112" s="4"/>
    </row>
    <row r="113" spans="1:77" s="3" customFormat="1" ht="15" customHeight="1" x14ac:dyDescent="0.3">
      <c r="A113" s="45">
        <v>113</v>
      </c>
      <c r="B113" s="42" t="s">
        <v>341</v>
      </c>
      <c r="C113" s="42">
        <f>IF(OR(B113="M",B113="m"),COUNTIF(Images!$B$1:B$500,D113),"")</f>
        <v>4</v>
      </c>
      <c r="D113" s="4" t="s">
        <v>68</v>
      </c>
      <c r="E113" s="4"/>
      <c r="G113" s="4" t="s">
        <v>391</v>
      </c>
      <c r="H113" s="13">
        <v>31</v>
      </c>
      <c r="I113" s="13"/>
      <c r="J113" s="15" t="s">
        <v>398</v>
      </c>
      <c r="K113" s="16">
        <f t="shared" ref="K113" si="79">IF(M113="","",TRUNC(M113)*10000+TRUNC((M113-TRUNC(M113))*60)*100+(((M113-TRUNC(M113))*60)-TRUNC((M113-TRUNC(M113))*60))*60)</f>
        <v>132129.26800000001</v>
      </c>
      <c r="L113" s="16">
        <f t="shared" ref="L113" si="80">IF(N113="","",TRUNC(N113)*10000+TRUNC((N113-TRUNC(N113))*60)*100+(((N113-TRUNC(N113))*60)-TRUNC((N113-TRUNC(N113))*60))*60)</f>
        <v>490346.08</v>
      </c>
      <c r="M113" s="17">
        <f t="shared" ref="M113" si="81">IF(J113="","",VALUE(MID(J113,FIND("%2C",J113)+3,8)))</f>
        <v>13.358129999999999</v>
      </c>
      <c r="N113" s="17">
        <f t="shared" ref="N113" si="82">IF(J113="","",VALUE(MID(J113,FIND("q=",J113)+2,8)))</f>
        <v>49.062800000000003</v>
      </c>
      <c r="O113" s="18">
        <v>3</v>
      </c>
      <c r="P113" s="18">
        <v>1109</v>
      </c>
      <c r="Q113" s="18">
        <v>15</v>
      </c>
      <c r="R113" s="1"/>
      <c r="X113" s="4"/>
      <c r="Y113" s="41" t="s">
        <v>396</v>
      </c>
      <c r="Z113" s="30"/>
      <c r="AA113" s="31"/>
      <c r="AB113" s="32"/>
      <c r="AC113" s="33"/>
      <c r="AD113" s="29"/>
      <c r="AE113" s="32"/>
      <c r="AF113" s="32"/>
      <c r="AG113" s="32"/>
      <c r="AH113" s="32"/>
      <c r="AI113" s="28"/>
      <c r="AJ113" s="29"/>
      <c r="AK113" s="4"/>
      <c r="AL113" s="4"/>
      <c r="AM113" s="4"/>
      <c r="AN113" s="4"/>
      <c r="AO113" s="4"/>
    </row>
    <row r="114" spans="1:77" s="3" customFormat="1" ht="15" customHeight="1" x14ac:dyDescent="0.3">
      <c r="A114" s="45">
        <v>114</v>
      </c>
      <c r="B114" s="42" t="s">
        <v>342</v>
      </c>
      <c r="C114" s="42" t="str">
        <f>IF(OR(B114="M",B114="m"),COUNTIF(Images!$B$1:B$500,D114),"")</f>
        <v/>
      </c>
      <c r="D114" s="4" t="s">
        <v>405</v>
      </c>
      <c r="E114" s="4"/>
      <c r="G114" s="4" t="s">
        <v>391</v>
      </c>
      <c r="H114" s="13">
        <v>31</v>
      </c>
      <c r="I114" s="13"/>
      <c r="J114" s="15" t="s">
        <v>398</v>
      </c>
      <c r="K114" s="16">
        <f t="shared" ref="K114" si="83">IF(M114="","",TRUNC(M114)*10000+TRUNC((M114-TRUNC(M114))*60)*100+(((M114-TRUNC(M114))*60)-TRUNC((M114-TRUNC(M114))*60))*60)</f>
        <v>132129.26800000001</v>
      </c>
      <c r="L114" s="16">
        <f t="shared" ref="L114" si="84">IF(N114="","",TRUNC(N114)*10000+TRUNC((N114-TRUNC(N114))*60)*100+(((N114-TRUNC(N114))*60)-TRUNC((N114-TRUNC(N114))*60))*60)</f>
        <v>490346.08</v>
      </c>
      <c r="M114" s="17">
        <f t="shared" ref="M114" si="85">IF(J114="","",VALUE(MID(J114,FIND("%2C",J114)+3,8)))</f>
        <v>13.358129999999999</v>
      </c>
      <c r="N114" s="17">
        <f t="shared" ref="N114" si="86">IF(J114="","",VALUE(MID(J114,FIND("q=",J114)+2,8)))</f>
        <v>49.062800000000003</v>
      </c>
      <c r="O114" s="18">
        <v>3</v>
      </c>
      <c r="P114" s="18">
        <v>1109</v>
      </c>
      <c r="Q114" s="18">
        <v>15</v>
      </c>
      <c r="R114" s="1"/>
      <c r="X114" s="4"/>
      <c r="Y114" s="41" t="s">
        <v>396</v>
      </c>
      <c r="Z114" s="30"/>
      <c r="AA114" s="31"/>
      <c r="AB114" s="32"/>
      <c r="AC114" s="33"/>
      <c r="AD114" s="29"/>
      <c r="AE114" s="32"/>
      <c r="AF114" s="32"/>
      <c r="AG114" s="32"/>
      <c r="AH114" s="32"/>
      <c r="AI114" s="28"/>
      <c r="AJ114" s="29"/>
      <c r="AK114" s="4"/>
      <c r="AL114" s="4"/>
      <c r="AM114" s="4"/>
      <c r="AN114" s="4"/>
      <c r="AO114" s="4"/>
    </row>
    <row r="115" spans="1:77" ht="15" customHeight="1" x14ac:dyDescent="0.3">
      <c r="A115" s="45">
        <v>115</v>
      </c>
      <c r="C115" s="42" t="str">
        <f>IF(OR(B115="M",B115="m"),COUNTIF(Images!$B$1:B$500,D115),"")</f>
        <v/>
      </c>
      <c r="D115" s="3" t="s">
        <v>62</v>
      </c>
      <c r="E115" s="3" t="s">
        <v>198</v>
      </c>
      <c r="F115" s="3" t="s">
        <v>18</v>
      </c>
      <c r="G115" s="3" t="s">
        <v>30</v>
      </c>
      <c r="H115" s="2">
        <v>32</v>
      </c>
      <c r="I115" s="3" t="s">
        <v>63</v>
      </c>
      <c r="J115" s="4"/>
      <c r="K115" s="23">
        <v>132129.052</v>
      </c>
      <c r="L115" s="23">
        <v>490030.13199999998</v>
      </c>
      <c r="M115" s="24">
        <f t="shared" si="74"/>
        <v>13.35807</v>
      </c>
      <c r="N115" s="24">
        <f t="shared" si="74"/>
        <v>49.008369999999992</v>
      </c>
      <c r="O115" s="27">
        <v>25</v>
      </c>
      <c r="P115" s="27">
        <v>821</v>
      </c>
      <c r="Q115" s="27">
        <v>20</v>
      </c>
      <c r="R115" s="1">
        <v>146</v>
      </c>
      <c r="T115" s="4">
        <v>2</v>
      </c>
      <c r="U115" s="4">
        <v>1</v>
      </c>
      <c r="V115" s="4">
        <v>1</v>
      </c>
      <c r="W115" s="4">
        <v>1</v>
      </c>
      <c r="X115" s="4" t="s">
        <v>165</v>
      </c>
      <c r="Z115" s="30"/>
      <c r="AA115" s="31"/>
      <c r="AB115" s="32"/>
      <c r="AC115" s="33"/>
      <c r="AD115" s="29"/>
      <c r="AE115" s="32"/>
      <c r="AF115" s="32"/>
      <c r="AG115" s="32"/>
      <c r="AH115" s="32"/>
      <c r="AI115" s="28"/>
      <c r="AJ115" s="29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</row>
    <row r="116" spans="1:77" ht="15" customHeight="1" x14ac:dyDescent="0.3">
      <c r="A116" s="45">
        <v>116</v>
      </c>
      <c r="C116" s="42" t="str">
        <f>IF(OR(B116="M",B116="m"),COUNTIF(Images!$B$1:B$500,D116),"")</f>
        <v/>
      </c>
      <c r="D116" s="3" t="s">
        <v>62</v>
      </c>
      <c r="E116" s="3" t="s">
        <v>198</v>
      </c>
      <c r="F116" s="3" t="s">
        <v>18</v>
      </c>
      <c r="G116" s="3" t="s">
        <v>30</v>
      </c>
      <c r="I116" s="3" t="s">
        <v>63</v>
      </c>
      <c r="J116" s="4"/>
      <c r="K116" s="23">
        <v>132129.052</v>
      </c>
      <c r="L116" s="23">
        <v>490030.13199999998</v>
      </c>
      <c r="M116" s="24">
        <f t="shared" si="74"/>
        <v>13.35807</v>
      </c>
      <c r="N116" s="24">
        <f t="shared" si="74"/>
        <v>49.008369999999992</v>
      </c>
      <c r="O116" s="27">
        <v>25</v>
      </c>
      <c r="P116" s="27">
        <v>821</v>
      </c>
      <c r="Q116" s="27">
        <v>20</v>
      </c>
      <c r="R116" s="1">
        <v>163</v>
      </c>
      <c r="T116" s="4">
        <v>2</v>
      </c>
      <c r="U116" s="4">
        <v>1</v>
      </c>
      <c r="V116" s="4">
        <v>1</v>
      </c>
      <c r="W116" s="4">
        <v>1</v>
      </c>
      <c r="X116" s="4" t="s">
        <v>16</v>
      </c>
      <c r="Z116" s="30"/>
      <c r="AA116" s="31"/>
      <c r="AB116" s="32"/>
      <c r="AC116" s="33"/>
      <c r="AD116" s="29"/>
      <c r="AE116" s="32"/>
      <c r="AF116" s="32"/>
      <c r="AG116" s="32"/>
      <c r="AH116" s="32"/>
      <c r="AI116" s="28"/>
      <c r="AJ116" s="29"/>
    </row>
    <row r="117" spans="1:77" ht="15" customHeight="1" x14ac:dyDescent="0.3">
      <c r="A117" s="45">
        <v>117</v>
      </c>
      <c r="C117" s="42" t="str">
        <f>IF(OR(B117="M",B117="m"),COUNTIF(Images!$B$1:B$500,D117),"")</f>
        <v/>
      </c>
      <c r="D117" s="3" t="s">
        <v>27</v>
      </c>
      <c r="E117" s="3" t="s">
        <v>244</v>
      </c>
      <c r="F117" s="3" t="s">
        <v>18</v>
      </c>
      <c r="G117" s="3" t="s">
        <v>23</v>
      </c>
      <c r="H117" s="2">
        <v>33</v>
      </c>
      <c r="I117" s="3" t="s">
        <v>28</v>
      </c>
      <c r="J117" s="4"/>
      <c r="K117" s="23">
        <v>132033.97200000001</v>
      </c>
      <c r="L117" s="23">
        <v>490228.42800000001</v>
      </c>
      <c r="M117" s="24">
        <f t="shared" si="74"/>
        <v>13.342770000000002</v>
      </c>
      <c r="N117" s="24">
        <f t="shared" si="74"/>
        <v>49.041230000000006</v>
      </c>
      <c r="O117" s="27">
        <v>20</v>
      </c>
      <c r="P117" s="27">
        <v>1035</v>
      </c>
      <c r="Q117" s="27">
        <v>25</v>
      </c>
      <c r="R117" s="10">
        <v>120</v>
      </c>
      <c r="T117" s="4">
        <v>1</v>
      </c>
      <c r="U117" s="4">
        <v>1</v>
      </c>
      <c r="V117" s="4">
        <v>1</v>
      </c>
      <c r="W117" s="4">
        <v>1</v>
      </c>
      <c r="X117" s="4" t="s">
        <v>158</v>
      </c>
      <c r="Z117" s="30"/>
      <c r="AA117" s="31"/>
      <c r="AB117" s="32"/>
      <c r="AC117" s="33"/>
      <c r="AD117" s="29"/>
      <c r="AE117" s="32"/>
      <c r="AF117" s="32"/>
      <c r="AG117" s="32"/>
      <c r="AH117" s="32"/>
      <c r="AI117" s="28"/>
      <c r="AJ117" s="29"/>
    </row>
    <row r="118" spans="1:77" s="3" customFormat="1" ht="15" customHeight="1" x14ac:dyDescent="0.3">
      <c r="A118" s="45">
        <v>118</v>
      </c>
      <c r="B118" s="42" t="s">
        <v>341</v>
      </c>
      <c r="C118" s="42">
        <f>IF(OR(B118="M",B118="m"),COUNTIF(Images!$B$1:B$500,D118),"")</f>
        <v>5</v>
      </c>
      <c r="D118" s="4" t="s">
        <v>27</v>
      </c>
      <c r="E118" s="4"/>
      <c r="G118" s="4" t="s">
        <v>391</v>
      </c>
      <c r="H118" s="13">
        <v>33</v>
      </c>
      <c r="I118" s="13"/>
      <c r="J118" s="15" t="s">
        <v>412</v>
      </c>
      <c r="K118" s="16">
        <f t="shared" ref="K118" si="87">IF(M118="","",TRUNC(M118)*10000+TRUNC((M118-TRUNC(M118))*60)*100+(((M118-TRUNC(M118))*60)-TRUNC((M118-TRUNC(M118))*60))*60)</f>
        <v>132034.36799999999</v>
      </c>
      <c r="L118" s="16">
        <f t="shared" ref="L118" si="88">IF(N118="","",TRUNC(N118)*10000+TRUNC((N118-TRUNC(N118))*60)*100+(((N118-TRUNC(N118))*60)-TRUNC((N118-TRUNC(N118))*60))*60)</f>
        <v>490228.64399999997</v>
      </c>
      <c r="M118" s="17">
        <f t="shared" ref="M118" si="89">IF(J118="","",VALUE(MID(J118,FIND("%2C",J118)+3,8)))</f>
        <v>13.342879999999999</v>
      </c>
      <c r="N118" s="17">
        <f t="shared" ref="N118" si="90">IF(J118="","",VALUE(MID(J118,FIND("q=",J118)+2,8)))</f>
        <v>49.041289999999996</v>
      </c>
      <c r="O118" s="18">
        <v>3</v>
      </c>
      <c r="P118" s="18">
        <v>1006</v>
      </c>
      <c r="Q118" s="18">
        <v>15</v>
      </c>
      <c r="R118" s="1"/>
      <c r="X118" s="4"/>
      <c r="Y118" s="41" t="s">
        <v>406</v>
      </c>
      <c r="Z118" s="30"/>
      <c r="AA118" s="31"/>
      <c r="AB118" s="32"/>
      <c r="AC118" s="33"/>
      <c r="AD118" s="29"/>
      <c r="AE118" s="32"/>
      <c r="AF118" s="32"/>
      <c r="AG118" s="32"/>
      <c r="AH118" s="32"/>
      <c r="AI118" s="28"/>
      <c r="AJ118" s="29"/>
      <c r="AK118" s="4"/>
      <c r="AL118" s="4"/>
      <c r="AM118" s="4"/>
      <c r="AN118" s="4"/>
      <c r="AO118" s="4"/>
    </row>
    <row r="119" spans="1:77" ht="15" customHeight="1" x14ac:dyDescent="0.3">
      <c r="A119" s="45">
        <v>119</v>
      </c>
      <c r="C119" s="42" t="str">
        <f>IF(OR(B119="M",B119="m"),COUNTIF(Images!$B$1:B$500,D119),"")</f>
        <v/>
      </c>
      <c r="D119" s="3" t="s">
        <v>100</v>
      </c>
      <c r="E119" s="3" t="s">
        <v>227</v>
      </c>
      <c r="F119" s="3" t="s">
        <v>18</v>
      </c>
      <c r="G119" s="3" t="s">
        <v>93</v>
      </c>
      <c r="H119" s="2">
        <v>34</v>
      </c>
      <c r="I119" s="3" t="s">
        <v>101</v>
      </c>
      <c r="J119" s="4"/>
      <c r="K119" s="23">
        <v>130802.724</v>
      </c>
      <c r="L119" s="23">
        <v>490654.39600000001</v>
      </c>
      <c r="M119" s="24">
        <f t="shared" si="74"/>
        <v>13.13409</v>
      </c>
      <c r="N119" s="24">
        <f t="shared" si="74"/>
        <v>49.115110000000001</v>
      </c>
      <c r="O119" s="27">
        <v>10</v>
      </c>
      <c r="P119" s="27">
        <v>1355</v>
      </c>
      <c r="Q119" s="27">
        <v>25</v>
      </c>
      <c r="R119" s="1">
        <v>178</v>
      </c>
      <c r="T119" s="4">
        <v>1</v>
      </c>
      <c r="U119" s="4">
        <v>1</v>
      </c>
      <c r="V119" s="4">
        <v>1</v>
      </c>
      <c r="X119" s="4" t="s">
        <v>167</v>
      </c>
      <c r="Z119" s="30"/>
      <c r="AA119" s="31"/>
      <c r="AB119" s="32"/>
      <c r="AC119" s="33"/>
      <c r="AD119" s="29"/>
      <c r="AE119" s="32"/>
      <c r="AF119" s="32"/>
      <c r="AG119" s="32"/>
      <c r="AH119" s="32"/>
      <c r="AI119" s="28"/>
      <c r="AJ119" s="29"/>
    </row>
    <row r="120" spans="1:77" s="3" customFormat="1" ht="15" customHeight="1" x14ac:dyDescent="0.3">
      <c r="A120" s="45">
        <v>120</v>
      </c>
      <c r="B120" s="42" t="s">
        <v>342</v>
      </c>
      <c r="C120" s="42" t="str">
        <f>IF(OR(B120="M",B120="m"),COUNTIF(Images!$B$1:B$500,D120),"")</f>
        <v/>
      </c>
      <c r="D120" s="4" t="s">
        <v>100</v>
      </c>
      <c r="E120" s="4"/>
      <c r="G120" s="4" t="s">
        <v>391</v>
      </c>
      <c r="H120" s="13">
        <v>34</v>
      </c>
      <c r="I120" s="13"/>
      <c r="J120" s="15" t="s">
        <v>441</v>
      </c>
      <c r="K120" s="16">
        <f t="shared" ref="K120" si="91">IF(M120="","",TRUNC(M120)*10000+TRUNC((M120-TRUNC(M120))*60)*100+(((M120-TRUNC(M120))*60)-TRUNC((M120-TRUNC(M120))*60))*60)</f>
        <v>130802.11199999999</v>
      </c>
      <c r="L120" s="16">
        <f t="shared" ref="L120" si="92">IF(N120="","",TRUNC(N120)*10000+TRUNC((N120-TRUNC(N120))*60)*100+(((N120-TRUNC(N120))*60)-TRUNC((N120-TRUNC(N120))*60))*60)</f>
        <v>490654.25200000004</v>
      </c>
      <c r="M120" s="17">
        <f t="shared" ref="M120" si="93">IF(J120="","",VALUE(MID(J120,FIND("%2C",J120)+3,8)))</f>
        <v>13.13392</v>
      </c>
      <c r="N120" s="17">
        <f t="shared" ref="N120" si="94">IF(J120="","",VALUE(MID(J120,FIND("q=",J120)+2,8)))</f>
        <v>49.115070000000003</v>
      </c>
      <c r="O120" s="18">
        <v>3</v>
      </c>
      <c r="P120" s="18">
        <v>1388</v>
      </c>
      <c r="Q120" s="18">
        <v>15</v>
      </c>
      <c r="R120" s="1"/>
      <c r="X120" s="4"/>
      <c r="Y120" s="41" t="s">
        <v>442</v>
      </c>
      <c r="Z120" s="30"/>
      <c r="AA120" s="31"/>
      <c r="AB120" s="32"/>
      <c r="AC120" s="33"/>
      <c r="AD120" s="29"/>
      <c r="AE120" s="32"/>
      <c r="AF120" s="32"/>
      <c r="AG120" s="32"/>
      <c r="AH120" s="32"/>
      <c r="AI120" s="28"/>
      <c r="AJ120" s="29"/>
      <c r="AK120" s="4"/>
      <c r="AL120" s="4"/>
      <c r="AM120" s="4"/>
      <c r="AN120" s="4"/>
      <c r="AO120" s="4"/>
    </row>
    <row r="121" spans="1:77" ht="15" customHeight="1" x14ac:dyDescent="0.3">
      <c r="A121" s="45">
        <v>121</v>
      </c>
      <c r="B121" s="42" t="s">
        <v>458</v>
      </c>
      <c r="C121" s="42">
        <f>IF(OR(B121="M",B121="m"),COUNTIF(Images!$B$1:B$500,D121),"")</f>
        <v>5</v>
      </c>
      <c r="D121" s="3" t="s">
        <v>128</v>
      </c>
      <c r="E121" s="3" t="s">
        <v>283</v>
      </c>
      <c r="F121" s="3" t="s">
        <v>18</v>
      </c>
      <c r="G121" s="3" t="s">
        <v>43</v>
      </c>
      <c r="H121" s="2">
        <v>35</v>
      </c>
      <c r="I121" s="3" t="s">
        <v>360</v>
      </c>
      <c r="J121" s="4"/>
      <c r="K121" s="23">
        <v>132407.74</v>
      </c>
      <c r="L121" s="23">
        <v>485509.91200000001</v>
      </c>
      <c r="M121" s="24">
        <f t="shared" si="74"/>
        <v>13.402149999999997</v>
      </c>
      <c r="N121" s="24">
        <f t="shared" si="74"/>
        <v>48.919420000000002</v>
      </c>
      <c r="O121" s="27">
        <v>20</v>
      </c>
      <c r="P121" s="27">
        <v>789</v>
      </c>
      <c r="Q121" s="27">
        <v>15</v>
      </c>
      <c r="R121" s="1">
        <v>216</v>
      </c>
      <c r="S121" s="4" t="s">
        <v>284</v>
      </c>
      <c r="T121" s="4">
        <v>1</v>
      </c>
      <c r="U121" s="4">
        <v>1</v>
      </c>
      <c r="V121" s="4">
        <v>1</v>
      </c>
      <c r="W121" s="4">
        <v>1</v>
      </c>
      <c r="X121" s="4" t="s">
        <v>180</v>
      </c>
      <c r="Z121" s="30"/>
      <c r="AA121" s="31"/>
      <c r="AB121" s="32"/>
      <c r="AC121" s="33"/>
      <c r="AD121" s="36"/>
      <c r="AE121" s="32"/>
      <c r="AF121" s="32"/>
      <c r="AG121" s="32"/>
      <c r="AH121" s="32"/>
      <c r="AI121" s="28"/>
      <c r="AJ121" s="29"/>
    </row>
    <row r="122" spans="1:77" ht="15" customHeight="1" x14ac:dyDescent="0.3">
      <c r="A122" s="45">
        <v>122</v>
      </c>
      <c r="B122" s="42" t="s">
        <v>341</v>
      </c>
      <c r="C122" s="42">
        <f>IF(OR(B122="M",B122="m"),COUNTIF(Images!$B$1:B$500,D122),"")</f>
        <v>0</v>
      </c>
      <c r="D122" s="50" t="s">
        <v>1148</v>
      </c>
      <c r="E122" s="3"/>
      <c r="G122" s="4" t="s">
        <v>460</v>
      </c>
      <c r="H122" s="2" t="s">
        <v>1143</v>
      </c>
      <c r="I122" s="53" t="s">
        <v>1149</v>
      </c>
      <c r="J122" s="4"/>
      <c r="M122" s="24"/>
      <c r="N122" s="24"/>
      <c r="Y122" s="4" t="s">
        <v>1150</v>
      </c>
      <c r="Z122" s="30"/>
      <c r="AA122" s="31"/>
      <c r="AB122" s="32"/>
      <c r="AC122" s="33"/>
      <c r="AD122" s="36"/>
      <c r="AE122" s="32"/>
      <c r="AF122" s="32"/>
      <c r="AG122" s="32"/>
      <c r="AH122" s="32"/>
      <c r="AI122" s="28"/>
      <c r="AJ122" s="29"/>
    </row>
    <row r="123" spans="1:77" ht="15" customHeight="1" x14ac:dyDescent="0.3">
      <c r="A123" s="45">
        <v>123</v>
      </c>
      <c r="B123" s="42" t="s">
        <v>458</v>
      </c>
      <c r="C123" s="42">
        <f>IF(OR(B123="M",B123="m"),COUNTIF(Images!$B$1:B$500,D123),"")</f>
        <v>5</v>
      </c>
      <c r="D123" s="3" t="s">
        <v>136</v>
      </c>
      <c r="E123" s="3" t="s">
        <v>236</v>
      </c>
      <c r="F123" s="3" t="s">
        <v>18</v>
      </c>
      <c r="G123" s="3" t="s">
        <v>40</v>
      </c>
      <c r="H123" s="2">
        <v>36</v>
      </c>
      <c r="I123" s="3" t="s">
        <v>77</v>
      </c>
      <c r="J123" s="4"/>
      <c r="K123" s="23">
        <v>131804.68</v>
      </c>
      <c r="L123" s="23">
        <v>485638.58</v>
      </c>
      <c r="M123" s="24">
        <f t="shared" si="74"/>
        <v>13.301299999999998</v>
      </c>
      <c r="N123" s="24">
        <f t="shared" si="74"/>
        <v>48.944050000000004</v>
      </c>
      <c r="O123" s="27">
        <v>10</v>
      </c>
      <c r="P123" s="27">
        <v>776</v>
      </c>
      <c r="Q123" s="27">
        <v>15</v>
      </c>
      <c r="R123" s="1">
        <v>272</v>
      </c>
      <c r="T123" s="4">
        <v>2</v>
      </c>
      <c r="U123" s="4">
        <v>1</v>
      </c>
      <c r="V123" s="4">
        <v>1</v>
      </c>
      <c r="W123" s="4">
        <v>1</v>
      </c>
      <c r="X123" s="4" t="s">
        <v>185</v>
      </c>
      <c r="Z123" s="30"/>
      <c r="AA123" s="31"/>
      <c r="AB123" s="32"/>
      <c r="AC123" s="33"/>
      <c r="AD123" s="29"/>
      <c r="AE123" s="32"/>
      <c r="AF123" s="32"/>
      <c r="AG123" s="32"/>
      <c r="AH123" s="32"/>
      <c r="AI123" s="28"/>
      <c r="AJ123" s="29"/>
    </row>
    <row r="124" spans="1:77" ht="15" customHeight="1" x14ac:dyDescent="0.3">
      <c r="A124" s="45">
        <v>124</v>
      </c>
      <c r="C124" s="42" t="str">
        <f>IF(OR(B124="M",B124="m"),COUNTIF(Images!$B$1:B$500,D124),"")</f>
        <v/>
      </c>
      <c r="D124" s="3" t="s">
        <v>136</v>
      </c>
      <c r="E124" s="3" t="s">
        <v>236</v>
      </c>
      <c r="F124" s="3" t="s">
        <v>18</v>
      </c>
      <c r="G124" s="3" t="s">
        <v>40</v>
      </c>
      <c r="I124" s="3" t="s">
        <v>77</v>
      </c>
      <c r="J124" s="4"/>
      <c r="K124" s="23">
        <v>131804.68</v>
      </c>
      <c r="L124" s="23">
        <v>485638.58</v>
      </c>
      <c r="M124" s="24">
        <f t="shared" si="74"/>
        <v>13.301299999999998</v>
      </c>
      <c r="N124" s="24">
        <f t="shared" si="74"/>
        <v>48.944050000000004</v>
      </c>
      <c r="O124" s="27">
        <v>10</v>
      </c>
      <c r="P124" s="27">
        <v>776</v>
      </c>
      <c r="Q124" s="27">
        <v>15</v>
      </c>
      <c r="R124" s="1">
        <v>273</v>
      </c>
      <c r="T124" s="4">
        <v>2</v>
      </c>
      <c r="U124" s="4">
        <v>1</v>
      </c>
      <c r="V124" s="4">
        <v>1</v>
      </c>
      <c r="W124" s="4">
        <v>1</v>
      </c>
      <c r="X124" s="4" t="s">
        <v>16</v>
      </c>
      <c r="Z124" s="30"/>
      <c r="AA124" s="31"/>
      <c r="AB124" s="32"/>
      <c r="AC124" s="33"/>
      <c r="AD124" s="29"/>
      <c r="AE124" s="32"/>
      <c r="AF124" s="32"/>
      <c r="AG124" s="32"/>
      <c r="AH124" s="32"/>
      <c r="AI124" s="28"/>
      <c r="AJ124" s="29"/>
    </row>
    <row r="125" spans="1:77" ht="15" customHeight="1" x14ac:dyDescent="0.3">
      <c r="A125" s="45">
        <v>125</v>
      </c>
      <c r="C125" s="42" t="str">
        <f>IF(OR(B125="M",B125="m"),COUNTIF(Images!$B$1:B$500,D125),"")</f>
        <v/>
      </c>
      <c r="D125" s="3" t="s">
        <v>76</v>
      </c>
      <c r="E125" s="3" t="s">
        <v>208</v>
      </c>
      <c r="F125" s="3" t="s">
        <v>18</v>
      </c>
      <c r="G125" s="3" t="s">
        <v>40</v>
      </c>
      <c r="I125" s="3" t="s">
        <v>77</v>
      </c>
      <c r="J125" s="4"/>
      <c r="K125" s="23">
        <v>131804.68</v>
      </c>
      <c r="L125" s="23">
        <v>485638.58</v>
      </c>
      <c r="M125" s="24">
        <f t="shared" si="74"/>
        <v>13.301299999999998</v>
      </c>
      <c r="N125" s="24">
        <f t="shared" si="74"/>
        <v>48.944050000000004</v>
      </c>
      <c r="O125" s="27">
        <v>10</v>
      </c>
      <c r="P125" s="27">
        <v>776</v>
      </c>
      <c r="Q125" s="27">
        <v>15</v>
      </c>
      <c r="R125" s="1">
        <v>156</v>
      </c>
      <c r="T125" s="4">
        <v>1</v>
      </c>
      <c r="U125" s="4">
        <v>1</v>
      </c>
      <c r="V125" s="4">
        <v>1</v>
      </c>
      <c r="X125" s="4" t="s">
        <v>167</v>
      </c>
      <c r="Z125" s="30"/>
      <c r="AA125" s="31"/>
      <c r="AB125" s="32"/>
      <c r="AC125" s="33"/>
      <c r="AD125" s="29"/>
      <c r="AE125" s="32"/>
      <c r="AF125" s="32"/>
      <c r="AG125" s="32"/>
      <c r="AH125" s="32"/>
      <c r="AI125" s="28"/>
      <c r="AJ125" s="29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</row>
    <row r="126" spans="1:77" ht="15" customHeight="1" x14ac:dyDescent="0.3">
      <c r="A126" s="45">
        <v>126</v>
      </c>
      <c r="C126" s="42" t="str">
        <f>IF(OR(B126="M",B126="m"),COUNTIF(Images!$B$1:B$500,D126),"")</f>
        <v/>
      </c>
      <c r="D126" s="3" t="s">
        <v>78</v>
      </c>
      <c r="E126" s="3" t="s">
        <v>209</v>
      </c>
      <c r="F126" s="3" t="s">
        <v>18</v>
      </c>
      <c r="G126" s="3" t="s">
        <v>40</v>
      </c>
      <c r="I126" s="3" t="s">
        <v>77</v>
      </c>
      <c r="J126" s="4"/>
      <c r="K126" s="23">
        <v>131803.67199999999</v>
      </c>
      <c r="L126" s="23">
        <v>485640.66800000001</v>
      </c>
      <c r="M126" s="24">
        <f t="shared" si="74"/>
        <v>13.301019999999998</v>
      </c>
      <c r="N126" s="24">
        <f t="shared" si="74"/>
        <v>48.944630000000004</v>
      </c>
      <c r="O126" s="27">
        <v>20</v>
      </c>
      <c r="P126" s="27">
        <v>785</v>
      </c>
      <c r="Q126" s="27">
        <v>15</v>
      </c>
      <c r="R126" s="1">
        <v>157</v>
      </c>
      <c r="T126" s="4">
        <v>1</v>
      </c>
      <c r="U126" s="4">
        <v>1</v>
      </c>
      <c r="V126" s="4">
        <v>1</v>
      </c>
      <c r="X126" s="4" t="s">
        <v>167</v>
      </c>
      <c r="Z126" s="30"/>
      <c r="AA126" s="31"/>
      <c r="AB126" s="32"/>
      <c r="AC126" s="33"/>
      <c r="AD126" s="29"/>
      <c r="AE126" s="32"/>
      <c r="AF126" s="32"/>
      <c r="AG126" s="32"/>
      <c r="AH126" s="32"/>
      <c r="AI126" s="28"/>
      <c r="AJ126" s="29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</row>
    <row r="127" spans="1:77" ht="15" customHeight="1" x14ac:dyDescent="0.3">
      <c r="A127" s="45">
        <v>127</v>
      </c>
      <c r="B127" s="42" t="s">
        <v>458</v>
      </c>
      <c r="C127" s="42">
        <f>IF(OR(B127="M",B127="m"),COUNTIF(Images!$B$1:B$500,D127),"")</f>
        <v>5</v>
      </c>
      <c r="D127" s="3" t="s">
        <v>122</v>
      </c>
      <c r="E127" s="3" t="s">
        <v>271</v>
      </c>
      <c r="F127" s="3" t="s">
        <v>18</v>
      </c>
      <c r="G127" s="3" t="s">
        <v>30</v>
      </c>
      <c r="H127" s="2">
        <v>37</v>
      </c>
      <c r="I127" s="3" t="s">
        <v>33</v>
      </c>
      <c r="J127" s="4"/>
      <c r="K127" s="23">
        <v>132009.636</v>
      </c>
      <c r="L127" s="23">
        <v>490036.50400000002</v>
      </c>
      <c r="M127" s="24">
        <f t="shared" si="74"/>
        <v>13.33601</v>
      </c>
      <c r="N127" s="24">
        <f t="shared" si="74"/>
        <v>49.010140000000007</v>
      </c>
      <c r="O127" s="27">
        <v>20</v>
      </c>
      <c r="P127" s="27">
        <v>777</v>
      </c>
      <c r="Q127" s="27">
        <v>15</v>
      </c>
      <c r="R127" s="1">
        <v>209</v>
      </c>
      <c r="T127" s="4">
        <v>1</v>
      </c>
      <c r="U127" s="4">
        <v>1</v>
      </c>
      <c r="V127" s="4">
        <v>1</v>
      </c>
      <c r="W127" s="4">
        <v>1</v>
      </c>
      <c r="X127" s="4" t="s">
        <v>178</v>
      </c>
      <c r="Z127" s="30"/>
      <c r="AA127" s="31"/>
      <c r="AB127" s="32"/>
      <c r="AC127" s="33"/>
      <c r="AD127" s="29"/>
      <c r="AE127" s="32"/>
      <c r="AF127" s="32"/>
      <c r="AG127" s="32"/>
      <c r="AH127" s="32"/>
      <c r="AI127" s="28"/>
      <c r="AJ127" s="29"/>
    </row>
    <row r="128" spans="1:77" ht="15" customHeight="1" x14ac:dyDescent="0.3">
      <c r="A128" s="45">
        <v>128</v>
      </c>
      <c r="B128" s="42" t="s">
        <v>458</v>
      </c>
      <c r="C128" s="42">
        <f>IF(OR(B128="M",B128="m"),COUNTIF(Images!$B$1:B$500,D128),"")</f>
        <v>5</v>
      </c>
      <c r="D128" s="3" t="s">
        <v>115</v>
      </c>
      <c r="E128" s="3" t="s">
        <v>234</v>
      </c>
      <c r="F128" s="3" t="s">
        <v>18</v>
      </c>
      <c r="G128" s="3" t="s">
        <v>30</v>
      </c>
      <c r="I128" s="3" t="s">
        <v>33</v>
      </c>
      <c r="J128" s="4"/>
      <c r="K128" s="23">
        <v>132009.636</v>
      </c>
      <c r="L128" s="23">
        <v>490036.50400000002</v>
      </c>
      <c r="M128" s="24">
        <f t="shared" si="74"/>
        <v>13.33601</v>
      </c>
      <c r="N128" s="24">
        <f t="shared" si="74"/>
        <v>49.010140000000007</v>
      </c>
      <c r="O128" s="27">
        <v>20</v>
      </c>
      <c r="P128" s="27">
        <v>777</v>
      </c>
      <c r="Q128" s="27">
        <v>15</v>
      </c>
      <c r="R128" s="1">
        <v>202</v>
      </c>
      <c r="T128" s="4">
        <v>1</v>
      </c>
      <c r="U128" s="4">
        <v>1</v>
      </c>
      <c r="V128" s="4">
        <v>1</v>
      </c>
      <c r="W128" s="4">
        <v>1</v>
      </c>
      <c r="X128" s="4" t="s">
        <v>174</v>
      </c>
      <c r="Z128" s="30"/>
      <c r="AA128" s="31"/>
      <c r="AB128" s="32"/>
      <c r="AC128" s="33"/>
      <c r="AD128" s="29"/>
      <c r="AE128" s="32"/>
      <c r="AF128" s="32"/>
      <c r="AG128" s="32"/>
      <c r="AH128" s="32"/>
      <c r="AI128" s="28"/>
      <c r="AJ128" s="29"/>
    </row>
    <row r="129" spans="1:77" ht="15" customHeight="1" x14ac:dyDescent="0.3">
      <c r="A129" s="45">
        <v>129</v>
      </c>
      <c r="B129" s="42" t="s">
        <v>458</v>
      </c>
      <c r="C129" s="42">
        <f>IF(OR(B129="M",B129="m"),COUNTIF(Images!$B$1:B$500,D129),"")</f>
        <v>5</v>
      </c>
      <c r="D129" s="3" t="s">
        <v>144</v>
      </c>
      <c r="E129" s="3" t="s">
        <v>291</v>
      </c>
      <c r="F129" s="3" t="s">
        <v>18</v>
      </c>
      <c r="G129" s="3" t="s">
        <v>30</v>
      </c>
      <c r="I129" s="3" t="s">
        <v>33</v>
      </c>
      <c r="J129" s="4"/>
      <c r="K129" s="23">
        <v>132009.636</v>
      </c>
      <c r="L129" s="23">
        <v>490036.50400000002</v>
      </c>
      <c r="M129" s="24">
        <f t="shared" si="74"/>
        <v>13.33601</v>
      </c>
      <c r="N129" s="24">
        <f t="shared" si="74"/>
        <v>49.010140000000007</v>
      </c>
      <c r="O129" s="27">
        <v>20</v>
      </c>
      <c r="P129" s="27">
        <v>777</v>
      </c>
      <c r="Q129" s="27">
        <v>15</v>
      </c>
      <c r="R129" s="1">
        <v>284</v>
      </c>
      <c r="T129" s="4">
        <v>1</v>
      </c>
      <c r="U129" s="4">
        <v>1</v>
      </c>
      <c r="V129" s="4">
        <v>1</v>
      </c>
      <c r="W129" s="4">
        <v>1</v>
      </c>
      <c r="X129" s="12" t="s">
        <v>173</v>
      </c>
      <c r="Z129" s="30"/>
      <c r="AA129" s="31"/>
      <c r="AB129" s="32"/>
      <c r="AC129" s="33"/>
      <c r="AD129" s="29"/>
      <c r="AE129" s="32"/>
      <c r="AF129" s="32"/>
      <c r="AG129" s="32"/>
      <c r="AH129" s="32"/>
      <c r="AI129" s="28"/>
      <c r="AJ129" s="29"/>
    </row>
    <row r="130" spans="1:77" ht="15" customHeight="1" x14ac:dyDescent="0.3">
      <c r="A130" s="45">
        <v>130</v>
      </c>
      <c r="B130" s="42" t="s">
        <v>458</v>
      </c>
      <c r="C130" s="42">
        <f>IF(OR(B130="M",B130="m"),COUNTIF(Images!$B$1:B$500,D130),"")</f>
        <v>5</v>
      </c>
      <c r="D130" s="3" t="s">
        <v>32</v>
      </c>
      <c r="E130" s="3" t="s">
        <v>246</v>
      </c>
      <c r="F130" s="3" t="s">
        <v>18</v>
      </c>
      <c r="G130" s="3" t="s">
        <v>30</v>
      </c>
      <c r="I130" s="3" t="s">
        <v>33</v>
      </c>
      <c r="J130" s="4"/>
      <c r="K130" s="23">
        <v>132009.636</v>
      </c>
      <c r="L130" s="23">
        <v>490036.50400000002</v>
      </c>
      <c r="M130" s="24">
        <f t="shared" si="74"/>
        <v>13.33601</v>
      </c>
      <c r="N130" s="24">
        <f t="shared" si="74"/>
        <v>49.010140000000007</v>
      </c>
      <c r="O130" s="27">
        <v>20</v>
      </c>
      <c r="P130" s="27">
        <v>777</v>
      </c>
      <c r="Q130" s="27">
        <v>15</v>
      </c>
      <c r="R130" s="10">
        <v>122</v>
      </c>
      <c r="T130" s="4">
        <v>1</v>
      </c>
      <c r="U130" s="4">
        <v>1</v>
      </c>
      <c r="V130" s="4">
        <v>1</v>
      </c>
      <c r="W130" s="4">
        <v>1</v>
      </c>
      <c r="X130" s="4" t="s">
        <v>159</v>
      </c>
      <c r="Z130" s="30"/>
      <c r="AA130" s="31"/>
      <c r="AB130" s="32"/>
      <c r="AC130" s="33"/>
      <c r="AD130" s="29"/>
      <c r="AE130" s="32"/>
      <c r="AF130" s="32"/>
      <c r="AG130" s="32"/>
      <c r="AH130" s="32"/>
      <c r="AI130" s="28"/>
      <c r="AJ130" s="29"/>
    </row>
    <row r="131" spans="1:77" ht="15" customHeight="1" x14ac:dyDescent="0.3">
      <c r="A131" s="45">
        <v>131</v>
      </c>
      <c r="C131" s="42" t="str">
        <f>IF(OR(B131="M",B131="m"),COUNTIF(Images!$B$1:B$500,D131),"")</f>
        <v/>
      </c>
      <c r="D131" s="3" t="s">
        <v>65</v>
      </c>
      <c r="E131" s="3" t="s">
        <v>200</v>
      </c>
      <c r="F131" s="3" t="s">
        <v>18</v>
      </c>
      <c r="G131" s="3" t="s">
        <v>30</v>
      </c>
      <c r="I131" s="3" t="s">
        <v>33</v>
      </c>
      <c r="J131" s="4"/>
      <c r="K131" s="23">
        <v>132009.636</v>
      </c>
      <c r="L131" s="23">
        <v>490036.50400000002</v>
      </c>
      <c r="M131" s="24">
        <f t="shared" si="74"/>
        <v>13.33601</v>
      </c>
      <c r="N131" s="24">
        <f t="shared" si="74"/>
        <v>49.010140000000007</v>
      </c>
      <c r="O131" s="27">
        <v>20</v>
      </c>
      <c r="P131" s="27">
        <v>777</v>
      </c>
      <c r="Q131" s="27">
        <v>15</v>
      </c>
      <c r="R131" s="1">
        <v>148</v>
      </c>
      <c r="T131" s="4">
        <v>1</v>
      </c>
      <c r="U131" s="4">
        <v>1</v>
      </c>
      <c r="V131" s="4">
        <v>1</v>
      </c>
      <c r="W131" s="4">
        <v>1</v>
      </c>
      <c r="X131" s="4" t="s">
        <v>165</v>
      </c>
      <c r="Z131" s="30"/>
      <c r="AA131" s="31"/>
      <c r="AB131" s="32"/>
      <c r="AC131" s="33"/>
      <c r="AD131" s="29"/>
      <c r="AE131" s="32"/>
      <c r="AF131" s="32"/>
      <c r="AG131" s="32"/>
      <c r="AH131" s="32"/>
      <c r="AI131" s="28"/>
      <c r="AJ131" s="29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</row>
    <row r="132" spans="1:77" ht="15" customHeight="1" x14ac:dyDescent="0.3">
      <c r="A132" s="45">
        <v>132</v>
      </c>
      <c r="B132" s="42" t="s">
        <v>458</v>
      </c>
      <c r="C132" s="42">
        <f>IF(OR(B132="M",B132="m"),COUNTIF(Images!$B$1:B$500,D132),"")</f>
        <v>5</v>
      </c>
      <c r="D132" s="3" t="s">
        <v>145</v>
      </c>
      <c r="E132" s="3" t="s">
        <v>279</v>
      </c>
      <c r="F132" s="3" t="s">
        <v>18</v>
      </c>
      <c r="G132" s="3" t="s">
        <v>30</v>
      </c>
      <c r="H132" s="2">
        <v>38</v>
      </c>
      <c r="I132" s="3" t="s">
        <v>31</v>
      </c>
      <c r="J132" s="4"/>
      <c r="K132" s="23">
        <v>132026.016</v>
      </c>
      <c r="L132" s="23">
        <v>490031.60800000001</v>
      </c>
      <c r="M132" s="24">
        <f t="shared" si="74"/>
        <v>13.34056</v>
      </c>
      <c r="N132" s="24">
        <f t="shared" si="74"/>
        <v>49.008780000000002</v>
      </c>
      <c r="O132" s="27">
        <v>45</v>
      </c>
      <c r="P132" s="27">
        <v>761</v>
      </c>
      <c r="Q132" s="27">
        <v>15</v>
      </c>
      <c r="R132" s="1">
        <v>285</v>
      </c>
      <c r="T132" s="4">
        <v>1</v>
      </c>
      <c r="U132" s="4">
        <v>1</v>
      </c>
      <c r="V132" s="4">
        <v>1</v>
      </c>
      <c r="W132" s="4">
        <v>1</v>
      </c>
      <c r="X132" s="12" t="s">
        <v>180</v>
      </c>
      <c r="Z132" s="30"/>
      <c r="AA132" s="31"/>
      <c r="AB132" s="32"/>
      <c r="AC132" s="33"/>
      <c r="AD132" s="29"/>
      <c r="AE132" s="32"/>
      <c r="AF132" s="32"/>
      <c r="AG132" s="32"/>
      <c r="AH132" s="32"/>
      <c r="AI132" s="28"/>
      <c r="AJ132" s="29"/>
    </row>
    <row r="133" spans="1:77" ht="15" customHeight="1" x14ac:dyDescent="0.3">
      <c r="A133" s="45">
        <v>133</v>
      </c>
      <c r="B133" s="42" t="s">
        <v>458</v>
      </c>
      <c r="C133" s="42">
        <f>IF(OR(B133="M",B133="m"),COUNTIF(Images!$B$1:B$500,D133),"")</f>
        <v>5</v>
      </c>
      <c r="D133" s="3" t="s">
        <v>143</v>
      </c>
      <c r="E133" s="3" t="s">
        <v>290</v>
      </c>
      <c r="F133" s="3" t="s">
        <v>18</v>
      </c>
      <c r="G133" s="3" t="s">
        <v>30</v>
      </c>
      <c r="I133" s="3" t="s">
        <v>31</v>
      </c>
      <c r="J133" s="4"/>
      <c r="K133" s="23">
        <v>132026.016</v>
      </c>
      <c r="L133" s="23">
        <v>490031.60800000001</v>
      </c>
      <c r="M133" s="24">
        <f t="shared" si="74"/>
        <v>13.34056</v>
      </c>
      <c r="N133" s="24">
        <f t="shared" si="74"/>
        <v>49.008780000000002</v>
      </c>
      <c r="O133" s="27">
        <v>45</v>
      </c>
      <c r="P133" s="27">
        <v>761</v>
      </c>
      <c r="Q133" s="27">
        <v>15</v>
      </c>
      <c r="R133" s="1">
        <v>283</v>
      </c>
      <c r="T133" s="4">
        <v>1</v>
      </c>
      <c r="U133" s="4">
        <v>1</v>
      </c>
      <c r="V133" s="4">
        <v>1</v>
      </c>
      <c r="W133" s="4">
        <v>1</v>
      </c>
      <c r="X133" s="4" t="s">
        <v>189</v>
      </c>
      <c r="Z133" s="30"/>
      <c r="AA133" s="31"/>
      <c r="AB133" s="32"/>
      <c r="AC133" s="33"/>
      <c r="AD133" s="29"/>
      <c r="AE133" s="32"/>
      <c r="AF133" s="32"/>
      <c r="AG133" s="32"/>
      <c r="AH133" s="32"/>
      <c r="AI133" s="28"/>
      <c r="AJ133" s="29"/>
    </row>
    <row r="134" spans="1:77" ht="15" customHeight="1" x14ac:dyDescent="0.3">
      <c r="A134" s="45">
        <v>134</v>
      </c>
      <c r="B134" s="42" t="s">
        <v>458</v>
      </c>
      <c r="C134" s="42">
        <f>IF(OR(B134="M",B134="m"),COUNTIF(Images!$B$1:B$500,D134),"")</f>
        <v>5</v>
      </c>
      <c r="D134" s="3" t="s">
        <v>29</v>
      </c>
      <c r="E134" s="3" t="s">
        <v>245</v>
      </c>
      <c r="F134" s="3" t="s">
        <v>18</v>
      </c>
      <c r="G134" s="3" t="s">
        <v>30</v>
      </c>
      <c r="I134" s="3" t="s">
        <v>31</v>
      </c>
      <c r="J134" s="4"/>
      <c r="K134" s="23">
        <v>132026.016</v>
      </c>
      <c r="L134" s="23">
        <v>490031.60800000001</v>
      </c>
      <c r="M134" s="24">
        <f t="shared" si="74"/>
        <v>13.34056</v>
      </c>
      <c r="N134" s="24">
        <f t="shared" si="74"/>
        <v>49.008780000000002</v>
      </c>
      <c r="O134" s="27">
        <v>45</v>
      </c>
      <c r="P134" s="27">
        <v>761</v>
      </c>
      <c r="Q134" s="27">
        <v>15</v>
      </c>
      <c r="R134" s="10">
        <v>121</v>
      </c>
      <c r="T134" s="4">
        <v>1</v>
      </c>
      <c r="U134" s="4">
        <v>1</v>
      </c>
      <c r="V134" s="4">
        <v>1</v>
      </c>
      <c r="W134" s="4">
        <v>1</v>
      </c>
      <c r="X134" s="4" t="s">
        <v>155</v>
      </c>
      <c r="Z134" s="30"/>
      <c r="AA134" s="31"/>
      <c r="AB134" s="32"/>
      <c r="AC134" s="33"/>
      <c r="AD134" s="29"/>
      <c r="AE134" s="32"/>
      <c r="AF134" s="32"/>
      <c r="AG134" s="32"/>
      <c r="AH134" s="32"/>
      <c r="AI134" s="28"/>
      <c r="AJ134" s="29"/>
    </row>
    <row r="135" spans="1:77" ht="15" customHeight="1" x14ac:dyDescent="0.3">
      <c r="A135" s="45">
        <v>135</v>
      </c>
      <c r="C135" s="42" t="str">
        <f>IF(OR(B135="M",B135="m"),COUNTIF(Images!$B$1:B$500,D135),"")</f>
        <v/>
      </c>
      <c r="D135" s="3" t="s">
        <v>64</v>
      </c>
      <c r="E135" s="3" t="s">
        <v>199</v>
      </c>
      <c r="F135" s="3" t="s">
        <v>18</v>
      </c>
      <c r="G135" s="3" t="s">
        <v>30</v>
      </c>
      <c r="I135" s="3" t="s">
        <v>31</v>
      </c>
      <c r="J135" s="4"/>
      <c r="K135" s="23">
        <v>132026.016</v>
      </c>
      <c r="L135" s="23">
        <v>490031.60800000001</v>
      </c>
      <c r="M135" s="24">
        <f t="shared" si="74"/>
        <v>13.34056</v>
      </c>
      <c r="N135" s="24">
        <f t="shared" si="74"/>
        <v>49.008780000000002</v>
      </c>
      <c r="O135" s="27">
        <v>45</v>
      </c>
      <c r="P135" s="27">
        <v>761</v>
      </c>
      <c r="Q135" s="27">
        <v>15</v>
      </c>
      <c r="R135" s="1">
        <v>147</v>
      </c>
      <c r="T135" s="4">
        <v>1</v>
      </c>
      <c r="U135" s="4">
        <v>1</v>
      </c>
      <c r="V135" s="4">
        <v>1</v>
      </c>
      <c r="W135" s="4">
        <v>1</v>
      </c>
      <c r="X135" s="4" t="s">
        <v>165</v>
      </c>
      <c r="Z135" s="30"/>
      <c r="AA135" s="31"/>
      <c r="AB135" s="32"/>
      <c r="AC135" s="33"/>
      <c r="AD135" s="29"/>
      <c r="AE135" s="32"/>
      <c r="AF135" s="32"/>
      <c r="AG135" s="32"/>
      <c r="AH135" s="32"/>
      <c r="AI135" s="28"/>
      <c r="AJ135" s="29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</row>
    <row r="136" spans="1:77" ht="15" customHeight="1" x14ac:dyDescent="0.3">
      <c r="A136" s="45">
        <v>136</v>
      </c>
      <c r="B136" s="42" t="s">
        <v>458</v>
      </c>
      <c r="C136" s="42">
        <f>IF(OR(B136="M",B136="m"),COUNTIF(Images!$B$1:B$500,D136),"")</f>
        <v>5</v>
      </c>
      <c r="D136" s="3" t="s">
        <v>34</v>
      </c>
      <c r="E136" s="3" t="s">
        <v>247</v>
      </c>
      <c r="F136" s="3" t="s">
        <v>18</v>
      </c>
      <c r="G136" s="3" t="s">
        <v>30</v>
      </c>
      <c r="H136" s="2">
        <v>39</v>
      </c>
      <c r="I136" s="3" t="s">
        <v>35</v>
      </c>
      <c r="J136" s="4"/>
      <c r="K136" s="23">
        <v>132000.024</v>
      </c>
      <c r="L136" s="23">
        <v>490039.02400000003</v>
      </c>
      <c r="M136" s="24">
        <f t="shared" si="74"/>
        <v>13.333340000000002</v>
      </c>
      <c r="N136" s="24">
        <f t="shared" si="74"/>
        <v>49.010840000000009</v>
      </c>
      <c r="O136" s="27">
        <v>15</v>
      </c>
      <c r="P136" s="27">
        <v>775</v>
      </c>
      <c r="Q136" s="27">
        <v>15</v>
      </c>
      <c r="R136" s="10">
        <v>123</v>
      </c>
      <c r="T136" s="4">
        <v>2</v>
      </c>
      <c r="U136" s="4">
        <v>1</v>
      </c>
      <c r="V136" s="4">
        <v>1</v>
      </c>
      <c r="W136" s="4">
        <v>1</v>
      </c>
      <c r="X136" s="4" t="s">
        <v>155</v>
      </c>
      <c r="Z136" s="30"/>
      <c r="AA136" s="31"/>
      <c r="AB136" s="32"/>
      <c r="AC136" s="33"/>
      <c r="AD136" s="29"/>
      <c r="AE136" s="32"/>
      <c r="AF136" s="32"/>
      <c r="AG136" s="32"/>
      <c r="AH136" s="32"/>
      <c r="AI136" s="28"/>
      <c r="AJ136" s="29"/>
    </row>
    <row r="137" spans="1:77" ht="15" customHeight="1" x14ac:dyDescent="0.3">
      <c r="A137" s="45">
        <v>137</v>
      </c>
      <c r="C137" s="42" t="str">
        <f>IF(OR(B137="M",B137="m"),COUNTIF(Images!$B$1:B$500,D137),"")</f>
        <v/>
      </c>
      <c r="D137" s="3" t="s">
        <v>34</v>
      </c>
      <c r="E137" s="3" t="s">
        <v>247</v>
      </c>
      <c r="F137" s="3" t="s">
        <v>18</v>
      </c>
      <c r="G137" s="3" t="s">
        <v>30</v>
      </c>
      <c r="I137" s="3" t="s">
        <v>35</v>
      </c>
      <c r="J137" s="4"/>
      <c r="K137" s="23">
        <v>132000.024</v>
      </c>
      <c r="L137" s="23">
        <v>490039.02400000003</v>
      </c>
      <c r="M137" s="24">
        <f t="shared" si="74"/>
        <v>13.333340000000002</v>
      </c>
      <c r="N137" s="24">
        <f t="shared" si="74"/>
        <v>49.010840000000009</v>
      </c>
      <c r="O137" s="27">
        <v>15</v>
      </c>
      <c r="P137" s="27">
        <v>775</v>
      </c>
      <c r="Q137" s="27">
        <v>15</v>
      </c>
      <c r="R137" s="10">
        <v>139</v>
      </c>
      <c r="T137" s="4">
        <v>2</v>
      </c>
      <c r="U137" s="4">
        <v>1</v>
      </c>
      <c r="V137" s="4">
        <v>1</v>
      </c>
      <c r="W137" s="4">
        <v>1</v>
      </c>
      <c r="X137" s="4" t="s">
        <v>16</v>
      </c>
      <c r="Z137" s="30"/>
      <c r="AA137" s="31"/>
      <c r="AB137" s="32"/>
      <c r="AC137" s="33"/>
      <c r="AD137" s="29"/>
      <c r="AE137" s="32"/>
      <c r="AF137" s="32"/>
      <c r="AG137" s="32"/>
      <c r="AH137" s="32"/>
      <c r="AI137" s="28"/>
      <c r="AJ137" s="34"/>
    </row>
    <row r="138" spans="1:77" ht="15" customHeight="1" x14ac:dyDescent="0.3">
      <c r="A138" s="45">
        <v>138</v>
      </c>
      <c r="C138" s="42" t="str">
        <f>IF(OR(B138="M",B138="m"),COUNTIF(Images!$B$1:B$500,D138),"")</f>
        <v/>
      </c>
      <c r="D138" s="3" t="s">
        <v>66</v>
      </c>
      <c r="E138" s="3" t="s">
        <v>201</v>
      </c>
      <c r="F138" s="3" t="s">
        <v>18</v>
      </c>
      <c r="G138" s="3" t="s">
        <v>30</v>
      </c>
      <c r="I138" s="3" t="s">
        <v>35</v>
      </c>
      <c r="J138" s="4"/>
      <c r="K138" s="23">
        <v>132002.61600000001</v>
      </c>
      <c r="L138" s="23">
        <v>490038.196</v>
      </c>
      <c r="M138" s="24">
        <f t="shared" si="74"/>
        <v>13.334060000000003</v>
      </c>
      <c r="N138" s="24">
        <f t="shared" si="74"/>
        <v>49.01061</v>
      </c>
      <c r="O138" s="27">
        <v>15</v>
      </c>
      <c r="P138" s="27">
        <v>779</v>
      </c>
      <c r="Q138" s="27">
        <v>15</v>
      </c>
      <c r="R138" s="1">
        <v>149</v>
      </c>
      <c r="T138" s="4">
        <v>1</v>
      </c>
      <c r="U138" s="4">
        <v>1</v>
      </c>
      <c r="V138" s="4">
        <v>1</v>
      </c>
      <c r="W138" s="4">
        <v>1</v>
      </c>
      <c r="X138" s="4" t="s">
        <v>166</v>
      </c>
      <c r="Z138" s="30"/>
      <c r="AA138" s="31"/>
      <c r="AB138" s="32"/>
      <c r="AC138" s="33"/>
      <c r="AD138" s="29"/>
      <c r="AE138" s="32"/>
      <c r="AF138" s="32"/>
      <c r="AG138" s="32"/>
      <c r="AH138" s="32"/>
      <c r="AI138" s="28"/>
      <c r="AJ138" s="34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</row>
    <row r="139" spans="1:77" ht="15" customHeight="1" x14ac:dyDescent="0.3">
      <c r="A139" s="45">
        <v>139</v>
      </c>
      <c r="C139" s="42" t="str">
        <f>IF(OR(B139="M",B139="m"),COUNTIF(Images!$B$1:B$500,D139),"")</f>
        <v/>
      </c>
      <c r="D139" s="3" t="s">
        <v>57</v>
      </c>
      <c r="E139" s="3" t="s">
        <v>192</v>
      </c>
      <c r="F139" s="3" t="s">
        <v>18</v>
      </c>
      <c r="G139" s="3" t="s">
        <v>21</v>
      </c>
      <c r="H139" s="2">
        <v>40</v>
      </c>
      <c r="I139" s="3" t="s">
        <v>361</v>
      </c>
      <c r="J139" s="4"/>
      <c r="K139" s="23">
        <v>125328</v>
      </c>
      <c r="L139" s="23">
        <v>485749.6</v>
      </c>
      <c r="M139" s="24">
        <f t="shared" si="74"/>
        <v>12.891111111111112</v>
      </c>
      <c r="N139" s="24">
        <f t="shared" si="74"/>
        <v>48.963777777777771</v>
      </c>
      <c r="O139" s="27">
        <v>50</v>
      </c>
      <c r="P139" s="27">
        <v>955</v>
      </c>
      <c r="Q139" s="27">
        <v>30</v>
      </c>
      <c r="R139" s="1">
        <v>141</v>
      </c>
      <c r="S139" s="4" t="s">
        <v>193</v>
      </c>
      <c r="T139" s="4">
        <v>2</v>
      </c>
      <c r="U139" s="4">
        <v>1</v>
      </c>
      <c r="V139" s="4">
        <v>1</v>
      </c>
      <c r="W139" s="4">
        <v>1</v>
      </c>
      <c r="X139" s="4" t="s">
        <v>165</v>
      </c>
      <c r="Z139" s="30"/>
      <c r="AA139" s="31"/>
      <c r="AB139" s="32"/>
      <c r="AC139" s="33"/>
      <c r="AD139" s="29"/>
      <c r="AE139" s="32"/>
      <c r="AF139" s="32"/>
      <c r="AG139" s="32"/>
      <c r="AH139" s="32"/>
      <c r="AI139" s="28"/>
      <c r="AJ139" s="34"/>
    </row>
    <row r="140" spans="1:77" ht="15" customHeight="1" x14ac:dyDescent="0.3">
      <c r="A140" s="45">
        <v>140</v>
      </c>
      <c r="C140" s="42" t="str">
        <f>IF(OR(B140="M",B140="m"),COUNTIF(Images!$B$1:B$500,D140),"")</f>
        <v/>
      </c>
      <c r="D140" s="3" t="s">
        <v>57</v>
      </c>
      <c r="E140" s="3" t="s">
        <v>192</v>
      </c>
      <c r="F140" s="3" t="s">
        <v>18</v>
      </c>
      <c r="G140" s="3" t="s">
        <v>21</v>
      </c>
      <c r="I140" s="3" t="s">
        <v>361</v>
      </c>
      <c r="J140" s="4"/>
      <c r="K140" s="23">
        <v>125328</v>
      </c>
      <c r="L140" s="23">
        <v>485749.6</v>
      </c>
      <c r="M140" s="24">
        <f t="shared" si="74"/>
        <v>12.891111111111112</v>
      </c>
      <c r="N140" s="24">
        <f t="shared" si="74"/>
        <v>48.963777777777771</v>
      </c>
      <c r="O140" s="27">
        <v>50</v>
      </c>
      <c r="P140" s="27">
        <v>955</v>
      </c>
      <c r="Q140" s="27">
        <v>30</v>
      </c>
      <c r="R140" s="1">
        <v>160</v>
      </c>
      <c r="S140" s="4" t="s">
        <v>193</v>
      </c>
      <c r="T140" s="4">
        <v>2</v>
      </c>
      <c r="U140" s="4">
        <v>1</v>
      </c>
      <c r="V140" s="4">
        <v>1</v>
      </c>
      <c r="W140" s="4">
        <v>1</v>
      </c>
      <c r="X140" s="4" t="s">
        <v>16</v>
      </c>
      <c r="Z140" s="30"/>
      <c r="AA140" s="31"/>
      <c r="AB140" s="32"/>
      <c r="AC140" s="33"/>
      <c r="AD140" s="29"/>
      <c r="AE140" s="32"/>
      <c r="AF140" s="32"/>
      <c r="AG140" s="32"/>
      <c r="AH140" s="32"/>
      <c r="AI140" s="28"/>
      <c r="AJ140" s="34"/>
    </row>
    <row r="141" spans="1:77" s="3" customFormat="1" ht="15" customHeight="1" x14ac:dyDescent="0.3">
      <c r="A141" s="45">
        <v>141</v>
      </c>
      <c r="B141" s="42" t="s">
        <v>341</v>
      </c>
      <c r="C141" s="42">
        <f>IF(OR(B141="M",B141="m"),COUNTIF(Images!$B$1:B$500,D141),"")</f>
        <v>5</v>
      </c>
      <c r="D141" s="4" t="s">
        <v>57</v>
      </c>
      <c r="E141" s="4"/>
      <c r="G141" s="4" t="s">
        <v>462</v>
      </c>
      <c r="H141" s="13">
        <v>40</v>
      </c>
      <c r="I141" s="13"/>
      <c r="J141" s="15" t="s">
        <v>316</v>
      </c>
      <c r="K141" s="16">
        <f t="shared" ref="K141:L141" si="95">IF(M141="","",TRUNC(M141)*10000+TRUNC((M141-TRUNC(M141))*60)*100+(((M141-TRUNC(M141))*60)-TRUNC((M141-TRUNC(M141))*60))*60)</f>
        <v>125258.908</v>
      </c>
      <c r="L141" s="16">
        <f t="shared" si="95"/>
        <v>485750.22</v>
      </c>
      <c r="M141" s="17">
        <f t="shared" ref="M141" si="96">IF(J141="","",VALUE(MID(J141,FIND("%2C",J141)+3,8)))</f>
        <v>12.88303</v>
      </c>
      <c r="N141" s="17">
        <f t="shared" ref="N141" si="97">IF(J141="","",VALUE(MID(J141,FIND("q=",J141)+2,8)))</f>
        <v>48.963949999999997</v>
      </c>
      <c r="O141" s="18">
        <v>3</v>
      </c>
      <c r="P141" s="18">
        <v>1037</v>
      </c>
      <c r="Q141" s="18">
        <v>15</v>
      </c>
      <c r="R141" s="1"/>
      <c r="X141" s="4"/>
      <c r="Y141" s="41" t="s">
        <v>334</v>
      </c>
      <c r="Z141" s="30"/>
      <c r="AA141" s="31"/>
      <c r="AB141" s="32"/>
      <c r="AC141" s="33"/>
      <c r="AD141" s="29"/>
      <c r="AE141" s="32"/>
      <c r="AF141" s="32"/>
      <c r="AG141" s="32"/>
      <c r="AH141" s="32"/>
      <c r="AI141" s="28"/>
      <c r="AJ141" s="29"/>
      <c r="AK141" s="4"/>
      <c r="AL141" s="4"/>
      <c r="AM141" s="4"/>
      <c r="AN141" s="4"/>
      <c r="AO141" s="4"/>
    </row>
    <row r="142" spans="1:77" ht="15" customHeight="1" x14ac:dyDescent="0.3">
      <c r="A142" s="45">
        <v>142</v>
      </c>
      <c r="C142" s="42" t="str">
        <f>IF(OR(B142="M",B142="m"),COUNTIF(Images!$B$1:B$500,D142),"")</f>
        <v/>
      </c>
      <c r="D142" s="3" t="s">
        <v>20</v>
      </c>
      <c r="E142" s="3" t="s">
        <v>241</v>
      </c>
      <c r="F142" s="3" t="s">
        <v>18</v>
      </c>
      <c r="G142" s="3" t="s">
        <v>21</v>
      </c>
      <c r="H142" s="2" t="s">
        <v>317</v>
      </c>
      <c r="I142" s="3" t="s">
        <v>361</v>
      </c>
      <c r="J142" s="4"/>
      <c r="K142" s="23">
        <v>125328</v>
      </c>
      <c r="L142" s="23">
        <v>485749.6</v>
      </c>
      <c r="M142" s="24">
        <f>(K142-TRUNC(K142/100)*100)/3600+(TRUNC(K142/100)-TRUNC(K142/10000)*100)/60+TRUNC(K142/10000)</f>
        <v>12.891111111111112</v>
      </c>
      <c r="N142" s="24">
        <f>(L142-TRUNC(L142/100)*100)/3600+(TRUNC(L142/100)-TRUNC(L142/10000)*100)/60+TRUNC(L142/10000)</f>
        <v>48.963777777777771</v>
      </c>
      <c r="O142" s="27">
        <v>50</v>
      </c>
      <c r="P142" s="27">
        <v>955</v>
      </c>
      <c r="Q142" s="27">
        <v>30</v>
      </c>
      <c r="R142" s="10">
        <v>117</v>
      </c>
      <c r="S142" s="4" t="s">
        <v>240</v>
      </c>
      <c r="T142" s="4">
        <v>1</v>
      </c>
      <c r="U142" s="4">
        <v>1</v>
      </c>
      <c r="V142" s="4">
        <v>1</v>
      </c>
      <c r="W142" s="4">
        <v>1</v>
      </c>
      <c r="X142" s="4" t="s">
        <v>155</v>
      </c>
      <c r="Z142" s="30"/>
      <c r="AA142" s="31"/>
      <c r="AB142" s="32"/>
      <c r="AC142" s="33"/>
      <c r="AD142" s="29"/>
      <c r="AE142" s="32"/>
      <c r="AF142" s="32"/>
      <c r="AG142" s="32"/>
      <c r="AH142" s="32"/>
      <c r="AI142" s="28"/>
      <c r="AJ142" s="34"/>
    </row>
    <row r="143" spans="1:77" ht="15" customHeight="1" x14ac:dyDescent="0.3">
      <c r="A143" s="45">
        <v>143</v>
      </c>
      <c r="C143" s="42" t="str">
        <f>IF(OR(B143="M",B143="m"),COUNTIF(Images!$B$1:B$500,D143),"")</f>
        <v/>
      </c>
      <c r="D143" s="3" t="s">
        <v>20</v>
      </c>
      <c r="E143" s="3" t="s">
        <v>241</v>
      </c>
      <c r="F143" s="3" t="s">
        <v>18</v>
      </c>
      <c r="G143" s="3" t="s">
        <v>21</v>
      </c>
      <c r="I143" s="3" t="s">
        <v>361</v>
      </c>
      <c r="J143" s="4"/>
      <c r="K143" s="23">
        <v>125328</v>
      </c>
      <c r="L143" s="23">
        <v>485749.6</v>
      </c>
      <c r="M143" s="24">
        <f>(K143-TRUNC(K143/100)*100)/3600+(TRUNC(K143/100)-TRUNC(K143/10000)*100)/60+TRUNC(K143/10000)</f>
        <v>12.891111111111112</v>
      </c>
      <c r="N143" s="24">
        <f>(L143-TRUNC(L143/100)*100)/3600+(TRUNC(L143/100)-TRUNC(L143/10000)*100)/60+TRUNC(L143/10000)</f>
        <v>48.963777777777771</v>
      </c>
      <c r="O143" s="27">
        <v>50</v>
      </c>
      <c r="P143" s="27">
        <v>955</v>
      </c>
      <c r="Q143" s="27">
        <v>30</v>
      </c>
      <c r="R143" s="10">
        <v>138</v>
      </c>
      <c r="S143" s="4" t="s">
        <v>240</v>
      </c>
      <c r="T143" s="4">
        <v>1</v>
      </c>
      <c r="U143" s="4">
        <v>1</v>
      </c>
      <c r="V143" s="4">
        <v>1</v>
      </c>
      <c r="W143" s="4">
        <v>1</v>
      </c>
      <c r="X143" s="4" t="s">
        <v>16</v>
      </c>
      <c r="Z143" s="30"/>
      <c r="AA143" s="31"/>
      <c r="AB143" s="32"/>
      <c r="AC143" s="33"/>
      <c r="AD143" s="29"/>
      <c r="AE143" s="32"/>
      <c r="AF143" s="32"/>
      <c r="AG143" s="32"/>
      <c r="AH143" s="32"/>
      <c r="AI143" s="28"/>
      <c r="AJ143" s="34"/>
    </row>
    <row r="144" spans="1:77" s="3" customFormat="1" ht="15" customHeight="1" x14ac:dyDescent="0.3">
      <c r="A144" s="45">
        <v>144</v>
      </c>
      <c r="B144" s="42" t="s">
        <v>341</v>
      </c>
      <c r="C144" s="42">
        <f>IF(OR(B144="M",B144="m"),COUNTIF(Images!$B$1:B$500,D144),"")</f>
        <v>5</v>
      </c>
      <c r="D144" s="4" t="s">
        <v>20</v>
      </c>
      <c r="E144" s="4"/>
      <c r="G144" s="4" t="s">
        <v>462</v>
      </c>
      <c r="H144" s="13" t="s">
        <v>317</v>
      </c>
      <c r="I144" s="13"/>
      <c r="J144" s="15" t="s">
        <v>318</v>
      </c>
      <c r="K144" s="16">
        <f t="shared" ref="K144:L144" si="98">IF(M144="","",TRUNC(M144)*10000+TRUNC((M144-TRUNC(M144))*60)*100+(((M144-TRUNC(M144))*60)-TRUNC((M144-TRUNC(M144))*60))*60)</f>
        <v>125257.936</v>
      </c>
      <c r="L144" s="16">
        <f t="shared" si="98"/>
        <v>485749.17599999998</v>
      </c>
      <c r="M144" s="17">
        <f t="shared" ref="M144" si="99">IF(J144="","",VALUE(MID(J144,FIND("%2C",J144)+3,8)))</f>
        <v>12.882759999999999</v>
      </c>
      <c r="N144" s="17">
        <f t="shared" ref="N144" si="100">IF(J144="","",VALUE(MID(J144,FIND("q=",J144)+2,8)))</f>
        <v>48.963659999999997</v>
      </c>
      <c r="O144" s="18">
        <v>3</v>
      </c>
      <c r="P144" s="18">
        <v>1044</v>
      </c>
      <c r="Q144" s="18">
        <v>15</v>
      </c>
      <c r="R144" s="1"/>
      <c r="X144" s="4"/>
      <c r="Y144" s="41" t="s">
        <v>334</v>
      </c>
      <c r="Z144" s="30"/>
      <c r="AA144" s="31"/>
      <c r="AB144" s="32"/>
      <c r="AC144" s="33"/>
      <c r="AD144" s="29"/>
      <c r="AE144" s="32"/>
      <c r="AF144" s="32"/>
      <c r="AG144" s="32"/>
      <c r="AH144" s="32"/>
      <c r="AI144" s="28"/>
      <c r="AJ144" s="29"/>
      <c r="AK144" s="4"/>
      <c r="AL144" s="4"/>
      <c r="AM144" s="4"/>
      <c r="AN144" s="4"/>
      <c r="AO144" s="4"/>
    </row>
    <row r="145" spans="1:77" ht="15" customHeight="1" x14ac:dyDescent="0.3">
      <c r="A145" s="45">
        <v>145</v>
      </c>
      <c r="C145" s="42" t="str">
        <f>IF(OR(B145="M",B145="m"),COUNTIF(Images!$B$1:B$500,D145),"")</f>
        <v/>
      </c>
      <c r="D145" s="3" t="s">
        <v>117</v>
      </c>
      <c r="E145" s="3" t="s">
        <v>233</v>
      </c>
      <c r="F145" s="3" t="s">
        <v>18</v>
      </c>
      <c r="G145" s="3" t="s">
        <v>23</v>
      </c>
      <c r="H145" s="2">
        <v>41</v>
      </c>
      <c r="I145" s="3" t="s">
        <v>118</v>
      </c>
      <c r="J145" s="4"/>
      <c r="K145" s="23">
        <v>131833.29999999999</v>
      </c>
      <c r="L145" s="23">
        <v>490257.19199999998</v>
      </c>
      <c r="M145" s="24">
        <f t="shared" ref="M145:N155" si="101">(K145-TRUNC(K145/100)*100)/3600+(TRUNC(K145/100)-TRUNC(K145/10000)*100)/60+TRUNC(K145/10000)</f>
        <v>13.309249999999997</v>
      </c>
      <c r="N145" s="24">
        <f t="shared" si="101"/>
        <v>49.049219999999991</v>
      </c>
      <c r="O145" s="27">
        <v>15</v>
      </c>
      <c r="P145" s="27">
        <v>830</v>
      </c>
      <c r="Q145" s="27">
        <v>25</v>
      </c>
      <c r="R145" s="1">
        <v>204</v>
      </c>
      <c r="T145" s="4">
        <v>1</v>
      </c>
      <c r="U145" s="4">
        <v>1</v>
      </c>
      <c r="V145" s="4">
        <v>1</v>
      </c>
      <c r="W145" s="4">
        <v>1</v>
      </c>
      <c r="X145" s="4" t="s">
        <v>176</v>
      </c>
      <c r="Z145" s="30"/>
      <c r="AA145" s="31"/>
      <c r="AB145" s="32"/>
      <c r="AC145" s="33"/>
      <c r="AD145" s="29"/>
      <c r="AE145" s="32"/>
      <c r="AF145" s="32"/>
      <c r="AG145" s="32"/>
      <c r="AH145" s="32"/>
      <c r="AI145" s="28"/>
      <c r="AJ145" s="29"/>
    </row>
    <row r="146" spans="1:77" s="3" customFormat="1" ht="15" customHeight="1" x14ac:dyDescent="0.3">
      <c r="A146" s="45">
        <v>146</v>
      </c>
      <c r="B146" s="42" t="s">
        <v>341</v>
      </c>
      <c r="C146" s="42">
        <f>IF(OR(B146="M",B146="m"),COUNTIF(Images!$B$1:B$500,D146),"")</f>
        <v>5</v>
      </c>
      <c r="D146" s="4" t="s">
        <v>117</v>
      </c>
      <c r="E146" s="4"/>
      <c r="G146" s="4" t="s">
        <v>366</v>
      </c>
      <c r="H146" s="13">
        <v>41</v>
      </c>
      <c r="I146" s="13"/>
      <c r="J146" s="15" t="s">
        <v>376</v>
      </c>
      <c r="K146" s="16">
        <f t="shared" ref="K146" si="102">IF(M146="","",TRUNC(M146)*10000+TRUNC((M146-TRUNC(M146))*60)*100+(((M146-TRUNC(M146))*60)-TRUNC((M146-TRUNC(M146))*60))*60)</f>
        <v>131832.76</v>
      </c>
      <c r="L146" s="16">
        <f t="shared" ref="L146" si="103">IF(N146="","",TRUNC(N146)*10000+TRUNC((N146-TRUNC(N146))*60)*100+(((N146-TRUNC(N146))*60)-TRUNC((N146-TRUNC(N146))*60))*60)</f>
        <v>490257.94799999997</v>
      </c>
      <c r="M146" s="17">
        <f t="shared" ref="M146" si="104">IF(J146="","",VALUE(MID(J146,FIND("%2C",J146)+3,8)))</f>
        <v>13.309100000000001</v>
      </c>
      <c r="N146" s="17">
        <f t="shared" ref="N146" si="105">IF(J146="","",VALUE(MID(J146,FIND("q=",J146)+2,8)))</f>
        <v>49.049430000000001</v>
      </c>
      <c r="O146" s="18">
        <v>6</v>
      </c>
      <c r="P146" s="18">
        <v>825</v>
      </c>
      <c r="Q146" s="18">
        <v>15</v>
      </c>
      <c r="R146" s="1"/>
      <c r="X146" s="4"/>
      <c r="Y146" s="41" t="s">
        <v>375</v>
      </c>
      <c r="Z146" s="30"/>
      <c r="AA146" s="31"/>
      <c r="AB146" s="32"/>
      <c r="AC146" s="33"/>
      <c r="AD146" s="29"/>
      <c r="AE146" s="32"/>
      <c r="AF146" s="32"/>
      <c r="AG146" s="32"/>
      <c r="AH146" s="32"/>
      <c r="AI146" s="28"/>
      <c r="AJ146" s="29"/>
      <c r="AK146" s="4"/>
      <c r="AL146" s="4"/>
      <c r="AM146" s="4"/>
      <c r="AN146" s="4"/>
      <c r="AO146" s="4"/>
    </row>
    <row r="147" spans="1:77" s="3" customFormat="1" ht="15" customHeight="1" x14ac:dyDescent="0.3">
      <c r="A147" s="45">
        <v>147</v>
      </c>
      <c r="B147" s="42" t="s">
        <v>342</v>
      </c>
      <c r="C147" s="42" t="str">
        <f>IF(OR(B147="M",B147="m"),COUNTIF(Images!$B$1:B$500,D147),"")</f>
        <v/>
      </c>
      <c r="D147" s="4" t="s">
        <v>386</v>
      </c>
      <c r="E147" s="4"/>
      <c r="G147" s="4" t="s">
        <v>366</v>
      </c>
      <c r="H147" s="13">
        <v>41</v>
      </c>
      <c r="I147" s="13"/>
      <c r="J147" s="15" t="s">
        <v>376</v>
      </c>
      <c r="K147" s="16">
        <f t="shared" ref="K147" si="106">IF(M147="","",TRUNC(M147)*10000+TRUNC((M147-TRUNC(M147))*60)*100+(((M147-TRUNC(M147))*60)-TRUNC((M147-TRUNC(M147))*60))*60)</f>
        <v>131832.76</v>
      </c>
      <c r="L147" s="16">
        <f t="shared" ref="L147" si="107">IF(N147="","",TRUNC(N147)*10000+TRUNC((N147-TRUNC(N147))*60)*100+(((N147-TRUNC(N147))*60)-TRUNC((N147-TRUNC(N147))*60))*60)</f>
        <v>490257.94799999997</v>
      </c>
      <c r="M147" s="17">
        <f t="shared" ref="M147" si="108">IF(J147="","",VALUE(MID(J147,FIND("%2C",J147)+3,8)))</f>
        <v>13.309100000000001</v>
      </c>
      <c r="N147" s="17">
        <f t="shared" ref="N147" si="109">IF(J147="","",VALUE(MID(J147,FIND("q=",J147)+2,8)))</f>
        <v>49.049430000000001</v>
      </c>
      <c r="O147" s="18">
        <v>6</v>
      </c>
      <c r="P147" s="18">
        <v>825</v>
      </c>
      <c r="Q147" s="18">
        <v>15</v>
      </c>
      <c r="R147" s="1"/>
      <c r="X147" s="4"/>
      <c r="Y147" s="41" t="s">
        <v>375</v>
      </c>
      <c r="Z147" s="30"/>
      <c r="AA147" s="31"/>
      <c r="AB147" s="32"/>
      <c r="AC147" s="33"/>
      <c r="AD147" s="29"/>
      <c r="AE147" s="32"/>
      <c r="AF147" s="32"/>
      <c r="AG147" s="32"/>
      <c r="AH147" s="32"/>
      <c r="AI147" s="28"/>
      <c r="AJ147" s="29"/>
      <c r="AK147" s="4"/>
      <c r="AL147" s="4"/>
      <c r="AM147" s="4"/>
      <c r="AN147" s="4"/>
      <c r="AO147" s="4"/>
    </row>
    <row r="148" spans="1:77" ht="15" customHeight="1" x14ac:dyDescent="0.3">
      <c r="A148" s="45">
        <v>148</v>
      </c>
      <c r="C148" s="42" t="str">
        <f>IF(OR(B148="M",B148="m"),COUNTIF(Images!$B$1:B$500,D148),"")</f>
        <v/>
      </c>
      <c r="D148" s="3" t="s">
        <v>59</v>
      </c>
      <c r="E148" s="3" t="s">
        <v>195</v>
      </c>
      <c r="F148" s="3" t="s">
        <v>18</v>
      </c>
      <c r="G148" s="3" t="s">
        <v>23</v>
      </c>
      <c r="H148" s="2">
        <v>42</v>
      </c>
      <c r="I148" s="3" t="s">
        <v>362</v>
      </c>
      <c r="J148" s="4"/>
      <c r="K148" s="23">
        <v>132123.90400000001</v>
      </c>
      <c r="L148" s="23">
        <v>490426.39999999997</v>
      </c>
      <c r="M148" s="24">
        <f t="shared" si="101"/>
        <v>13.356640000000002</v>
      </c>
      <c r="N148" s="24">
        <f t="shared" si="101"/>
        <v>49.073999999999991</v>
      </c>
      <c r="O148" s="27">
        <v>15</v>
      </c>
      <c r="P148" s="27">
        <v>1036</v>
      </c>
      <c r="Q148" s="27">
        <v>25</v>
      </c>
      <c r="R148" s="1">
        <v>143</v>
      </c>
      <c r="T148" s="4">
        <v>1</v>
      </c>
      <c r="U148" s="4">
        <v>1</v>
      </c>
      <c r="V148" s="4">
        <v>1</v>
      </c>
      <c r="W148" s="4">
        <v>1</v>
      </c>
      <c r="X148" s="4" t="s">
        <v>165</v>
      </c>
      <c r="Z148" s="30"/>
      <c r="AA148" s="31"/>
      <c r="AB148" s="32"/>
      <c r="AC148" s="33"/>
      <c r="AD148" s="29"/>
      <c r="AE148" s="32"/>
      <c r="AF148" s="32"/>
      <c r="AG148" s="32"/>
      <c r="AH148" s="32"/>
      <c r="AI148" s="28"/>
      <c r="AJ148" s="29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</row>
    <row r="149" spans="1:77" s="3" customFormat="1" ht="15" customHeight="1" x14ac:dyDescent="0.3">
      <c r="A149" s="45">
        <v>149</v>
      </c>
      <c r="B149" s="42" t="s">
        <v>341</v>
      </c>
      <c r="C149" s="42">
        <f>IF(OR(B149="M",B149="m"),COUNTIF(Images!$B$1:B$500,D149),"")</f>
        <v>4</v>
      </c>
      <c r="D149" s="4" t="s">
        <v>59</v>
      </c>
      <c r="E149" s="4"/>
      <c r="G149" s="4" t="s">
        <v>366</v>
      </c>
      <c r="H149" s="13">
        <v>42</v>
      </c>
      <c r="I149" s="13"/>
      <c r="J149" s="15" t="s">
        <v>378</v>
      </c>
      <c r="K149" s="16">
        <f t="shared" ref="K149" si="110">IF(M149="","",TRUNC(M149)*10000+TRUNC((M149-TRUNC(M149))*60)*100+(((M149-TRUNC(M149))*60)-TRUNC((M149-TRUNC(M149))*60))*60)</f>
        <v>132124.12</v>
      </c>
      <c r="L149" s="16">
        <f t="shared" ref="L149" si="111">IF(N149="","",TRUNC(N149)*10000+TRUNC((N149-TRUNC(N149))*60)*100+(((N149-TRUNC(N149))*60)-TRUNC((N149-TRUNC(N149))*60))*60)</f>
        <v>490425.96799999999</v>
      </c>
      <c r="M149" s="17">
        <f t="shared" ref="M149" si="112">IF(J149="","",VALUE(MID(J149,FIND("%2C",J149)+3,8)))</f>
        <v>13.3567</v>
      </c>
      <c r="N149" s="17">
        <f t="shared" ref="N149" si="113">IF(J149="","",VALUE(MID(J149,FIND("q=",J149)+2,8)))</f>
        <v>49.073880000000003</v>
      </c>
      <c r="O149" s="18">
        <v>3</v>
      </c>
      <c r="P149" s="18">
        <v>1017</v>
      </c>
      <c r="Q149" s="18">
        <v>15</v>
      </c>
      <c r="R149" s="1"/>
      <c r="X149" s="4"/>
      <c r="Y149" s="41" t="s">
        <v>377</v>
      </c>
      <c r="Z149" s="30"/>
      <c r="AA149" s="31"/>
      <c r="AB149" s="32"/>
      <c r="AC149" s="33"/>
      <c r="AD149" s="29"/>
      <c r="AE149" s="32"/>
      <c r="AF149" s="32"/>
      <c r="AG149" s="32"/>
      <c r="AH149" s="32"/>
      <c r="AI149" s="28"/>
      <c r="AJ149" s="29"/>
      <c r="AK149" s="4"/>
      <c r="AL149" s="4"/>
      <c r="AM149" s="4"/>
      <c r="AN149" s="4"/>
      <c r="AO149" s="4"/>
    </row>
    <row r="150" spans="1:77" ht="15" customHeight="1" x14ac:dyDescent="0.3">
      <c r="A150" s="45">
        <v>150</v>
      </c>
      <c r="C150" s="42" t="str">
        <f>IF(OR(B150="M",B150="m"),COUNTIF(Images!$B$1:B$500,D150),"")</f>
        <v/>
      </c>
      <c r="D150" s="3" t="s">
        <v>61</v>
      </c>
      <c r="E150" s="3" t="s">
        <v>197</v>
      </c>
      <c r="F150" s="3" t="s">
        <v>18</v>
      </c>
      <c r="G150" s="3" t="s">
        <v>30</v>
      </c>
      <c r="H150" s="2">
        <v>43</v>
      </c>
      <c r="I150" s="3" t="s">
        <v>363</v>
      </c>
      <c r="J150" s="4"/>
      <c r="K150" s="23">
        <v>132319.17600000001</v>
      </c>
      <c r="L150" s="23">
        <v>490228.35599999997</v>
      </c>
      <c r="M150" s="24">
        <f t="shared" si="101"/>
        <v>13.388660000000002</v>
      </c>
      <c r="N150" s="24">
        <f t="shared" si="101"/>
        <v>49.041209999999992</v>
      </c>
      <c r="O150" s="27">
        <v>10</v>
      </c>
      <c r="P150" s="27">
        <v>1112</v>
      </c>
      <c r="Q150" s="27">
        <v>25</v>
      </c>
      <c r="R150" s="1">
        <v>145</v>
      </c>
      <c r="T150" s="4">
        <v>1</v>
      </c>
      <c r="U150" s="4">
        <v>2</v>
      </c>
      <c r="V150" s="4">
        <v>2</v>
      </c>
      <c r="W150" s="4">
        <v>1</v>
      </c>
      <c r="X150" s="4" t="s">
        <v>165</v>
      </c>
      <c r="Z150" s="30"/>
      <c r="AA150" s="31"/>
      <c r="AB150" s="32"/>
      <c r="AC150" s="33"/>
      <c r="AD150" s="29"/>
      <c r="AE150" s="32"/>
      <c r="AF150" s="32"/>
      <c r="AG150" s="32"/>
      <c r="AH150" s="32"/>
      <c r="AI150" s="28"/>
      <c r="AJ150" s="29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</row>
    <row r="151" spans="1:77" ht="15" customHeight="1" x14ac:dyDescent="0.3">
      <c r="A151" s="45">
        <v>151</v>
      </c>
      <c r="C151" s="42" t="str">
        <f>IF(OR(B151="M",B151="m"),COUNTIF(Images!$B$1:B$500,D151),"")</f>
        <v/>
      </c>
      <c r="D151" s="3" t="s">
        <v>61</v>
      </c>
      <c r="E151" s="3" t="s">
        <v>197</v>
      </c>
      <c r="F151" s="3" t="s">
        <v>18</v>
      </c>
      <c r="G151" s="3" t="s">
        <v>30</v>
      </c>
      <c r="I151" s="3" t="s">
        <v>363</v>
      </c>
      <c r="J151" s="4"/>
      <c r="K151" s="23">
        <v>132319.17600000001</v>
      </c>
      <c r="L151" s="23">
        <v>490228.35599999997</v>
      </c>
      <c r="M151" s="24">
        <f t="shared" si="101"/>
        <v>13.388660000000002</v>
      </c>
      <c r="N151" s="24">
        <f t="shared" si="101"/>
        <v>49.041209999999992</v>
      </c>
      <c r="O151" s="27">
        <v>10</v>
      </c>
      <c r="P151" s="27">
        <v>1112</v>
      </c>
      <c r="Q151" s="27">
        <v>25</v>
      </c>
      <c r="R151" s="10">
        <v>237</v>
      </c>
      <c r="T151" s="4">
        <v>1</v>
      </c>
      <c r="U151" s="4">
        <v>2</v>
      </c>
      <c r="V151" s="4">
        <v>2</v>
      </c>
      <c r="W151" s="4">
        <v>1</v>
      </c>
      <c r="X151" s="12" t="s">
        <v>16</v>
      </c>
      <c r="Z151" s="30"/>
      <c r="AA151" s="31"/>
      <c r="AB151" s="32"/>
      <c r="AC151" s="33"/>
      <c r="AD151" s="29"/>
      <c r="AE151" s="32"/>
      <c r="AF151" s="32"/>
      <c r="AG151" s="32"/>
      <c r="AH151" s="32"/>
      <c r="AI151" s="28"/>
      <c r="AJ151" s="29"/>
    </row>
    <row r="152" spans="1:77" ht="15" customHeight="1" x14ac:dyDescent="0.3">
      <c r="A152" s="45">
        <v>152</v>
      </c>
      <c r="C152" s="42" t="str">
        <f>IF(OR(B152="M",B152="m"),COUNTIF(Images!$B$1:B$500,D152),"")</f>
        <v/>
      </c>
      <c r="D152" s="3" t="s">
        <v>61</v>
      </c>
      <c r="E152" s="3" t="s">
        <v>197</v>
      </c>
      <c r="F152" s="3" t="s">
        <v>18</v>
      </c>
      <c r="G152" s="3" t="s">
        <v>30</v>
      </c>
      <c r="I152" s="3" t="s">
        <v>363</v>
      </c>
      <c r="J152" s="4"/>
      <c r="K152" s="23">
        <v>132319.17600000001</v>
      </c>
      <c r="L152" s="23">
        <v>490228.35599999997</v>
      </c>
      <c r="M152" s="24">
        <f t="shared" si="101"/>
        <v>13.388660000000002</v>
      </c>
      <c r="N152" s="24">
        <f t="shared" si="101"/>
        <v>49.041209999999992</v>
      </c>
      <c r="O152" s="27">
        <v>10</v>
      </c>
      <c r="P152" s="27">
        <v>1112</v>
      </c>
      <c r="Q152" s="27">
        <v>25</v>
      </c>
      <c r="R152" s="10">
        <v>238</v>
      </c>
      <c r="T152" s="4">
        <v>1</v>
      </c>
      <c r="U152" s="4">
        <v>2</v>
      </c>
      <c r="V152" s="4">
        <v>2</v>
      </c>
      <c r="W152" s="4">
        <v>1</v>
      </c>
      <c r="X152" s="12" t="s">
        <v>16</v>
      </c>
      <c r="Z152" s="30"/>
      <c r="AA152" s="31"/>
      <c r="AB152" s="32"/>
      <c r="AC152" s="33"/>
      <c r="AD152" s="29"/>
      <c r="AE152" s="32"/>
      <c r="AF152" s="32"/>
      <c r="AG152" s="32"/>
      <c r="AH152" s="32"/>
      <c r="AI152" s="28"/>
      <c r="AJ152" s="29"/>
    </row>
    <row r="153" spans="1:77" s="3" customFormat="1" ht="15" customHeight="1" x14ac:dyDescent="0.3">
      <c r="A153" s="45">
        <v>153</v>
      </c>
      <c r="B153" s="42" t="s">
        <v>341</v>
      </c>
      <c r="C153" s="42">
        <f>IF(OR(B153="M",B153="m"),COUNTIF(Images!$B$1:B$500,D153),"")</f>
        <v>5</v>
      </c>
      <c r="D153" s="4" t="s">
        <v>61</v>
      </c>
      <c r="E153" s="4"/>
      <c r="G153" s="4" t="s">
        <v>391</v>
      </c>
      <c r="H153" s="13">
        <v>43</v>
      </c>
      <c r="I153" s="13"/>
      <c r="J153" s="15" t="s">
        <v>402</v>
      </c>
      <c r="K153" s="16">
        <f t="shared" ref="K153" si="114">IF(M153="","",TRUNC(M153)*10000+TRUNC((M153-TRUNC(M153))*60)*100+(((M153-TRUNC(M153))*60)-TRUNC((M153-TRUNC(M153))*60))*60)</f>
        <v>132318.96</v>
      </c>
      <c r="L153" s="16">
        <f t="shared" ref="L153" si="115">IF(N153="","",TRUNC(N153)*10000+TRUNC((N153-TRUNC(N153))*60)*100+(((N153-TRUNC(N153))*60)-TRUNC((N153-TRUNC(N153))*60))*60)</f>
        <v>490228.46399999998</v>
      </c>
      <c r="M153" s="17">
        <f t="shared" ref="M153" si="116">IF(J153="","",VALUE(MID(J153,FIND("%2C",J153)+3,8)))</f>
        <v>13.3886</v>
      </c>
      <c r="N153" s="17">
        <f t="shared" ref="N153" si="117">IF(J153="","",VALUE(MID(J153,FIND("q=",J153)+2,8)))</f>
        <v>49.041240000000002</v>
      </c>
      <c r="O153" s="18">
        <v>3</v>
      </c>
      <c r="P153" s="18">
        <v>1091</v>
      </c>
      <c r="Q153" s="18">
        <v>15</v>
      </c>
      <c r="R153" s="1"/>
      <c r="X153" s="4"/>
      <c r="Y153" s="41" t="s">
        <v>403</v>
      </c>
      <c r="Z153" s="30"/>
      <c r="AA153" s="31"/>
      <c r="AB153" s="32"/>
      <c r="AC153" s="33"/>
      <c r="AD153" s="29"/>
      <c r="AE153" s="32"/>
      <c r="AF153" s="32"/>
      <c r="AG153" s="32"/>
      <c r="AH153" s="32"/>
      <c r="AI153" s="28"/>
      <c r="AJ153" s="29"/>
      <c r="AK153" s="4"/>
      <c r="AL153" s="4"/>
      <c r="AM153" s="4"/>
      <c r="AN153" s="4"/>
      <c r="AO153" s="4"/>
    </row>
    <row r="154" spans="1:77" s="3" customFormat="1" ht="15" customHeight="1" x14ac:dyDescent="0.3">
      <c r="A154" s="45">
        <v>154</v>
      </c>
      <c r="B154" s="42" t="s">
        <v>342</v>
      </c>
      <c r="C154" s="42" t="str">
        <f>IF(OR(B154="M",B154="m"),COUNTIF(Images!$B$1:B$500,D154),"")</f>
        <v/>
      </c>
      <c r="D154" s="4" t="s">
        <v>404</v>
      </c>
      <c r="E154" s="4"/>
      <c r="G154" s="4" t="s">
        <v>391</v>
      </c>
      <c r="H154" s="13">
        <v>43</v>
      </c>
      <c r="I154" s="13"/>
      <c r="J154" s="15" t="s">
        <v>402</v>
      </c>
      <c r="K154" s="16">
        <f t="shared" ref="K154" si="118">IF(M154="","",TRUNC(M154)*10000+TRUNC((M154-TRUNC(M154))*60)*100+(((M154-TRUNC(M154))*60)-TRUNC((M154-TRUNC(M154))*60))*60)</f>
        <v>132318.96</v>
      </c>
      <c r="L154" s="16">
        <f t="shared" ref="L154" si="119">IF(N154="","",TRUNC(N154)*10000+TRUNC((N154-TRUNC(N154))*60)*100+(((N154-TRUNC(N154))*60)-TRUNC((N154-TRUNC(N154))*60))*60)</f>
        <v>490228.46399999998</v>
      </c>
      <c r="M154" s="17">
        <f t="shared" ref="M154" si="120">IF(J154="","",VALUE(MID(J154,FIND("%2C",J154)+3,8)))</f>
        <v>13.3886</v>
      </c>
      <c r="N154" s="17">
        <f t="shared" ref="N154" si="121">IF(J154="","",VALUE(MID(J154,FIND("q=",J154)+2,8)))</f>
        <v>49.041240000000002</v>
      </c>
      <c r="O154" s="18">
        <v>3</v>
      </c>
      <c r="P154" s="18">
        <v>1091</v>
      </c>
      <c r="Q154" s="18">
        <v>15</v>
      </c>
      <c r="R154" s="1"/>
      <c r="X154" s="4"/>
      <c r="Y154" s="41" t="s">
        <v>403</v>
      </c>
      <c r="Z154" s="30"/>
      <c r="AA154" s="31"/>
      <c r="AB154" s="32"/>
      <c r="AC154" s="33"/>
      <c r="AD154" s="29"/>
      <c r="AE154" s="32"/>
      <c r="AF154" s="32"/>
      <c r="AG154" s="32"/>
      <c r="AH154" s="32"/>
      <c r="AI154" s="28"/>
      <c r="AJ154" s="29"/>
      <c r="AK154" s="4"/>
      <c r="AL154" s="4"/>
      <c r="AM154" s="4"/>
      <c r="AN154" s="4"/>
      <c r="AO154" s="4"/>
    </row>
    <row r="155" spans="1:77" ht="15" customHeight="1" x14ac:dyDescent="0.3">
      <c r="A155" s="45">
        <v>155</v>
      </c>
      <c r="C155" s="42" t="str">
        <f>IF(OR(B155="M",B155="m"),COUNTIF(Images!$B$1:B$500,D155),"")</f>
        <v/>
      </c>
      <c r="D155" s="3" t="s">
        <v>81</v>
      </c>
      <c r="E155" s="3" t="s">
        <v>214</v>
      </c>
      <c r="F155" s="3" t="s">
        <v>18</v>
      </c>
      <c r="G155" s="3" t="s">
        <v>43</v>
      </c>
      <c r="H155" s="2">
        <v>44</v>
      </c>
      <c r="I155" s="3" t="s">
        <v>364</v>
      </c>
      <c r="J155" s="4"/>
      <c r="K155" s="23">
        <v>133422.08000000002</v>
      </c>
      <c r="L155" s="23">
        <v>485316.44</v>
      </c>
      <c r="M155" s="24">
        <f t="shared" si="101"/>
        <v>13.572800000000004</v>
      </c>
      <c r="N155" s="24">
        <f t="shared" si="101"/>
        <v>48.887900000000002</v>
      </c>
      <c r="O155" s="27">
        <v>20</v>
      </c>
      <c r="P155" s="27">
        <v>805</v>
      </c>
      <c r="Q155" s="27">
        <v>20</v>
      </c>
      <c r="R155" s="1">
        <v>164</v>
      </c>
      <c r="T155" s="4">
        <v>1</v>
      </c>
      <c r="U155" s="4">
        <v>1</v>
      </c>
      <c r="V155" s="4">
        <v>1</v>
      </c>
      <c r="W155" s="4">
        <v>1</v>
      </c>
      <c r="X155" s="4" t="s">
        <v>165</v>
      </c>
      <c r="Z155" s="30"/>
      <c r="AA155" s="31"/>
      <c r="AB155" s="32"/>
      <c r="AC155" s="33"/>
      <c r="AD155" s="29"/>
      <c r="AE155" s="32"/>
      <c r="AF155" s="32"/>
      <c r="AG155" s="32"/>
      <c r="AH155" s="32"/>
      <c r="AI155" s="28"/>
      <c r="AJ155" s="29"/>
    </row>
    <row r="156" spans="1:77" s="3" customFormat="1" ht="15" customHeight="1" x14ac:dyDescent="0.3">
      <c r="A156" s="45">
        <v>156</v>
      </c>
      <c r="B156" s="42" t="s">
        <v>342</v>
      </c>
      <c r="C156" s="42" t="str">
        <f>IF(OR(B156="M",B156="m"),COUNTIF(Images!$B$1:B$500,D156),"")</f>
        <v/>
      </c>
      <c r="D156" s="4" t="s">
        <v>81</v>
      </c>
      <c r="E156" s="4"/>
      <c r="G156" s="4" t="s">
        <v>322</v>
      </c>
      <c r="H156" s="13">
        <v>44</v>
      </c>
      <c r="I156" s="13"/>
      <c r="J156" s="15" t="s">
        <v>319</v>
      </c>
      <c r="K156" s="16">
        <f t="shared" ref="K156:L156" si="122">IF(M156="","",TRUNC(M156)*10000+TRUNC((M156-TRUNC(M156))*60)*100+(((M156-TRUNC(M156))*60)-TRUNC((M156-TRUNC(M156))*60))*60)</f>
        <v>133422.908</v>
      </c>
      <c r="L156" s="16">
        <f t="shared" si="122"/>
        <v>485316.33199999999</v>
      </c>
      <c r="M156" s="17">
        <f t="shared" ref="M156" si="123">IF(J156="","",VALUE(MID(J156,FIND("%2C",J156)+3,8)))</f>
        <v>13.573029999999999</v>
      </c>
      <c r="N156" s="17">
        <f t="shared" ref="N156" si="124">IF(J156="","",VALUE(MID(J156,FIND("q=",J156)+2,8)))</f>
        <v>48.887869999999999</v>
      </c>
      <c r="O156" s="18">
        <v>3</v>
      </c>
      <c r="P156" s="18">
        <v>787</v>
      </c>
      <c r="Q156" s="18">
        <v>15</v>
      </c>
      <c r="R156" s="1"/>
      <c r="X156" s="4"/>
      <c r="Y156" s="41" t="s">
        <v>320</v>
      </c>
      <c r="Z156" s="30"/>
      <c r="AA156" s="31"/>
      <c r="AB156" s="32"/>
      <c r="AC156" s="33"/>
      <c r="AD156" s="29"/>
      <c r="AE156" s="32"/>
      <c r="AF156" s="32"/>
      <c r="AG156" s="32"/>
      <c r="AH156" s="32"/>
      <c r="AI156" s="28"/>
      <c r="AJ156" s="29"/>
      <c r="AK156" s="4"/>
      <c r="AL156" s="4"/>
      <c r="AM156" s="4"/>
      <c r="AN156" s="4"/>
      <c r="AO156" s="4"/>
    </row>
    <row r="157" spans="1:77" ht="15" customHeight="1" x14ac:dyDescent="0.3">
      <c r="A157" s="45">
        <v>157</v>
      </c>
      <c r="C157" s="42" t="str">
        <f>IF(OR(B157="M",B157="m"),COUNTIF(Images!$B$1:B$500,D157),"")</f>
        <v/>
      </c>
      <c r="D157" s="3" t="s">
        <v>110</v>
      </c>
      <c r="E157" s="3" t="s">
        <v>266</v>
      </c>
      <c r="F157" s="3" t="s">
        <v>18</v>
      </c>
      <c r="G157" s="3" t="s">
        <v>43</v>
      </c>
      <c r="H157" s="2">
        <v>45</v>
      </c>
      <c r="I157" s="3" t="s">
        <v>90</v>
      </c>
      <c r="J157" s="4"/>
      <c r="K157" s="23">
        <v>132150.364</v>
      </c>
      <c r="L157" s="23">
        <v>485556.82</v>
      </c>
      <c r="M157" s="24">
        <f t="shared" ref="M157:N175" si="125">(K157-TRUNC(K157/100)*100)/3600+(TRUNC(K157/100)-TRUNC(K157/10000)*100)/60+TRUNC(K157/10000)</f>
        <v>13.363990000000001</v>
      </c>
      <c r="N157" s="24">
        <f t="shared" si="125"/>
        <v>48.932450000000003</v>
      </c>
      <c r="O157" s="27">
        <v>15</v>
      </c>
      <c r="P157" s="27">
        <v>797</v>
      </c>
      <c r="Q157" s="27">
        <v>15</v>
      </c>
      <c r="R157" s="1">
        <v>188</v>
      </c>
      <c r="T157" s="4">
        <v>2</v>
      </c>
      <c r="U157" s="4">
        <v>1</v>
      </c>
      <c r="V157" s="4">
        <v>1</v>
      </c>
      <c r="W157" s="4">
        <v>1</v>
      </c>
      <c r="X157" s="4" t="s">
        <v>171</v>
      </c>
      <c r="Z157" s="30"/>
      <c r="AA157" s="31"/>
      <c r="AB157" s="32"/>
      <c r="AC157" s="33"/>
      <c r="AD157" s="29"/>
      <c r="AE157" s="32"/>
      <c r="AF157" s="32"/>
      <c r="AG157" s="32"/>
      <c r="AH157" s="32"/>
      <c r="AI157" s="28"/>
      <c r="AJ157" s="29"/>
    </row>
    <row r="158" spans="1:77" ht="15" customHeight="1" x14ac:dyDescent="0.3">
      <c r="A158" s="45">
        <v>158</v>
      </c>
      <c r="C158" s="42" t="str">
        <f>IF(OR(B158="M",B158="m"),COUNTIF(Images!$B$1:B$500,D158),"")</f>
        <v/>
      </c>
      <c r="D158" s="3" t="s">
        <v>110</v>
      </c>
      <c r="E158" s="3" t="s">
        <v>266</v>
      </c>
      <c r="F158" s="3" t="s">
        <v>18</v>
      </c>
      <c r="G158" s="3" t="s">
        <v>43</v>
      </c>
      <c r="I158" s="3" t="s">
        <v>90</v>
      </c>
      <c r="J158" s="4"/>
      <c r="K158" s="23">
        <v>132150.364</v>
      </c>
      <c r="L158" s="23">
        <v>485556.82</v>
      </c>
      <c r="M158" s="24">
        <f t="shared" si="125"/>
        <v>13.363990000000001</v>
      </c>
      <c r="N158" s="24">
        <f t="shared" si="125"/>
        <v>48.932450000000003</v>
      </c>
      <c r="O158" s="27">
        <v>15</v>
      </c>
      <c r="P158" s="27">
        <v>797</v>
      </c>
      <c r="Q158" s="27">
        <v>15</v>
      </c>
      <c r="R158" s="1">
        <v>189</v>
      </c>
      <c r="T158" s="4">
        <v>2</v>
      </c>
      <c r="U158" s="4">
        <v>1</v>
      </c>
      <c r="V158" s="4">
        <v>1</v>
      </c>
      <c r="W158" s="4">
        <v>1</v>
      </c>
      <c r="X158" s="4" t="s">
        <v>16</v>
      </c>
      <c r="Z158" s="30"/>
      <c r="AA158" s="31"/>
      <c r="AB158" s="32"/>
      <c r="AC158" s="33"/>
      <c r="AD158" s="29"/>
      <c r="AE158" s="32"/>
      <c r="AF158" s="32"/>
      <c r="AG158" s="32"/>
      <c r="AH158" s="32"/>
      <c r="AI158" s="28"/>
      <c r="AJ158" s="29"/>
    </row>
    <row r="159" spans="1:77" ht="15" customHeight="1" x14ac:dyDescent="0.3">
      <c r="A159" s="45">
        <v>159</v>
      </c>
      <c r="C159" s="42" t="str">
        <f>IF(OR(B159="M",B159="m"),COUNTIF(Images!$B$1:B$500,D159),"")</f>
        <v/>
      </c>
      <c r="D159" s="3" t="s">
        <v>89</v>
      </c>
      <c r="E159" s="3" t="s">
        <v>221</v>
      </c>
      <c r="F159" s="3" t="s">
        <v>18</v>
      </c>
      <c r="G159" s="3" t="s">
        <v>43</v>
      </c>
      <c r="I159" s="3" t="s">
        <v>90</v>
      </c>
      <c r="J159" s="4"/>
      <c r="K159" s="23">
        <v>132150.364</v>
      </c>
      <c r="L159" s="23">
        <v>485556.82</v>
      </c>
      <c r="M159" s="24">
        <f t="shared" si="125"/>
        <v>13.363990000000001</v>
      </c>
      <c r="N159" s="24">
        <f t="shared" si="125"/>
        <v>48.932450000000003</v>
      </c>
      <c r="O159" s="27">
        <v>15</v>
      </c>
      <c r="P159" s="27">
        <v>797</v>
      </c>
      <c r="Q159" s="27">
        <v>15</v>
      </c>
      <c r="R159" s="1">
        <v>171</v>
      </c>
      <c r="T159" s="4">
        <v>1</v>
      </c>
      <c r="U159" s="4">
        <v>1</v>
      </c>
      <c r="V159" s="4">
        <v>1</v>
      </c>
      <c r="X159" s="4" t="s">
        <v>169</v>
      </c>
      <c r="Z159" s="30"/>
      <c r="AA159" s="31"/>
      <c r="AB159" s="32"/>
      <c r="AC159" s="33"/>
      <c r="AD159" s="29"/>
      <c r="AE159" s="32"/>
      <c r="AF159" s="32"/>
      <c r="AG159" s="32"/>
      <c r="AH159" s="32"/>
      <c r="AI159" s="28"/>
      <c r="AJ159" s="29"/>
    </row>
    <row r="160" spans="1:77" ht="15" customHeight="1" x14ac:dyDescent="0.3">
      <c r="A160" s="45">
        <v>160</v>
      </c>
      <c r="C160" s="42" t="str">
        <f>IF(OR(B160="M",B160="m"),COUNTIF(Images!$B$1:B$500,D160),"")</f>
        <v/>
      </c>
      <c r="D160" s="3" t="s">
        <v>74</v>
      </c>
      <c r="E160" s="3" t="s">
        <v>207</v>
      </c>
      <c r="F160" s="3" t="s">
        <v>18</v>
      </c>
      <c r="G160" s="3" t="s">
        <v>40</v>
      </c>
      <c r="H160" s="2">
        <v>46</v>
      </c>
      <c r="I160" s="3" t="s">
        <v>75</v>
      </c>
      <c r="J160" s="4"/>
      <c r="K160" s="23">
        <v>131636.33600000001</v>
      </c>
      <c r="L160" s="23">
        <v>490632.72399999999</v>
      </c>
      <c r="M160" s="24">
        <f t="shared" si="125"/>
        <v>13.276760000000003</v>
      </c>
      <c r="N160" s="24">
        <f t="shared" si="125"/>
        <v>49.109089999999995</v>
      </c>
      <c r="O160" s="27">
        <v>25</v>
      </c>
      <c r="P160" s="27">
        <v>1023</v>
      </c>
      <c r="Q160" s="27">
        <v>25</v>
      </c>
      <c r="R160" s="1">
        <v>155</v>
      </c>
      <c r="T160" s="4">
        <v>1</v>
      </c>
      <c r="U160" s="4">
        <v>1</v>
      </c>
      <c r="V160" s="4">
        <v>1</v>
      </c>
      <c r="W160" s="4">
        <v>1</v>
      </c>
      <c r="X160" s="4" t="s">
        <v>168</v>
      </c>
      <c r="Z160" s="30"/>
      <c r="AA160" s="31"/>
      <c r="AB160" s="32"/>
      <c r="AC160" s="33"/>
      <c r="AD160" s="29"/>
      <c r="AE160" s="32"/>
      <c r="AF160" s="32"/>
      <c r="AG160" s="32"/>
      <c r="AH160" s="32"/>
      <c r="AI160" s="28"/>
      <c r="AJ160" s="29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</row>
    <row r="161" spans="1:77" s="3" customFormat="1" ht="15" customHeight="1" x14ac:dyDescent="0.3">
      <c r="A161" s="45">
        <v>161</v>
      </c>
      <c r="B161" s="42" t="s">
        <v>341</v>
      </c>
      <c r="C161" s="42">
        <f>IF(OR(B161="M",B161="m"),COUNTIF(Images!$B$1:B$500,D161),"")</f>
        <v>5</v>
      </c>
      <c r="D161" s="4" t="s">
        <v>74</v>
      </c>
      <c r="E161" s="4"/>
      <c r="G161" s="4" t="s">
        <v>366</v>
      </c>
      <c r="H161" s="13">
        <v>46</v>
      </c>
      <c r="I161" s="13"/>
      <c r="J161" s="15" t="s">
        <v>372</v>
      </c>
      <c r="K161" s="16">
        <f t="shared" ref="K161" si="126">IF(M161="","",TRUNC(M161)*10000+TRUNC((M161-TRUNC(M161))*60)*100+(((M161-TRUNC(M161))*60)-TRUNC((M161-TRUNC(M161))*60))*60)</f>
        <v>131636.04800000001</v>
      </c>
      <c r="L161" s="16">
        <f t="shared" ref="L161" si="127">IF(N161="","",TRUNC(N161)*10000+TRUNC((N161-TRUNC(N161))*60)*100+(((N161-TRUNC(N161))*60)-TRUNC((N161-TRUNC(N161))*60))*60)</f>
        <v>490632.25599999999</v>
      </c>
      <c r="M161" s="17">
        <f t="shared" ref="M161" si="128">IF(J161="","",VALUE(MID(J161,FIND("%2C",J161)+3,8)))</f>
        <v>13.276680000000001</v>
      </c>
      <c r="N161" s="17">
        <f t="shared" ref="N161" si="129">IF(J161="","",VALUE(MID(J161,FIND("q=",J161)+2,8)))</f>
        <v>49.108960000000003</v>
      </c>
      <c r="O161" s="18">
        <v>5</v>
      </c>
      <c r="P161" s="18">
        <v>972</v>
      </c>
      <c r="Q161" s="18">
        <v>15</v>
      </c>
      <c r="R161" s="1"/>
      <c r="X161" s="4"/>
      <c r="Y161" s="41" t="s">
        <v>373</v>
      </c>
      <c r="Z161" s="30"/>
      <c r="AA161" s="31"/>
      <c r="AB161" s="32"/>
      <c r="AC161" s="33"/>
      <c r="AD161" s="29"/>
      <c r="AE161" s="32"/>
      <c r="AF161" s="32"/>
      <c r="AG161" s="32"/>
      <c r="AH161" s="32"/>
      <c r="AI161" s="28"/>
      <c r="AJ161" s="29"/>
      <c r="AK161" s="4"/>
      <c r="AL161" s="4"/>
      <c r="AM161" s="4"/>
      <c r="AN161" s="4"/>
      <c r="AO161" s="4"/>
    </row>
    <row r="162" spans="1:77" s="3" customFormat="1" ht="15" customHeight="1" x14ac:dyDescent="0.3">
      <c r="A162" s="45">
        <v>162</v>
      </c>
      <c r="B162" s="42" t="s">
        <v>342</v>
      </c>
      <c r="C162" s="42" t="str">
        <f>IF(OR(B162="M",B162="m"),COUNTIF(Images!$B$1:B$500,D162),"")</f>
        <v/>
      </c>
      <c r="D162" s="4" t="s">
        <v>380</v>
      </c>
      <c r="E162" s="4"/>
      <c r="G162" s="4" t="s">
        <v>366</v>
      </c>
      <c r="H162" s="13">
        <v>46</v>
      </c>
      <c r="I162" s="13"/>
      <c r="J162" s="15" t="s">
        <v>372</v>
      </c>
      <c r="K162" s="16">
        <f t="shared" ref="K162" si="130">IF(M162="","",TRUNC(M162)*10000+TRUNC((M162-TRUNC(M162))*60)*100+(((M162-TRUNC(M162))*60)-TRUNC((M162-TRUNC(M162))*60))*60)</f>
        <v>131636.04800000001</v>
      </c>
      <c r="L162" s="16">
        <f t="shared" ref="L162" si="131">IF(N162="","",TRUNC(N162)*10000+TRUNC((N162-TRUNC(N162))*60)*100+(((N162-TRUNC(N162))*60)-TRUNC((N162-TRUNC(N162))*60))*60)</f>
        <v>490632.25599999999</v>
      </c>
      <c r="M162" s="17">
        <f t="shared" ref="M162" si="132">IF(J162="","",VALUE(MID(J162,FIND("%2C",J162)+3,8)))</f>
        <v>13.276680000000001</v>
      </c>
      <c r="N162" s="17">
        <f t="shared" ref="N162" si="133">IF(J162="","",VALUE(MID(J162,FIND("q=",J162)+2,8)))</f>
        <v>49.108960000000003</v>
      </c>
      <c r="O162" s="18">
        <v>5</v>
      </c>
      <c r="P162" s="18">
        <v>972</v>
      </c>
      <c r="Q162" s="18">
        <v>15</v>
      </c>
      <c r="R162" s="1"/>
      <c r="X162" s="4"/>
      <c r="Y162" s="41" t="s">
        <v>373</v>
      </c>
      <c r="Z162" s="30"/>
      <c r="AA162" s="31"/>
      <c r="AB162" s="32"/>
      <c r="AC162" s="33"/>
      <c r="AD162" s="29"/>
      <c r="AE162" s="32"/>
      <c r="AF162" s="32"/>
      <c r="AG162" s="32"/>
      <c r="AH162" s="32"/>
      <c r="AI162" s="28"/>
      <c r="AJ162" s="29"/>
      <c r="AK162" s="4"/>
      <c r="AL162" s="4"/>
      <c r="AM162" s="4"/>
      <c r="AN162" s="4"/>
      <c r="AO162" s="4"/>
    </row>
    <row r="163" spans="1:77" ht="15" customHeight="1" x14ac:dyDescent="0.3">
      <c r="A163" s="45">
        <v>163</v>
      </c>
      <c r="C163" s="42" t="str">
        <f>IF(OR(B163="M",B163="m"),COUNTIF(Images!$B$1:B$500,D163),"")</f>
        <v/>
      </c>
      <c r="D163" s="3" t="s">
        <v>71</v>
      </c>
      <c r="E163" s="3" t="s">
        <v>205</v>
      </c>
      <c r="F163" s="3" t="s">
        <v>18</v>
      </c>
      <c r="G163" s="3" t="s">
        <v>40</v>
      </c>
      <c r="H163" s="2">
        <v>47</v>
      </c>
      <c r="I163" s="3" t="s">
        <v>72</v>
      </c>
      <c r="J163" s="4"/>
      <c r="K163" s="23">
        <v>131655.05600000001</v>
      </c>
      <c r="L163" s="23">
        <v>490601.62</v>
      </c>
      <c r="M163" s="24">
        <f t="shared" si="125"/>
        <v>13.281960000000003</v>
      </c>
      <c r="N163" s="24">
        <f t="shared" si="125"/>
        <v>49.100450000000002</v>
      </c>
      <c r="O163" s="27">
        <v>15</v>
      </c>
      <c r="P163" s="27">
        <v>1164</v>
      </c>
      <c r="Q163" s="27">
        <v>20</v>
      </c>
      <c r="R163" s="1">
        <v>153</v>
      </c>
      <c r="T163" s="4">
        <v>1</v>
      </c>
      <c r="U163" s="4">
        <v>1</v>
      </c>
      <c r="V163" s="4">
        <v>1</v>
      </c>
      <c r="W163" s="4">
        <v>1</v>
      </c>
      <c r="X163" s="4" t="s">
        <v>165</v>
      </c>
      <c r="Z163" s="30"/>
      <c r="AA163" s="31"/>
      <c r="AB163" s="32"/>
      <c r="AC163" s="33"/>
      <c r="AD163" s="29"/>
      <c r="AE163" s="32"/>
      <c r="AF163" s="32"/>
      <c r="AG163" s="32"/>
      <c r="AH163" s="32"/>
      <c r="AI163" s="28"/>
      <c r="AJ163" s="29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</row>
    <row r="164" spans="1:77" ht="15" customHeight="1" x14ac:dyDescent="0.3">
      <c r="A164" s="45">
        <v>164</v>
      </c>
      <c r="C164" s="42" t="str">
        <f>IF(OR(B164="M",B164="m"),COUNTIF(Images!$B$1:B$500,D164),"")</f>
        <v/>
      </c>
      <c r="D164" s="3" t="s">
        <v>73</v>
      </c>
      <c r="E164" s="3" t="s">
        <v>206</v>
      </c>
      <c r="F164" s="3" t="s">
        <v>18</v>
      </c>
      <c r="G164" s="3" t="s">
        <v>40</v>
      </c>
      <c r="I164" s="3" t="s">
        <v>72</v>
      </c>
      <c r="J164" s="4"/>
      <c r="K164" s="23">
        <v>131653.57999999999</v>
      </c>
      <c r="L164" s="23">
        <v>490602.08799999999</v>
      </c>
      <c r="M164" s="24">
        <f t="shared" si="125"/>
        <v>13.281549999999996</v>
      </c>
      <c r="N164" s="24">
        <f t="shared" si="125"/>
        <v>49.100579999999994</v>
      </c>
      <c r="O164" s="27">
        <v>15</v>
      </c>
      <c r="P164" s="27">
        <v>1177</v>
      </c>
      <c r="Q164" s="27">
        <v>20</v>
      </c>
      <c r="R164" s="1">
        <v>154</v>
      </c>
      <c r="T164" s="4">
        <v>1</v>
      </c>
      <c r="U164" s="4">
        <v>1</v>
      </c>
      <c r="V164" s="4">
        <v>1</v>
      </c>
      <c r="X164" s="4" t="s">
        <v>167</v>
      </c>
      <c r="Z164" s="30"/>
      <c r="AA164" s="31"/>
      <c r="AB164" s="32"/>
      <c r="AC164" s="33"/>
      <c r="AD164" s="29"/>
      <c r="AE164" s="32"/>
      <c r="AF164" s="32"/>
      <c r="AG164" s="32"/>
      <c r="AH164" s="32"/>
      <c r="AI164" s="28"/>
      <c r="AJ164" s="29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</row>
    <row r="165" spans="1:77" s="3" customFormat="1" ht="15" customHeight="1" x14ac:dyDescent="0.3">
      <c r="A165" s="45">
        <v>165</v>
      </c>
      <c r="B165" s="42" t="s">
        <v>341</v>
      </c>
      <c r="C165" s="42">
        <f>IF(OR(B165="M",B165="m"),COUNTIF(Images!$B$1:B$500,D165),"")</f>
        <v>5</v>
      </c>
      <c r="D165" s="4" t="s">
        <v>71</v>
      </c>
      <c r="E165" s="4"/>
      <c r="G165" s="4" t="s">
        <v>366</v>
      </c>
      <c r="H165" s="13">
        <v>47</v>
      </c>
      <c r="I165" s="13"/>
      <c r="J165" s="15" t="s">
        <v>370</v>
      </c>
      <c r="K165" s="16">
        <f t="shared" ref="K165" si="134">IF(M165="","",TRUNC(M165)*10000+TRUNC((M165-TRUNC(M165))*60)*100+(((M165-TRUNC(M165))*60)-TRUNC((M165-TRUNC(M165))*60))*60)</f>
        <v>131654.87599999999</v>
      </c>
      <c r="L165" s="16">
        <f t="shared" ref="L165" si="135">IF(N165="","",TRUNC(N165)*10000+TRUNC((N165-TRUNC(N165))*60)*100+(((N165-TRUNC(N165))*60)-TRUNC((N165-TRUNC(N165))*60))*60)</f>
        <v>490601.22399999999</v>
      </c>
      <c r="M165" s="17">
        <f t="shared" ref="M165" si="136">IF(J165="","",VALUE(MID(J165,FIND("%2C",J165)+3,8)))</f>
        <v>13.28191</v>
      </c>
      <c r="N165" s="17">
        <f t="shared" ref="N165" si="137">IF(J165="","",VALUE(MID(J165,FIND("q=",J165)+2,8)))</f>
        <v>49.100340000000003</v>
      </c>
      <c r="O165" s="18">
        <v>3</v>
      </c>
      <c r="P165" s="18">
        <v>1191</v>
      </c>
      <c r="Q165" s="18">
        <v>15</v>
      </c>
      <c r="R165" s="1"/>
      <c r="X165" s="4"/>
      <c r="Y165" s="41" t="s">
        <v>374</v>
      </c>
      <c r="Z165" s="30"/>
      <c r="AA165" s="31"/>
      <c r="AB165" s="32"/>
      <c r="AC165" s="33"/>
      <c r="AD165" s="29"/>
      <c r="AE165" s="32"/>
      <c r="AF165" s="32"/>
      <c r="AG165" s="32"/>
      <c r="AH165" s="32"/>
      <c r="AI165" s="28"/>
      <c r="AJ165" s="29"/>
      <c r="AK165" s="4"/>
      <c r="AL165" s="4"/>
      <c r="AM165" s="4"/>
      <c r="AN165" s="4"/>
      <c r="AO165" s="4"/>
    </row>
    <row r="166" spans="1:77" s="3" customFormat="1" ht="15" customHeight="1" x14ac:dyDescent="0.3">
      <c r="A166" s="45">
        <v>166</v>
      </c>
      <c r="B166" s="42" t="s">
        <v>341</v>
      </c>
      <c r="C166" s="42">
        <f>IF(OR(B166="M",B166="m"),COUNTIF(Images!$B$1:B$500,D166),"")</f>
        <v>5</v>
      </c>
      <c r="D166" s="4" t="s">
        <v>73</v>
      </c>
      <c r="E166" s="4"/>
      <c r="G166" s="4" t="s">
        <v>366</v>
      </c>
      <c r="H166" s="13">
        <v>47</v>
      </c>
      <c r="I166" s="13"/>
      <c r="J166" s="15" t="s">
        <v>371</v>
      </c>
      <c r="K166" s="16">
        <f t="shared" ref="K166" si="138">IF(M166="","",TRUNC(M166)*10000+TRUNC((M166-TRUNC(M166))*60)*100+(((M166-TRUNC(M166))*60)-TRUNC((M166-TRUNC(M166))*60))*60)</f>
        <v>131653.796</v>
      </c>
      <c r="L166" s="16">
        <f t="shared" ref="L166" si="139">IF(N166="","",TRUNC(N166)*10000+TRUNC((N166-TRUNC(N166))*60)*100+(((N166-TRUNC(N166))*60)-TRUNC((N166-TRUNC(N166))*60))*60)</f>
        <v>490602.16</v>
      </c>
      <c r="M166" s="17">
        <f t="shared" ref="M166" si="140">IF(J166="","",VALUE(MID(J166,FIND("%2C",J166)+3,8)))</f>
        <v>13.281610000000001</v>
      </c>
      <c r="N166" s="17">
        <f t="shared" ref="N166" si="141">IF(J166="","",VALUE(MID(J166,FIND("q=",J166)+2,8)))</f>
        <v>49.1006</v>
      </c>
      <c r="O166" s="18">
        <v>3</v>
      </c>
      <c r="P166" s="18">
        <v>1189</v>
      </c>
      <c r="Q166" s="18">
        <v>15</v>
      </c>
      <c r="R166" s="1"/>
      <c r="X166" s="4"/>
      <c r="Y166" s="41" t="s">
        <v>374</v>
      </c>
      <c r="Z166" s="30"/>
      <c r="AA166" s="31"/>
      <c r="AB166" s="32"/>
      <c r="AC166" s="33"/>
      <c r="AD166" s="29"/>
      <c r="AE166" s="32"/>
      <c r="AF166" s="32"/>
      <c r="AG166" s="32"/>
      <c r="AH166" s="32"/>
      <c r="AI166" s="28"/>
      <c r="AJ166" s="29"/>
      <c r="AK166" s="4"/>
      <c r="AL166" s="4"/>
      <c r="AM166" s="4"/>
      <c r="AN166" s="4"/>
      <c r="AO166" s="4"/>
    </row>
    <row r="167" spans="1:77" ht="15" customHeight="1" x14ac:dyDescent="0.3">
      <c r="A167" s="45">
        <v>167</v>
      </c>
      <c r="C167" s="42" t="str">
        <f>IF(OR(B167="M",B167="m"),COUNTIF(Images!$B$1:B$500,D167),"")</f>
        <v/>
      </c>
      <c r="D167" s="3" t="s">
        <v>123</v>
      </c>
      <c r="E167" s="3" t="s">
        <v>270</v>
      </c>
      <c r="F167" s="3" t="s">
        <v>18</v>
      </c>
      <c r="G167" s="3" t="s">
        <v>23</v>
      </c>
      <c r="H167" s="2">
        <v>48</v>
      </c>
      <c r="I167" s="3" t="s">
        <v>26</v>
      </c>
      <c r="J167" s="4"/>
      <c r="K167" s="23">
        <v>132044.80799999999</v>
      </c>
      <c r="L167" s="23">
        <v>490250.49599999998</v>
      </c>
      <c r="M167" s="24">
        <f t="shared" si="125"/>
        <v>13.345779999999998</v>
      </c>
      <c r="N167" s="24">
        <f t="shared" si="125"/>
        <v>49.047359999999998</v>
      </c>
      <c r="O167" s="27">
        <v>10</v>
      </c>
      <c r="P167" s="27">
        <v>1138</v>
      </c>
      <c r="Q167" s="27">
        <v>25</v>
      </c>
      <c r="R167" s="1">
        <v>210</v>
      </c>
      <c r="T167" s="4">
        <v>1</v>
      </c>
      <c r="U167" s="4">
        <v>1</v>
      </c>
      <c r="V167" s="4">
        <v>1</v>
      </c>
      <c r="W167" s="4">
        <v>1</v>
      </c>
      <c r="X167" s="4" t="s">
        <v>178</v>
      </c>
      <c r="Z167" s="30"/>
      <c r="AA167" s="31"/>
      <c r="AB167" s="32"/>
      <c r="AC167" s="33"/>
      <c r="AD167" s="29"/>
      <c r="AE167" s="32"/>
      <c r="AF167" s="32"/>
      <c r="AG167" s="32"/>
      <c r="AH167" s="32"/>
      <c r="AI167" s="28"/>
      <c r="AJ167" s="29"/>
    </row>
    <row r="168" spans="1:77" ht="15" customHeight="1" x14ac:dyDescent="0.3">
      <c r="A168" s="45">
        <v>168</v>
      </c>
      <c r="C168" s="42" t="str">
        <f>IF(OR(B168="M",B168="m"),COUNTIF(Images!$B$1:B$500,D168),"")</f>
        <v/>
      </c>
      <c r="D168" s="3" t="s">
        <v>149</v>
      </c>
      <c r="E168" s="3" t="s">
        <v>278</v>
      </c>
      <c r="F168" s="3" t="s">
        <v>18</v>
      </c>
      <c r="G168" s="3" t="s">
        <v>23</v>
      </c>
      <c r="I168" s="3" t="s">
        <v>26</v>
      </c>
      <c r="J168" s="4"/>
      <c r="K168" s="23">
        <v>132044.80799999999</v>
      </c>
      <c r="L168" s="23">
        <v>490250.49599999998</v>
      </c>
      <c r="M168" s="24">
        <f t="shared" si="125"/>
        <v>13.345779999999998</v>
      </c>
      <c r="N168" s="24">
        <f t="shared" si="125"/>
        <v>49.047359999999998</v>
      </c>
      <c r="O168" s="27">
        <v>10</v>
      </c>
      <c r="P168" s="27">
        <v>1138</v>
      </c>
      <c r="Q168" s="27">
        <v>25</v>
      </c>
      <c r="R168" s="1">
        <v>289</v>
      </c>
      <c r="T168" s="4">
        <v>2</v>
      </c>
      <c r="U168" s="4">
        <v>1</v>
      </c>
      <c r="V168" s="4">
        <v>1</v>
      </c>
      <c r="W168" s="4">
        <v>1</v>
      </c>
      <c r="X168" s="12" t="s">
        <v>180</v>
      </c>
      <c r="Z168" s="30"/>
      <c r="AA168" s="31"/>
      <c r="AB168" s="32"/>
      <c r="AC168" s="33"/>
      <c r="AD168" s="29"/>
      <c r="AE168" s="32"/>
      <c r="AF168" s="32"/>
      <c r="AG168" s="32"/>
      <c r="AH168" s="32"/>
      <c r="AI168" s="28"/>
      <c r="AJ168" s="29"/>
    </row>
    <row r="169" spans="1:77" ht="15" customHeight="1" x14ac:dyDescent="0.3">
      <c r="A169" s="45">
        <v>169</v>
      </c>
      <c r="C169" s="42" t="str">
        <f>IF(OR(B169="M",B169="m"),COUNTIF(Images!$B$1:B$500,D169),"")</f>
        <v/>
      </c>
      <c r="D169" s="3" t="s">
        <v>149</v>
      </c>
      <c r="E169" s="3" t="s">
        <v>278</v>
      </c>
      <c r="F169" s="3" t="s">
        <v>18</v>
      </c>
      <c r="G169" s="3" t="s">
        <v>23</v>
      </c>
      <c r="I169" s="3" t="s">
        <v>26</v>
      </c>
      <c r="J169" s="4"/>
      <c r="K169" s="23">
        <v>132044.80799999999</v>
      </c>
      <c r="L169" s="23">
        <v>490250.49599999998</v>
      </c>
      <c r="M169" s="24">
        <f t="shared" si="125"/>
        <v>13.345779999999998</v>
      </c>
      <c r="N169" s="24">
        <f t="shared" si="125"/>
        <v>49.047359999999998</v>
      </c>
      <c r="O169" s="27">
        <v>10</v>
      </c>
      <c r="P169" s="27">
        <v>1138</v>
      </c>
      <c r="Q169" s="27">
        <v>25</v>
      </c>
      <c r="R169" s="1">
        <v>290</v>
      </c>
      <c r="T169" s="4">
        <v>2</v>
      </c>
      <c r="U169" s="4">
        <v>1</v>
      </c>
      <c r="V169" s="4">
        <v>1</v>
      </c>
      <c r="W169" s="4">
        <v>1</v>
      </c>
      <c r="X169" s="12" t="s">
        <v>16</v>
      </c>
      <c r="Z169" s="30"/>
      <c r="AA169" s="31"/>
      <c r="AB169" s="32"/>
      <c r="AC169" s="33"/>
      <c r="AD169" s="29"/>
      <c r="AE169" s="32"/>
      <c r="AF169" s="32"/>
      <c r="AG169" s="32"/>
      <c r="AH169" s="32"/>
      <c r="AI169" s="28"/>
      <c r="AJ169" s="29"/>
    </row>
    <row r="170" spans="1:77" ht="15" customHeight="1" x14ac:dyDescent="0.3">
      <c r="A170" s="45">
        <v>170</v>
      </c>
      <c r="C170" s="42" t="str">
        <f>IF(OR(B170="M",B170="m"),COUNTIF(Images!$B$1:B$500,D170),"")</f>
        <v/>
      </c>
      <c r="D170" s="3" t="s">
        <v>119</v>
      </c>
      <c r="E170" s="3" t="s">
        <v>232</v>
      </c>
      <c r="F170" s="3" t="s">
        <v>18</v>
      </c>
      <c r="G170" s="3" t="s">
        <v>23</v>
      </c>
      <c r="I170" s="3" t="s">
        <v>26</v>
      </c>
      <c r="J170" s="4"/>
      <c r="K170" s="23">
        <v>132044.80799999999</v>
      </c>
      <c r="L170" s="23">
        <v>490250.49599999998</v>
      </c>
      <c r="M170" s="24">
        <f t="shared" si="125"/>
        <v>13.345779999999998</v>
      </c>
      <c r="N170" s="24">
        <f t="shared" si="125"/>
        <v>49.047359999999998</v>
      </c>
      <c r="O170" s="27">
        <v>10</v>
      </c>
      <c r="P170" s="27">
        <v>1138</v>
      </c>
      <c r="Q170" s="27">
        <v>25</v>
      </c>
      <c r="R170" s="1">
        <v>205</v>
      </c>
      <c r="T170" s="4">
        <v>1</v>
      </c>
      <c r="U170" s="4">
        <v>1</v>
      </c>
      <c r="V170" s="4">
        <v>1</v>
      </c>
      <c r="W170" s="4">
        <v>1</v>
      </c>
      <c r="X170" s="4" t="s">
        <v>177</v>
      </c>
      <c r="Z170" s="30"/>
      <c r="AA170" s="31"/>
      <c r="AB170" s="32"/>
      <c r="AC170" s="33"/>
      <c r="AD170" s="29"/>
      <c r="AE170" s="32"/>
      <c r="AF170" s="32"/>
      <c r="AG170" s="32"/>
      <c r="AH170" s="32"/>
      <c r="AI170" s="28"/>
      <c r="AJ170" s="29"/>
    </row>
    <row r="171" spans="1:77" ht="15" customHeight="1" x14ac:dyDescent="0.3">
      <c r="A171" s="45">
        <v>171</v>
      </c>
      <c r="C171" s="42" t="str">
        <f>IF(OR(B171="M",B171="m"),COUNTIF(Images!$B$1:B$500,D171),"")</f>
        <v/>
      </c>
      <c r="D171" s="3" t="s">
        <v>146</v>
      </c>
      <c r="E171" s="3" t="s">
        <v>289</v>
      </c>
      <c r="F171" s="3" t="s">
        <v>18</v>
      </c>
      <c r="G171" s="3" t="s">
        <v>23</v>
      </c>
      <c r="I171" s="3" t="s">
        <v>26</v>
      </c>
      <c r="J171" s="4"/>
      <c r="K171" s="23">
        <v>132044.80799999999</v>
      </c>
      <c r="L171" s="23">
        <v>490250.49599999998</v>
      </c>
      <c r="M171" s="24">
        <f t="shared" si="125"/>
        <v>13.345779999999998</v>
      </c>
      <c r="N171" s="24">
        <f t="shared" si="125"/>
        <v>49.047359999999998</v>
      </c>
      <c r="O171" s="27">
        <v>10</v>
      </c>
      <c r="P171" s="27">
        <v>1138</v>
      </c>
      <c r="Q171" s="27">
        <v>25</v>
      </c>
      <c r="R171" s="1">
        <v>286</v>
      </c>
      <c r="T171" s="4">
        <v>2</v>
      </c>
      <c r="U171" s="4">
        <v>1</v>
      </c>
      <c r="V171" s="4">
        <v>1</v>
      </c>
      <c r="W171" s="4">
        <v>1</v>
      </c>
      <c r="X171" s="4" t="s">
        <v>173</v>
      </c>
      <c r="Z171" s="30"/>
      <c r="AA171" s="31"/>
      <c r="AB171" s="32"/>
      <c r="AC171" s="33"/>
      <c r="AD171" s="29"/>
      <c r="AE171" s="32"/>
      <c r="AF171" s="32"/>
      <c r="AG171" s="32"/>
      <c r="AH171" s="32"/>
      <c r="AI171" s="28"/>
      <c r="AJ171" s="29"/>
    </row>
    <row r="172" spans="1:77" ht="15" customHeight="1" x14ac:dyDescent="0.3">
      <c r="A172" s="45">
        <v>172</v>
      </c>
      <c r="C172" s="42" t="str">
        <f>IF(OR(B172="M",B172="m"),COUNTIF(Images!$B$1:B$500,D172),"")</f>
        <v/>
      </c>
      <c r="D172" s="3" t="s">
        <v>146</v>
      </c>
      <c r="E172" s="3" t="s">
        <v>289</v>
      </c>
      <c r="F172" s="3" t="s">
        <v>18</v>
      </c>
      <c r="G172" s="3" t="s">
        <v>23</v>
      </c>
      <c r="I172" s="3" t="s">
        <v>26</v>
      </c>
      <c r="J172" s="4"/>
      <c r="K172" s="23">
        <v>132044.80799999999</v>
      </c>
      <c r="L172" s="23">
        <v>490250.49599999998</v>
      </c>
      <c r="M172" s="24">
        <f t="shared" si="125"/>
        <v>13.345779999999998</v>
      </c>
      <c r="N172" s="24">
        <f t="shared" si="125"/>
        <v>49.047359999999998</v>
      </c>
      <c r="O172" s="27">
        <v>10</v>
      </c>
      <c r="P172" s="27">
        <v>1138</v>
      </c>
      <c r="Q172" s="27">
        <v>25</v>
      </c>
      <c r="R172" s="1">
        <v>287</v>
      </c>
      <c r="T172" s="4">
        <v>2</v>
      </c>
      <c r="U172" s="4">
        <v>1</v>
      </c>
      <c r="V172" s="4">
        <v>1</v>
      </c>
      <c r="W172" s="4">
        <v>1</v>
      </c>
      <c r="X172" s="12" t="s">
        <v>16</v>
      </c>
      <c r="Z172" s="30"/>
      <c r="AA172" s="31"/>
      <c r="AB172" s="32"/>
      <c r="AC172" s="33"/>
      <c r="AD172" s="29"/>
      <c r="AE172" s="32"/>
      <c r="AF172" s="32"/>
      <c r="AG172" s="32"/>
      <c r="AH172" s="32"/>
      <c r="AI172" s="28"/>
      <c r="AJ172" s="29"/>
    </row>
    <row r="173" spans="1:77" ht="15" customHeight="1" x14ac:dyDescent="0.3">
      <c r="A173" s="45">
        <v>173</v>
      </c>
      <c r="C173" s="42" t="str">
        <f>IF(OR(B173="M",B173="m"),COUNTIF(Images!$B$1:B$500,D173),"")</f>
        <v/>
      </c>
      <c r="D173" s="3" t="s">
        <v>25</v>
      </c>
      <c r="E173" s="3" t="s">
        <v>243</v>
      </c>
      <c r="F173" s="3" t="s">
        <v>18</v>
      </c>
      <c r="G173" s="3" t="s">
        <v>23</v>
      </c>
      <c r="I173" s="3" t="s">
        <v>26</v>
      </c>
      <c r="J173" s="4"/>
      <c r="K173" s="23">
        <v>132044.80799999999</v>
      </c>
      <c r="L173" s="23">
        <v>490250.49599999998</v>
      </c>
      <c r="M173" s="24">
        <f t="shared" si="125"/>
        <v>13.345779999999998</v>
      </c>
      <c r="N173" s="24">
        <f t="shared" si="125"/>
        <v>49.047359999999998</v>
      </c>
      <c r="O173" s="27">
        <v>10</v>
      </c>
      <c r="P173" s="27">
        <v>1138</v>
      </c>
      <c r="Q173" s="27">
        <v>25</v>
      </c>
      <c r="R173" s="10">
        <v>119</v>
      </c>
      <c r="T173" s="4">
        <v>1</v>
      </c>
      <c r="U173" s="4">
        <v>1</v>
      </c>
      <c r="V173" s="4">
        <v>1</v>
      </c>
      <c r="W173" s="4">
        <v>1</v>
      </c>
      <c r="X173" s="4" t="s">
        <v>157</v>
      </c>
      <c r="Z173" s="30"/>
      <c r="AA173" s="31"/>
      <c r="AB173" s="32"/>
      <c r="AC173" s="33"/>
      <c r="AD173" s="29"/>
      <c r="AE173" s="32"/>
      <c r="AF173" s="32"/>
      <c r="AG173" s="32"/>
      <c r="AH173" s="32"/>
      <c r="AI173" s="28"/>
      <c r="AJ173" s="29"/>
    </row>
    <row r="174" spans="1:77" ht="15" customHeight="1" x14ac:dyDescent="0.3">
      <c r="A174" s="45">
        <v>174</v>
      </c>
      <c r="C174" s="42" t="str">
        <f>IF(OR(B174="M",B174="m"),COUNTIF(Images!$B$1:B$500,D174),"")</f>
        <v/>
      </c>
      <c r="D174" s="3" t="s">
        <v>60</v>
      </c>
      <c r="E174" s="3" t="s">
        <v>196</v>
      </c>
      <c r="F174" s="3" t="s">
        <v>18</v>
      </c>
      <c r="G174" s="3" t="s">
        <v>23</v>
      </c>
      <c r="I174" s="3" t="s">
        <v>26</v>
      </c>
      <c r="J174" s="4"/>
      <c r="K174" s="23">
        <v>132044.80799999999</v>
      </c>
      <c r="L174" s="23">
        <v>490250.49599999998</v>
      </c>
      <c r="M174" s="24">
        <f t="shared" si="125"/>
        <v>13.345779999999998</v>
      </c>
      <c r="N174" s="24">
        <f t="shared" si="125"/>
        <v>49.047359999999998</v>
      </c>
      <c r="O174" s="27">
        <v>10</v>
      </c>
      <c r="P174" s="27">
        <v>1138</v>
      </c>
      <c r="Q174" s="27">
        <v>25</v>
      </c>
      <c r="R174" s="1">
        <v>144</v>
      </c>
      <c r="T174" s="4">
        <v>2</v>
      </c>
      <c r="U174" s="4">
        <v>1</v>
      </c>
      <c r="V174" s="4">
        <v>1</v>
      </c>
      <c r="W174" s="4">
        <v>1</v>
      </c>
      <c r="X174" s="4" t="s">
        <v>165</v>
      </c>
      <c r="Z174" s="30"/>
      <c r="AA174" s="31"/>
      <c r="AB174" s="32"/>
      <c r="AC174" s="33"/>
      <c r="AD174" s="29"/>
      <c r="AE174" s="32"/>
      <c r="AF174" s="32"/>
      <c r="AG174" s="32"/>
      <c r="AH174" s="32"/>
      <c r="AI174" s="28"/>
      <c r="AJ174" s="29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</row>
    <row r="175" spans="1:77" ht="15" customHeight="1" x14ac:dyDescent="0.3">
      <c r="A175" s="45">
        <v>175</v>
      </c>
      <c r="C175" s="42" t="str">
        <f>IF(OR(B175="M",B175="m"),COUNTIF(Images!$B$1:B$500,D175),"")</f>
        <v/>
      </c>
      <c r="D175" s="3" t="s">
        <v>60</v>
      </c>
      <c r="E175" s="3" t="s">
        <v>196</v>
      </c>
      <c r="F175" s="3" t="s">
        <v>18</v>
      </c>
      <c r="G175" s="3" t="s">
        <v>23</v>
      </c>
      <c r="I175" s="3" t="s">
        <v>26</v>
      </c>
      <c r="J175" s="4"/>
      <c r="K175" s="23">
        <v>132044.80799999999</v>
      </c>
      <c r="L175" s="23">
        <v>490250.49599999998</v>
      </c>
      <c r="M175" s="24">
        <f t="shared" si="125"/>
        <v>13.345779999999998</v>
      </c>
      <c r="N175" s="24">
        <f t="shared" si="125"/>
        <v>49.047359999999998</v>
      </c>
      <c r="O175" s="27">
        <v>10</v>
      </c>
      <c r="P175" s="27">
        <v>1138</v>
      </c>
      <c r="Q175" s="27">
        <v>25</v>
      </c>
      <c r="R175" s="1">
        <v>162</v>
      </c>
      <c r="T175" s="4">
        <v>2</v>
      </c>
      <c r="U175" s="4">
        <v>1</v>
      </c>
      <c r="V175" s="4">
        <v>1</v>
      </c>
      <c r="W175" s="4">
        <v>1</v>
      </c>
      <c r="X175" s="4" t="s">
        <v>16</v>
      </c>
      <c r="Z175" s="30"/>
      <c r="AA175" s="31"/>
      <c r="AB175" s="32"/>
      <c r="AC175" s="33"/>
      <c r="AD175" s="29"/>
      <c r="AE175" s="32"/>
      <c r="AF175" s="32"/>
      <c r="AG175" s="32"/>
      <c r="AH175" s="32"/>
      <c r="AI175" s="28"/>
      <c r="AJ175" s="29"/>
    </row>
    <row r="176" spans="1:77" s="3" customFormat="1" ht="15" customHeight="1" x14ac:dyDescent="0.3">
      <c r="A176" s="45">
        <v>176</v>
      </c>
      <c r="B176" s="42" t="s">
        <v>341</v>
      </c>
      <c r="C176" s="42">
        <f>IF(OR(B176="M",B176="m"),COUNTIF(Images!$B$1:B$500,D176),"")</f>
        <v>5</v>
      </c>
      <c r="D176" s="4" t="s">
        <v>60</v>
      </c>
      <c r="E176" s="4"/>
      <c r="F176" s="3" t="s">
        <v>18</v>
      </c>
      <c r="G176" s="4" t="s">
        <v>391</v>
      </c>
      <c r="H176" s="13">
        <v>48</v>
      </c>
      <c r="I176" s="13"/>
      <c r="J176" s="15" t="s">
        <v>413</v>
      </c>
      <c r="K176" s="16">
        <f t="shared" ref="K176" si="142">IF(M176="","",TRUNC(M176)*10000+TRUNC((M176-TRUNC(M176))*60)*100+(((M176-TRUNC(M176))*60)-TRUNC((M176-TRUNC(M176))*60))*60)</f>
        <v>132044.55600000001</v>
      </c>
      <c r="L176" s="16">
        <f t="shared" ref="L176" si="143">IF(N176="","",TRUNC(N176)*10000+TRUNC((N176-TRUNC(N176))*60)*100+(((N176-TRUNC(N176))*60)-TRUNC((N176-TRUNC(N176))*60))*60)</f>
        <v>490250.82</v>
      </c>
      <c r="M176" s="17">
        <f t="shared" ref="M176" si="144">IF(J176="","",VALUE(MID(J176,FIND("%2C",J176)+3,8)))</f>
        <v>13.34571</v>
      </c>
      <c r="N176" s="17">
        <f t="shared" ref="N176" si="145">IF(J176="","",VALUE(MID(J176,FIND("q=",J176)+2,8)))</f>
        <v>49.047449999999998</v>
      </c>
      <c r="O176" s="18">
        <v>3</v>
      </c>
      <c r="P176" s="18">
        <v>1133</v>
      </c>
      <c r="Q176" s="18">
        <v>25</v>
      </c>
      <c r="R176" s="1"/>
      <c r="X176" s="4"/>
      <c r="Y176" s="3" t="s">
        <v>414</v>
      </c>
      <c r="Z176" s="30"/>
      <c r="AA176" s="31"/>
      <c r="AB176" s="32"/>
      <c r="AC176" s="33"/>
      <c r="AD176" s="29"/>
      <c r="AE176" s="32"/>
      <c r="AF176" s="32"/>
      <c r="AG176" s="32"/>
      <c r="AH176" s="32"/>
      <c r="AI176" s="28"/>
      <c r="AJ176" s="29"/>
      <c r="AK176" s="4"/>
      <c r="AL176" s="4"/>
      <c r="AM176" s="4"/>
      <c r="AN176" s="4"/>
      <c r="AO176" s="4"/>
    </row>
    <row r="177" spans="1:41" s="3" customFormat="1" ht="15" customHeight="1" x14ac:dyDescent="0.3">
      <c r="A177" s="45">
        <v>177</v>
      </c>
      <c r="B177" s="42" t="s">
        <v>341</v>
      </c>
      <c r="C177" s="42">
        <f>IF(OR(B177="M",B177="m"),COUNTIF(Images!$B$1:B$500,D177),"")</f>
        <v>5</v>
      </c>
      <c r="D177" s="4" t="s">
        <v>25</v>
      </c>
      <c r="E177" s="4"/>
      <c r="F177" s="3" t="s">
        <v>18</v>
      </c>
      <c r="G177" s="4" t="s">
        <v>391</v>
      </c>
      <c r="H177" s="13">
        <v>48</v>
      </c>
      <c r="I177" s="13"/>
      <c r="J177" s="15" t="s">
        <v>416</v>
      </c>
      <c r="K177" s="16">
        <f t="shared" ref="K177" si="146">IF(M177="","",TRUNC(M177)*10000+TRUNC((M177-TRUNC(M177))*60)*100+(((M177-TRUNC(M177))*60)-TRUNC((M177-TRUNC(M177))*60))*60)</f>
        <v>132044.70000000001</v>
      </c>
      <c r="L177" s="16">
        <f t="shared" ref="L177" si="147">IF(N177="","",TRUNC(N177)*10000+TRUNC((N177-TRUNC(N177))*60)*100+(((N177-TRUNC(N177))*60)-TRUNC((N177-TRUNC(N177))*60))*60)</f>
        <v>490250.78399999999</v>
      </c>
      <c r="M177" s="17">
        <f t="shared" ref="M177" si="148">IF(J177="","",VALUE(MID(J177,FIND("%2C",J177)+3,8)))</f>
        <v>13.345750000000001</v>
      </c>
      <c r="N177" s="17">
        <f t="shared" ref="N177" si="149">IF(J177="","",VALUE(MID(J177,FIND("q=",J177)+2,8)))</f>
        <v>49.047440000000002</v>
      </c>
      <c r="O177" s="18">
        <v>3</v>
      </c>
      <c r="P177" s="18">
        <v>1140</v>
      </c>
      <c r="Q177" s="18">
        <v>25</v>
      </c>
      <c r="R177" s="1"/>
      <c r="X177" s="4"/>
      <c r="Y177" s="3" t="s">
        <v>419</v>
      </c>
      <c r="Z177" s="30"/>
      <c r="AA177" s="31"/>
      <c r="AB177" s="32"/>
      <c r="AC177" s="33"/>
      <c r="AD177" s="29"/>
      <c r="AE177" s="32"/>
      <c r="AF177" s="32"/>
      <c r="AG177" s="32"/>
      <c r="AH177" s="32"/>
      <c r="AI177" s="28"/>
      <c r="AJ177" s="29"/>
      <c r="AK177" s="4"/>
      <c r="AL177" s="4"/>
      <c r="AM177" s="4"/>
      <c r="AN177" s="4"/>
      <c r="AO177" s="4"/>
    </row>
    <row r="178" spans="1:41" s="3" customFormat="1" ht="15" customHeight="1" x14ac:dyDescent="0.3">
      <c r="A178" s="45">
        <v>178</v>
      </c>
      <c r="B178" s="42" t="s">
        <v>341</v>
      </c>
      <c r="C178" s="42">
        <f>IF(OR(B178="M",B178="m"),COUNTIF(Images!$B$1:B$500,D178),"")</f>
        <v>5</v>
      </c>
      <c r="D178" s="4" t="s">
        <v>119</v>
      </c>
      <c r="E178" s="4"/>
      <c r="F178" s="3" t="s">
        <v>18</v>
      </c>
      <c r="G178" s="4" t="s">
        <v>391</v>
      </c>
      <c r="H178" s="13">
        <v>48</v>
      </c>
      <c r="I178" s="13"/>
      <c r="J178" s="15" t="s">
        <v>415</v>
      </c>
      <c r="K178" s="16">
        <f t="shared" ref="K178" si="150">IF(M178="","",TRUNC(M178)*10000+TRUNC((M178-TRUNC(M178))*60)*100+(((M178-TRUNC(M178))*60)-TRUNC((M178-TRUNC(M178))*60))*60)</f>
        <v>132044.772</v>
      </c>
      <c r="L178" s="16">
        <f t="shared" ref="L178" si="151">IF(N178="","",TRUNC(N178)*10000+TRUNC((N178-TRUNC(N178))*60)*100+(((N178-TRUNC(N178))*60)-TRUNC((N178-TRUNC(N178))*60))*60)</f>
        <v>490250.96400000004</v>
      </c>
      <c r="M178" s="17">
        <f t="shared" ref="M178" si="152">IF(J178="","",VALUE(MID(J178,FIND("%2C",J178)+3,8)))</f>
        <v>13.34577</v>
      </c>
      <c r="N178" s="17">
        <f t="shared" ref="N178" si="153">IF(J178="","",VALUE(MID(J178,FIND("q=",J178)+2,8)))</f>
        <v>49.047490000000003</v>
      </c>
      <c r="O178" s="18">
        <v>3</v>
      </c>
      <c r="P178" s="18">
        <v>1136</v>
      </c>
      <c r="Q178" s="18">
        <v>25</v>
      </c>
      <c r="R178" s="1"/>
      <c r="X178" s="4"/>
      <c r="Y178" s="3" t="s">
        <v>420</v>
      </c>
      <c r="Z178" s="30"/>
      <c r="AA178" s="31"/>
      <c r="AB178" s="32"/>
      <c r="AC178" s="33"/>
      <c r="AD178" s="29"/>
      <c r="AE178" s="32"/>
      <c r="AF178" s="32"/>
      <c r="AG178" s="32"/>
      <c r="AH178" s="32"/>
      <c r="AI178" s="28"/>
      <c r="AJ178" s="29"/>
      <c r="AK178" s="4"/>
      <c r="AL178" s="4"/>
      <c r="AM178" s="4"/>
      <c r="AN178" s="4"/>
      <c r="AO178" s="4"/>
    </row>
    <row r="179" spans="1:41" s="3" customFormat="1" ht="15" customHeight="1" x14ac:dyDescent="0.3">
      <c r="A179" s="45">
        <v>179</v>
      </c>
      <c r="B179" s="42" t="s">
        <v>341</v>
      </c>
      <c r="C179" s="42">
        <f>IF(OR(B179="M",B179="m"),COUNTIF(Images!$B$1:B$500,D179),"")</f>
        <v>2</v>
      </c>
      <c r="D179" s="4" t="s">
        <v>149</v>
      </c>
      <c r="E179" s="4"/>
      <c r="F179" s="3" t="s">
        <v>18</v>
      </c>
      <c r="G179" s="4" t="s">
        <v>391</v>
      </c>
      <c r="H179" s="13">
        <v>48</v>
      </c>
      <c r="I179" s="13"/>
      <c r="J179" s="15" t="s">
        <v>418</v>
      </c>
      <c r="K179" s="16">
        <f t="shared" ref="K179" si="154">IF(M179="","",TRUNC(M179)*10000+TRUNC((M179-TRUNC(M179))*60)*100+(((M179-TRUNC(M179))*60)-TRUNC((M179-TRUNC(M179))*60))*60)</f>
        <v>132044.34</v>
      </c>
      <c r="L179" s="16">
        <f t="shared" ref="L179" si="155">IF(N179="","",TRUNC(N179)*10000+TRUNC((N179-TRUNC(N179))*60)*100+(((N179-TRUNC(N179))*60)-TRUNC((N179-TRUNC(N179))*60))*60)</f>
        <v>490250.53200000001</v>
      </c>
      <c r="M179" s="17">
        <f t="shared" ref="M179" si="156">IF(J179="","",VALUE(MID(J179,FIND("%2C",J179)+3,8)))</f>
        <v>13.345649999999999</v>
      </c>
      <c r="N179" s="17">
        <f t="shared" ref="N179" si="157">IF(J179="","",VALUE(MID(J179,FIND("q=",J179)+2,8)))</f>
        <v>49.047370000000001</v>
      </c>
      <c r="O179" s="18">
        <v>3</v>
      </c>
      <c r="P179" s="18">
        <v>1144</v>
      </c>
      <c r="Q179" s="18">
        <v>25</v>
      </c>
      <c r="R179" s="1"/>
      <c r="X179" s="4"/>
      <c r="Y179" s="3" t="s">
        <v>421</v>
      </c>
      <c r="Z179" s="30"/>
      <c r="AA179" s="31"/>
      <c r="AB179" s="32"/>
      <c r="AC179" s="33"/>
      <c r="AD179" s="29"/>
      <c r="AE179" s="32"/>
      <c r="AF179" s="32"/>
      <c r="AG179" s="32"/>
      <c r="AH179" s="32"/>
      <c r="AI179" s="28"/>
      <c r="AJ179" s="29"/>
      <c r="AK179" s="4"/>
      <c r="AL179" s="4"/>
      <c r="AM179" s="4"/>
      <c r="AN179" s="4"/>
      <c r="AO179" s="4"/>
    </row>
    <row r="180" spans="1:41" s="3" customFormat="1" ht="15" customHeight="1" x14ac:dyDescent="0.3">
      <c r="A180" s="45">
        <v>180</v>
      </c>
      <c r="B180" s="42" t="s">
        <v>341</v>
      </c>
      <c r="C180" s="42">
        <f>IF(OR(B180="M",B180="m"),COUNTIF(Images!$B$1:B$500,D180),"")</f>
        <v>5</v>
      </c>
      <c r="D180" s="4" t="s">
        <v>123</v>
      </c>
      <c r="E180" s="4"/>
      <c r="F180" s="3" t="s">
        <v>18</v>
      </c>
      <c r="G180" s="4" t="s">
        <v>391</v>
      </c>
      <c r="H180" s="13">
        <v>48</v>
      </c>
      <c r="I180" s="13"/>
      <c r="J180" s="15" t="s">
        <v>417</v>
      </c>
      <c r="K180" s="16">
        <f t="shared" ref="K180" si="158">IF(M180="","",TRUNC(M180)*10000+TRUNC((M180-TRUNC(M180))*60)*100+(((M180-TRUNC(M180))*60)-TRUNC((M180-TRUNC(M180))*60))*60)</f>
        <v>132044.16</v>
      </c>
      <c r="L180" s="16">
        <f t="shared" ref="L180" si="159">IF(N180="","",TRUNC(N180)*10000+TRUNC((N180-TRUNC(N180))*60)*100+(((N180-TRUNC(N180))*60)-TRUNC((N180-TRUNC(N180))*60))*60)</f>
        <v>490251.288</v>
      </c>
      <c r="M180" s="17">
        <f t="shared" ref="M180" si="160">IF(J180="","",VALUE(MID(J180,FIND("%2C",J180)+3,8)))</f>
        <v>13.345599999999999</v>
      </c>
      <c r="N180" s="17">
        <f t="shared" ref="N180" si="161">IF(J180="","",VALUE(MID(J180,FIND("q=",J180)+2,8)))</f>
        <v>49.047580000000004</v>
      </c>
      <c r="O180" s="18">
        <v>3</v>
      </c>
      <c r="P180" s="18">
        <v>1143</v>
      </c>
      <c r="Q180" s="18">
        <v>25</v>
      </c>
      <c r="R180" s="1"/>
      <c r="X180" s="4"/>
      <c r="Y180" s="3" t="s">
        <v>422</v>
      </c>
      <c r="Z180" s="30"/>
      <c r="AA180" s="31"/>
      <c r="AB180" s="32"/>
      <c r="AC180" s="33"/>
      <c r="AD180" s="29"/>
      <c r="AE180" s="32"/>
      <c r="AF180" s="32"/>
      <c r="AG180" s="32"/>
      <c r="AH180" s="32"/>
      <c r="AI180" s="28"/>
      <c r="AJ180" s="29"/>
      <c r="AK180" s="4"/>
      <c r="AL180" s="4"/>
      <c r="AM180" s="4"/>
      <c r="AN180" s="4"/>
      <c r="AO180" s="4"/>
    </row>
    <row r="181" spans="1:41" s="3" customFormat="1" ht="15" customHeight="1" x14ac:dyDescent="0.3">
      <c r="A181" s="45">
        <v>181</v>
      </c>
      <c r="B181" s="42" t="s">
        <v>341</v>
      </c>
      <c r="C181" s="42">
        <f>IF(OR(B181="M",B181="m"),COUNTIF(Images!$B$1:B$500,D181),"")</f>
        <v>5</v>
      </c>
      <c r="D181" s="4" t="s">
        <v>146</v>
      </c>
      <c r="E181" s="4"/>
      <c r="F181" s="3" t="s">
        <v>18</v>
      </c>
      <c r="G181" s="4" t="s">
        <v>391</v>
      </c>
      <c r="H181" s="13">
        <v>48</v>
      </c>
      <c r="I181" s="13"/>
      <c r="J181" s="15" t="s">
        <v>416</v>
      </c>
      <c r="K181" s="16">
        <f t="shared" ref="K181" si="162">IF(M181="","",TRUNC(M181)*10000+TRUNC((M181-TRUNC(M181))*60)*100+(((M181-TRUNC(M181))*60)-TRUNC((M181-TRUNC(M181))*60))*60)</f>
        <v>132044.70000000001</v>
      </c>
      <c r="L181" s="16">
        <f t="shared" ref="L181" si="163">IF(N181="","",TRUNC(N181)*10000+TRUNC((N181-TRUNC(N181))*60)*100+(((N181-TRUNC(N181))*60)-TRUNC((N181-TRUNC(N181))*60))*60)</f>
        <v>490250.78399999999</v>
      </c>
      <c r="M181" s="17">
        <f t="shared" ref="M181" si="164">IF(J181="","",VALUE(MID(J181,FIND("%2C",J181)+3,8)))</f>
        <v>13.345750000000001</v>
      </c>
      <c r="N181" s="17">
        <f t="shared" ref="N181" si="165">IF(J181="","",VALUE(MID(J181,FIND("q=",J181)+2,8)))</f>
        <v>49.047440000000002</v>
      </c>
      <c r="O181" s="18">
        <v>3</v>
      </c>
      <c r="P181" s="18">
        <v>1142</v>
      </c>
      <c r="Q181" s="18">
        <v>25</v>
      </c>
      <c r="R181" s="1"/>
      <c r="X181" s="4"/>
      <c r="Y181" s="3" t="s">
        <v>423</v>
      </c>
      <c r="Z181" s="30"/>
      <c r="AA181" s="31"/>
      <c r="AB181" s="32"/>
      <c r="AC181" s="33"/>
      <c r="AD181" s="29"/>
      <c r="AE181" s="32"/>
      <c r="AF181" s="32"/>
      <c r="AG181" s="32"/>
      <c r="AH181" s="32"/>
      <c r="AI181" s="28"/>
      <c r="AJ181" s="29"/>
      <c r="AK181" s="4"/>
      <c r="AL181" s="4"/>
      <c r="AM181" s="4"/>
      <c r="AN181" s="4"/>
      <c r="AO181" s="4"/>
    </row>
    <row r="182" spans="1:41" s="3" customFormat="1" ht="15" customHeight="1" x14ac:dyDescent="0.3">
      <c r="A182" s="45">
        <v>182</v>
      </c>
      <c r="B182" s="42"/>
      <c r="C182" s="42" t="str">
        <f>IF(OR(B182="M",B182="m"),COUNTIF(Images!$B$1:B$500,D182),"")</f>
        <v/>
      </c>
      <c r="D182" s="4" t="s">
        <v>463</v>
      </c>
      <c r="E182" s="4"/>
      <c r="G182" s="4"/>
      <c r="H182" s="13"/>
      <c r="I182" s="13"/>
      <c r="J182" s="15"/>
      <c r="K182" s="16"/>
      <c r="L182" s="16"/>
      <c r="M182" s="17"/>
      <c r="N182" s="17"/>
      <c r="O182" s="18"/>
      <c r="P182" s="18"/>
      <c r="Q182" s="18"/>
      <c r="R182" s="1"/>
      <c r="X182" s="4"/>
      <c r="Z182" s="30"/>
      <c r="AA182" s="31"/>
      <c r="AB182" s="32"/>
      <c r="AC182" s="33"/>
      <c r="AD182" s="29"/>
      <c r="AE182" s="32"/>
      <c r="AF182" s="32"/>
      <c r="AG182" s="32"/>
      <c r="AH182" s="32"/>
      <c r="AI182" s="28"/>
      <c r="AJ182" s="29"/>
      <c r="AK182" s="4"/>
      <c r="AL182" s="4"/>
      <c r="AM182" s="4"/>
      <c r="AN182" s="4"/>
      <c r="AO182" s="4"/>
    </row>
    <row r="183" spans="1:41" s="3" customFormat="1" ht="15" customHeight="1" x14ac:dyDescent="0.3">
      <c r="A183" s="45">
        <v>183</v>
      </c>
      <c r="B183" s="42" t="s">
        <v>341</v>
      </c>
      <c r="C183" s="42">
        <f>IF(OR(B183="M",B183="m"),COUNTIF(Images!$B$1:B$500,D183),"")</f>
        <v>0</v>
      </c>
      <c r="D183" s="4" t="s">
        <v>321</v>
      </c>
      <c r="E183" s="4"/>
      <c r="F183" s="3" t="s">
        <v>18</v>
      </c>
      <c r="G183" s="4" t="s">
        <v>322</v>
      </c>
      <c r="H183" s="13">
        <v>49</v>
      </c>
      <c r="I183" s="13" t="s">
        <v>323</v>
      </c>
      <c r="J183" s="15" t="s">
        <v>324</v>
      </c>
      <c r="K183" s="16">
        <f t="shared" ref="K183:L185" si="166">IF(M183="","",TRUNC(M183)*10000+TRUNC((M183-TRUNC(M183))*60)*100+(((M183-TRUNC(M183))*60)-TRUNC((M183-TRUNC(M183))*60))*60)</f>
        <v>133722.83600000001</v>
      </c>
      <c r="L183" s="16">
        <f t="shared" si="166"/>
        <v>484117.84399999998</v>
      </c>
      <c r="M183" s="17">
        <f t="shared" ref="M183:M185" si="167">IF(J183="","",VALUE(MID(J183,FIND("%2C",J183)+3,8)))</f>
        <v>13.623010000000001</v>
      </c>
      <c r="N183" s="17">
        <f t="shared" ref="N183:N185" si="168">IF(J183="","",VALUE(MID(J183,FIND("q=",J183)+2,8)))</f>
        <v>48.688290000000002</v>
      </c>
      <c r="O183" s="18">
        <v>3</v>
      </c>
      <c r="P183" s="18">
        <v>746</v>
      </c>
      <c r="Q183" s="18">
        <v>25</v>
      </c>
      <c r="R183" s="1"/>
      <c r="X183" s="4"/>
      <c r="Y183" s="3" t="s">
        <v>333</v>
      </c>
      <c r="Z183" s="30"/>
      <c r="AA183" s="31"/>
      <c r="AB183" s="32"/>
      <c r="AC183" s="33"/>
      <c r="AD183" s="29"/>
      <c r="AE183" s="32"/>
      <c r="AF183" s="32"/>
      <c r="AG183" s="32"/>
      <c r="AH183" s="32"/>
      <c r="AI183" s="28"/>
      <c r="AJ183" s="29"/>
      <c r="AK183" s="4"/>
      <c r="AL183" s="4"/>
      <c r="AM183" s="4"/>
      <c r="AN183" s="4"/>
      <c r="AO183" s="4"/>
    </row>
    <row r="184" spans="1:41" s="3" customFormat="1" ht="15" customHeight="1" x14ac:dyDescent="0.3">
      <c r="A184" s="45">
        <v>184</v>
      </c>
      <c r="B184" s="42" t="s">
        <v>341</v>
      </c>
      <c r="C184" s="42">
        <f>IF(OR(B184="M",B184="m"),COUNTIF(Images!$B$1:B$500,D184),"")</f>
        <v>0</v>
      </c>
      <c r="D184" s="4" t="s">
        <v>325</v>
      </c>
      <c r="E184" s="4"/>
      <c r="F184" s="3" t="s">
        <v>18</v>
      </c>
      <c r="G184" s="4" t="s">
        <v>322</v>
      </c>
      <c r="H184" s="13" t="s">
        <v>326</v>
      </c>
      <c r="I184" s="13" t="s">
        <v>323</v>
      </c>
      <c r="J184" s="15" t="s">
        <v>327</v>
      </c>
      <c r="K184" s="16">
        <f t="shared" si="166"/>
        <v>133723.55600000001</v>
      </c>
      <c r="L184" s="16">
        <f t="shared" si="166"/>
        <v>484115.18</v>
      </c>
      <c r="M184" s="17">
        <f t="shared" si="167"/>
        <v>13.62321</v>
      </c>
      <c r="N184" s="17">
        <f t="shared" si="168"/>
        <v>48.687550000000002</v>
      </c>
      <c r="O184" s="18">
        <v>4</v>
      </c>
      <c r="P184" s="18">
        <v>746</v>
      </c>
      <c r="Q184" s="18">
        <v>25</v>
      </c>
      <c r="R184" s="1"/>
      <c r="X184" s="4"/>
      <c r="Y184" s="3" t="s">
        <v>333</v>
      </c>
      <c r="Z184" s="30"/>
      <c r="AA184" s="31"/>
      <c r="AB184" s="32"/>
      <c r="AC184" s="33"/>
      <c r="AD184" s="29"/>
      <c r="AE184" s="32"/>
      <c r="AF184" s="32"/>
      <c r="AG184" s="32"/>
      <c r="AH184" s="32"/>
      <c r="AI184" s="28"/>
      <c r="AJ184" s="29"/>
      <c r="AK184" s="4"/>
      <c r="AL184" s="4"/>
      <c r="AM184" s="4"/>
      <c r="AN184" s="4"/>
      <c r="AO184" s="4"/>
    </row>
    <row r="185" spans="1:41" s="3" customFormat="1" ht="15" customHeight="1" x14ac:dyDescent="0.3">
      <c r="A185" s="45">
        <v>185</v>
      </c>
      <c r="B185" s="42" t="s">
        <v>341</v>
      </c>
      <c r="C185" s="42">
        <f>IF(OR(B185="M",B185="m"),COUNTIF(Images!$B$1:B$500,D185),"")</f>
        <v>5</v>
      </c>
      <c r="D185" s="4" t="s">
        <v>306</v>
      </c>
      <c r="E185" s="4"/>
      <c r="F185" s="3" t="s">
        <v>344</v>
      </c>
      <c r="G185" s="4" t="s">
        <v>322</v>
      </c>
      <c r="H185" s="13" t="s">
        <v>307</v>
      </c>
      <c r="I185" s="13" t="s">
        <v>345</v>
      </c>
      <c r="J185" s="15" t="s">
        <v>308</v>
      </c>
      <c r="K185" s="16">
        <f t="shared" si="166"/>
        <v>134013.908</v>
      </c>
      <c r="L185" s="16">
        <f t="shared" si="166"/>
        <v>485128.51199999999</v>
      </c>
      <c r="M185" s="17">
        <f t="shared" si="167"/>
        <v>13.670529999999999</v>
      </c>
      <c r="N185" s="17">
        <f t="shared" si="168"/>
        <v>48.85792</v>
      </c>
      <c r="O185" s="18">
        <v>4</v>
      </c>
      <c r="P185" s="18">
        <v>1026</v>
      </c>
      <c r="Q185" s="18">
        <v>15</v>
      </c>
      <c r="R185" s="1"/>
      <c r="X185" s="4"/>
      <c r="Y185" s="41" t="s">
        <v>338</v>
      </c>
      <c r="Z185" s="30"/>
      <c r="AA185" s="31"/>
      <c r="AB185" s="32"/>
      <c r="AC185" s="33"/>
      <c r="AD185" s="29"/>
      <c r="AE185" s="32"/>
      <c r="AF185" s="32"/>
      <c r="AG185" s="32"/>
      <c r="AH185" s="32"/>
      <c r="AI185" s="28"/>
      <c r="AJ185" s="29"/>
      <c r="AK185" s="4"/>
      <c r="AL185" s="4"/>
      <c r="AM185" s="4"/>
      <c r="AN185" s="4"/>
      <c r="AO185" s="4"/>
    </row>
    <row r="186" spans="1:41" s="3" customFormat="1" ht="15" customHeight="1" x14ac:dyDescent="0.3">
      <c r="A186" s="45">
        <v>186</v>
      </c>
      <c r="B186" s="42" t="s">
        <v>341</v>
      </c>
      <c r="C186" s="42">
        <f>IF(OR(B186="M",B186="m"),COUNTIF(Images!$B$1:B$500,D186),"")</f>
        <v>5</v>
      </c>
      <c r="D186" s="4" t="s">
        <v>331</v>
      </c>
      <c r="E186" s="4"/>
      <c r="F186" s="3" t="s">
        <v>18</v>
      </c>
      <c r="G186" s="4" t="s">
        <v>322</v>
      </c>
      <c r="H186" s="13">
        <v>50</v>
      </c>
      <c r="I186" s="13" t="s">
        <v>330</v>
      </c>
      <c r="J186" s="3" t="s">
        <v>329</v>
      </c>
      <c r="K186" s="23">
        <v>132015.1</v>
      </c>
      <c r="L186" s="23">
        <v>485526.3</v>
      </c>
      <c r="M186" s="24">
        <f t="shared" ref="M186" si="169">(K186-TRUNC(K186/100)*100)/3600+(TRUNC(K186/100)-TRUNC(K186/10000)*100)/60+TRUNC(K186/10000)</f>
        <v>13.33752777777778</v>
      </c>
      <c r="N186" s="24">
        <f t="shared" ref="N186" si="170">(L186-TRUNC(L186/100)*100)/3600+(TRUNC(L186/100)-TRUNC(L186/10000)*100)/60+TRUNC(L186/10000)</f>
        <v>48.923972222222218</v>
      </c>
      <c r="O186" s="27">
        <v>3</v>
      </c>
      <c r="P186" s="27">
        <v>781</v>
      </c>
      <c r="Q186" s="27">
        <v>15</v>
      </c>
      <c r="R186" s="1"/>
      <c r="X186" s="4"/>
      <c r="Y186" s="3" t="s">
        <v>332</v>
      </c>
      <c r="Z186" s="30"/>
      <c r="AA186" s="31"/>
      <c r="AB186" s="32"/>
      <c r="AC186" s="33"/>
      <c r="AD186" s="29"/>
      <c r="AE186" s="32"/>
      <c r="AF186" s="32"/>
      <c r="AG186" s="32"/>
      <c r="AH186" s="32"/>
      <c r="AI186" s="28"/>
      <c r="AJ186" s="29"/>
      <c r="AK186" s="4"/>
      <c r="AL186" s="4"/>
      <c r="AM186" s="4"/>
      <c r="AN186" s="4"/>
      <c r="AO186" s="4"/>
    </row>
    <row r="187" spans="1:41" s="3" customFormat="1" ht="15" customHeight="1" x14ac:dyDescent="0.3">
      <c r="A187" s="45">
        <v>187</v>
      </c>
      <c r="B187" s="42" t="s">
        <v>342</v>
      </c>
      <c r="C187" s="42" t="str">
        <f>IF(OR(B187="M",B187="m"),COUNTIF(Images!$B$1:B$500,D187),"")</f>
        <v/>
      </c>
      <c r="D187" s="4" t="s">
        <v>343</v>
      </c>
      <c r="E187" s="4"/>
      <c r="F187" s="3" t="s">
        <v>18</v>
      </c>
      <c r="G187" s="4" t="s">
        <v>322</v>
      </c>
      <c r="H187" s="13">
        <v>50</v>
      </c>
      <c r="I187" s="13" t="s">
        <v>330</v>
      </c>
      <c r="J187" s="3" t="s">
        <v>329</v>
      </c>
      <c r="K187" s="23">
        <v>132015.1</v>
      </c>
      <c r="L187" s="23">
        <v>485526.3</v>
      </c>
      <c r="M187" s="24">
        <f t="shared" ref="M187" si="171">(K187-TRUNC(K187/100)*100)/3600+(TRUNC(K187/100)-TRUNC(K187/10000)*100)/60+TRUNC(K187/10000)</f>
        <v>13.33752777777778</v>
      </c>
      <c r="N187" s="24">
        <f t="shared" ref="N187" si="172">(L187-TRUNC(L187/100)*100)/3600+(TRUNC(L187/100)-TRUNC(L187/10000)*100)/60+TRUNC(L187/10000)</f>
        <v>48.923972222222218</v>
      </c>
      <c r="O187" s="27">
        <v>3</v>
      </c>
      <c r="P187" s="27">
        <v>781</v>
      </c>
      <c r="Q187" s="27">
        <v>15</v>
      </c>
      <c r="R187" s="1"/>
      <c r="X187" s="4"/>
      <c r="Y187" s="3" t="s">
        <v>332</v>
      </c>
      <c r="Z187" s="30"/>
      <c r="AA187" s="31"/>
      <c r="AB187" s="32"/>
      <c r="AC187" s="33"/>
      <c r="AD187" s="29"/>
      <c r="AE187" s="32"/>
      <c r="AF187" s="32"/>
      <c r="AG187" s="32"/>
      <c r="AH187" s="32"/>
      <c r="AI187" s="28"/>
      <c r="AJ187" s="29"/>
      <c r="AK187" s="4"/>
      <c r="AL187" s="4"/>
      <c r="AM187" s="4"/>
      <c r="AN187" s="4"/>
      <c r="AO187" s="4"/>
    </row>
    <row r="188" spans="1:41" s="3" customFormat="1" ht="15" customHeight="1" x14ac:dyDescent="0.3">
      <c r="A188" s="45">
        <v>188</v>
      </c>
      <c r="B188" s="42" t="s">
        <v>342</v>
      </c>
      <c r="C188" s="42" t="str">
        <f>IF(OR(B188="M",B188="m"),COUNTIF(Images!$B$1:B$500,D188),"")</f>
        <v/>
      </c>
      <c r="D188" s="4" t="s">
        <v>365</v>
      </c>
      <c r="E188" s="4"/>
      <c r="F188" s="3" t="s">
        <v>18</v>
      </c>
      <c r="G188" s="4" t="s">
        <v>366</v>
      </c>
      <c r="H188" s="13" t="s">
        <v>342</v>
      </c>
      <c r="I188" s="13" t="s">
        <v>379</v>
      </c>
      <c r="J188" s="15" t="s">
        <v>367</v>
      </c>
      <c r="K188" s="16">
        <f t="shared" ref="K188" si="173">IF(M188="","",TRUNC(M188)*10000+TRUNC((M188-TRUNC(M188))*60)*100+(((M188-TRUNC(M188))*60)-TRUNC((M188-TRUNC(M188))*60))*60)</f>
        <v>131735.12400000001</v>
      </c>
      <c r="L188" s="16">
        <f t="shared" ref="L188" si="174">IF(N188="","",TRUNC(N188)*10000+TRUNC((N188-TRUNC(N188))*60)*100+(((N188-TRUNC(N188))*60)-TRUNC((N188-TRUNC(N188))*60))*60)</f>
        <v>490613.71600000001</v>
      </c>
      <c r="M188" s="17">
        <f t="shared" ref="M188" si="175">IF(J188="","",VALUE(MID(J188,FIND("%2C",J188)+3,8)))</f>
        <v>13.293089999999999</v>
      </c>
      <c r="N188" s="17">
        <f t="shared" ref="N188" si="176">IF(J188="","",VALUE(MID(J188,FIND("q=",J188)+2,8)))</f>
        <v>49.103810000000003</v>
      </c>
      <c r="O188" s="18">
        <v>4</v>
      </c>
      <c r="P188" s="18">
        <v>1174</v>
      </c>
      <c r="Q188" s="18">
        <v>15</v>
      </c>
      <c r="R188" s="1"/>
      <c r="X188" s="4"/>
      <c r="Y188" s="3" t="s">
        <v>383</v>
      </c>
      <c r="Z188" s="30"/>
      <c r="AA188" s="31"/>
      <c r="AB188" s="32"/>
      <c r="AC188" s="33"/>
      <c r="AD188" s="29"/>
      <c r="AE188" s="32"/>
      <c r="AF188" s="32"/>
      <c r="AG188" s="32"/>
      <c r="AH188" s="32"/>
      <c r="AI188" s="28"/>
      <c r="AJ188" s="29"/>
      <c r="AK188" s="4"/>
      <c r="AL188" s="4"/>
      <c r="AM188" s="4"/>
      <c r="AN188" s="4"/>
      <c r="AO188" s="4"/>
    </row>
    <row r="189" spans="1:41" s="3" customFormat="1" ht="15" customHeight="1" x14ac:dyDescent="0.3">
      <c r="A189" s="45">
        <v>189</v>
      </c>
      <c r="B189" s="42" t="s">
        <v>342</v>
      </c>
      <c r="C189" s="42" t="str">
        <f>IF(OR(B189="M",B189="m"),COUNTIF(Images!$B$1:B$500,D189),"")</f>
        <v/>
      </c>
      <c r="D189" s="4" t="s">
        <v>368</v>
      </c>
      <c r="E189" s="4"/>
      <c r="F189" s="3" t="s">
        <v>18</v>
      </c>
      <c r="G189" s="4" t="s">
        <v>366</v>
      </c>
      <c r="H189" s="13" t="s">
        <v>342</v>
      </c>
      <c r="I189" s="13" t="s">
        <v>379</v>
      </c>
      <c r="J189" s="15" t="s">
        <v>369</v>
      </c>
      <c r="K189" s="16">
        <f t="shared" ref="K189" si="177">IF(M189="","",TRUNC(M189)*10000+TRUNC((M189-TRUNC(M189))*60)*100+(((M189-TRUNC(M189))*60)-TRUNC((M189-TRUNC(M189))*60))*60)</f>
        <v>131741.64000000001</v>
      </c>
      <c r="L189" s="16">
        <f t="shared" ref="L189" si="178">IF(N189="","",TRUNC(N189)*10000+TRUNC((N189-TRUNC(N189))*60)*100+(((N189-TRUNC(N189))*60)-TRUNC((N189-TRUNC(N189))*60))*60)</f>
        <v>490623.54399999999</v>
      </c>
      <c r="M189" s="17">
        <f t="shared" ref="M189" si="179">IF(J189="","",VALUE(MID(J189,FIND("%2C",J189)+3,8)))</f>
        <v>13.2949</v>
      </c>
      <c r="N189" s="17">
        <f t="shared" ref="N189" si="180">IF(J189="","",VALUE(MID(J189,FIND("q=",J189)+2,8)))</f>
        <v>49.106540000000003</v>
      </c>
      <c r="O189" s="18">
        <v>4</v>
      </c>
      <c r="P189" s="18">
        <v>1107</v>
      </c>
      <c r="Q189" s="18">
        <v>15</v>
      </c>
      <c r="R189" s="1"/>
      <c r="X189" s="4"/>
      <c r="Y189" s="3" t="s">
        <v>384</v>
      </c>
      <c r="Z189" s="30"/>
      <c r="AA189" s="31"/>
      <c r="AB189" s="32"/>
      <c r="AC189" s="33"/>
      <c r="AD189" s="29"/>
      <c r="AE189" s="32"/>
      <c r="AF189" s="32"/>
      <c r="AG189" s="32"/>
      <c r="AH189" s="32"/>
      <c r="AI189" s="28"/>
      <c r="AJ189" s="29"/>
      <c r="AK189" s="4"/>
      <c r="AL189" s="4"/>
      <c r="AM189" s="4"/>
      <c r="AN189" s="4"/>
      <c r="AO189" s="4"/>
    </row>
    <row r="190" spans="1:41" s="3" customFormat="1" ht="15" customHeight="1" x14ac:dyDescent="0.3">
      <c r="A190" s="45">
        <v>190</v>
      </c>
      <c r="B190" s="42" t="s">
        <v>342</v>
      </c>
      <c r="C190" s="42" t="str">
        <f>IF(OR(B190="M",B190="m"),COUNTIF(Images!$B$1:B$500,D190),"")</f>
        <v/>
      </c>
      <c r="D190" s="4" t="s">
        <v>381</v>
      </c>
      <c r="E190" s="4"/>
      <c r="F190" s="3" t="s">
        <v>18</v>
      </c>
      <c r="G190" s="4" t="s">
        <v>366</v>
      </c>
      <c r="H190" s="13" t="s">
        <v>342</v>
      </c>
      <c r="I190" s="13" t="s">
        <v>382</v>
      </c>
      <c r="J190" s="3" t="s">
        <v>329</v>
      </c>
      <c r="K190" s="23">
        <v>131610.1</v>
      </c>
      <c r="L190" s="23">
        <v>490540.7</v>
      </c>
      <c r="M190" s="24">
        <f t="shared" ref="M190" si="181">(K190-TRUNC(K190/100)*100)/3600+(TRUNC(K190/100)-TRUNC(K190/10000)*100)/60+TRUNC(K190/10000)</f>
        <v>13.269472222222223</v>
      </c>
      <c r="N190" s="24">
        <f t="shared" ref="N190" si="182">(L190-TRUNC(L190/100)*100)/3600+(TRUNC(L190/100)-TRUNC(L190/10000)*100)/60+TRUNC(L190/10000)</f>
        <v>49.094638888888895</v>
      </c>
      <c r="O190" s="27">
        <v>5</v>
      </c>
      <c r="P190" s="27">
        <v>974</v>
      </c>
      <c r="Q190" s="27">
        <v>15</v>
      </c>
      <c r="R190" s="1"/>
      <c r="X190" s="4"/>
      <c r="Y190" s="3" t="s">
        <v>374</v>
      </c>
      <c r="Z190" s="30"/>
      <c r="AA190" s="31"/>
      <c r="AB190" s="32"/>
      <c r="AC190" s="33"/>
      <c r="AD190" s="29"/>
      <c r="AE190" s="32"/>
      <c r="AF190" s="32"/>
      <c r="AG190" s="32"/>
      <c r="AH190" s="32"/>
      <c r="AI190" s="28"/>
      <c r="AJ190" s="29"/>
      <c r="AK190" s="4"/>
      <c r="AL190" s="4"/>
      <c r="AM190" s="4"/>
      <c r="AN190" s="4"/>
      <c r="AO190" s="4"/>
    </row>
    <row r="191" spans="1:41" s="3" customFormat="1" ht="15" customHeight="1" x14ac:dyDescent="0.3">
      <c r="A191" s="45">
        <v>191</v>
      </c>
      <c r="B191" s="42" t="s">
        <v>342</v>
      </c>
      <c r="C191" s="42" t="str">
        <f>IF(OR(B191="M",B191="m"),COUNTIF(Images!$B$1:B$500,D191),"")</f>
        <v/>
      </c>
      <c r="D191" s="4" t="s">
        <v>385</v>
      </c>
      <c r="E191" s="4"/>
      <c r="F191" s="3" t="s">
        <v>18</v>
      </c>
      <c r="G191" s="4" t="s">
        <v>366</v>
      </c>
      <c r="H191" s="13" t="s">
        <v>342</v>
      </c>
      <c r="I191" s="13" t="s">
        <v>382</v>
      </c>
      <c r="J191" s="3" t="s">
        <v>329</v>
      </c>
      <c r="K191" s="23">
        <v>131610.1</v>
      </c>
      <c r="L191" s="23">
        <v>490540.7</v>
      </c>
      <c r="M191" s="24">
        <f t="shared" ref="M191" si="183">(K191-TRUNC(K191/100)*100)/3600+(TRUNC(K191/100)-TRUNC(K191/10000)*100)/60+TRUNC(K191/10000)</f>
        <v>13.269472222222223</v>
      </c>
      <c r="N191" s="24">
        <f t="shared" ref="N191" si="184">(L191-TRUNC(L191/100)*100)/3600+(TRUNC(L191/100)-TRUNC(L191/10000)*100)/60+TRUNC(L191/10000)</f>
        <v>49.094638888888895</v>
      </c>
      <c r="O191" s="27">
        <v>5</v>
      </c>
      <c r="P191" s="27">
        <v>974</v>
      </c>
      <c r="Q191" s="27">
        <v>15</v>
      </c>
      <c r="R191" s="1"/>
      <c r="X191" s="4"/>
      <c r="Y191" s="3" t="s">
        <v>374</v>
      </c>
      <c r="Z191" s="30"/>
      <c r="AA191" s="31"/>
      <c r="AB191" s="32"/>
      <c r="AC191" s="33"/>
      <c r="AD191" s="29"/>
      <c r="AE191" s="32"/>
      <c r="AF191" s="32"/>
      <c r="AG191" s="32"/>
      <c r="AH191" s="32"/>
      <c r="AI191" s="28"/>
      <c r="AJ191" s="29"/>
      <c r="AK191" s="4"/>
      <c r="AL191" s="4"/>
      <c r="AM191" s="4"/>
      <c r="AN191" s="4"/>
      <c r="AO191" s="4"/>
    </row>
    <row r="192" spans="1:41" s="3" customFormat="1" ht="15" customHeight="1" x14ac:dyDescent="0.3">
      <c r="A192" s="45">
        <v>192</v>
      </c>
      <c r="B192" s="42" t="s">
        <v>341</v>
      </c>
      <c r="C192" s="42">
        <f>IF(OR(B192="M",B192="m"),COUNTIF(Images!$B$1:B$500,D192),"")</f>
        <v>5</v>
      </c>
      <c r="D192" s="4" t="s">
        <v>395</v>
      </c>
      <c r="E192" s="4"/>
      <c r="F192" s="3" t="s">
        <v>18</v>
      </c>
      <c r="G192" s="4" t="s">
        <v>391</v>
      </c>
      <c r="H192" s="13">
        <v>51</v>
      </c>
      <c r="I192" s="13" t="s">
        <v>392</v>
      </c>
      <c r="J192" s="15" t="s">
        <v>393</v>
      </c>
      <c r="K192" s="16">
        <f t="shared" ref="K192:K193" si="185">IF(M192="","",TRUNC(M192)*10000+TRUNC((M192-TRUNC(M192))*60)*100+(((M192-TRUNC(M192))*60)-TRUNC((M192-TRUNC(M192))*60))*60)</f>
        <v>132148.99599999998</v>
      </c>
      <c r="L192" s="16">
        <f t="shared" ref="L192:L193" si="186">IF(N192="","",TRUNC(N192)*10000+TRUNC((N192-TRUNC(N192))*60)*100+(((N192-TRUNC(N192))*60)-TRUNC((N192-TRUNC(N192))*60))*60)</f>
        <v>490307.848</v>
      </c>
      <c r="M192" s="17">
        <f t="shared" ref="M192:M193" si="187">IF(J192="","",VALUE(MID(J192,FIND("%2C",J192)+3,8)))</f>
        <v>13.36361</v>
      </c>
      <c r="N192" s="17">
        <f t="shared" ref="N192:N193" si="188">IF(J192="","",VALUE(MID(J192,FIND("q=",J192)+2,8)))</f>
        <v>49.05218</v>
      </c>
      <c r="O192" s="18">
        <v>4</v>
      </c>
      <c r="P192" s="18">
        <v>1172</v>
      </c>
      <c r="Q192" s="18">
        <v>15</v>
      </c>
      <c r="R192" s="1"/>
      <c r="X192" s="4"/>
      <c r="Y192" s="3" t="s">
        <v>394</v>
      </c>
      <c r="Z192" s="30"/>
      <c r="AA192" s="31"/>
      <c r="AB192" s="32"/>
      <c r="AC192" s="33"/>
      <c r="AD192" s="29"/>
      <c r="AE192" s="32"/>
      <c r="AF192" s="32"/>
      <c r="AG192" s="32"/>
      <c r="AH192" s="32"/>
      <c r="AI192" s="28"/>
      <c r="AJ192" s="29"/>
      <c r="AK192" s="4"/>
      <c r="AL192" s="4"/>
      <c r="AM192" s="4"/>
      <c r="AN192" s="4"/>
      <c r="AO192" s="4"/>
    </row>
    <row r="193" spans="1:41" s="3" customFormat="1" ht="15" customHeight="1" x14ac:dyDescent="0.3">
      <c r="A193" s="45">
        <v>193</v>
      </c>
      <c r="B193" s="42" t="s">
        <v>341</v>
      </c>
      <c r="C193" s="42">
        <f>IF(OR(B193="M",B193="m"),COUNTIF(Images!$B$1:B$500,D193),"")</f>
        <v>5</v>
      </c>
      <c r="D193" s="4" t="s">
        <v>399</v>
      </c>
      <c r="E193" s="4"/>
      <c r="F193" s="3" t="s">
        <v>18</v>
      </c>
      <c r="G193" s="4" t="s">
        <v>391</v>
      </c>
      <c r="H193" s="13">
        <v>52</v>
      </c>
      <c r="I193" s="13"/>
      <c r="J193" s="15" t="s">
        <v>400</v>
      </c>
      <c r="K193" s="16">
        <f t="shared" si="185"/>
        <v>132133.984</v>
      </c>
      <c r="L193" s="16">
        <f t="shared" si="186"/>
        <v>490350.54399999999</v>
      </c>
      <c r="M193" s="17">
        <f t="shared" si="187"/>
        <v>13.359439999999999</v>
      </c>
      <c r="N193" s="17">
        <f t="shared" si="188"/>
        <v>49.064039999999999</v>
      </c>
      <c r="O193" s="18">
        <v>3</v>
      </c>
      <c r="P193" s="18">
        <v>1125</v>
      </c>
      <c r="Q193" s="18">
        <v>15</v>
      </c>
      <c r="R193" s="1"/>
      <c r="X193" s="4"/>
      <c r="Y193" s="41" t="s">
        <v>401</v>
      </c>
      <c r="Z193" s="30"/>
      <c r="AA193" s="31"/>
      <c r="AB193" s="32"/>
      <c r="AC193" s="33"/>
      <c r="AD193" s="29"/>
      <c r="AE193" s="32"/>
      <c r="AF193" s="32"/>
      <c r="AG193" s="32"/>
      <c r="AH193" s="32"/>
      <c r="AI193" s="28"/>
      <c r="AJ193" s="29"/>
      <c r="AK193" s="4"/>
      <c r="AL193" s="4"/>
      <c r="AM193" s="4"/>
      <c r="AN193" s="4"/>
      <c r="AO193" s="4"/>
    </row>
    <row r="194" spans="1:41" s="3" customFormat="1" ht="15" customHeight="1" x14ac:dyDescent="0.3">
      <c r="A194" s="45">
        <v>194</v>
      </c>
      <c r="B194" s="42" t="s">
        <v>342</v>
      </c>
      <c r="C194" s="42" t="str">
        <f>IF(OR(B194="M",B194="m"),COUNTIF(Images!$B$1:B$500,D194),"")</f>
        <v/>
      </c>
      <c r="D194" s="4" t="s">
        <v>407</v>
      </c>
      <c r="E194" s="4"/>
      <c r="F194" s="3" t="s">
        <v>18</v>
      </c>
      <c r="G194" s="4" t="s">
        <v>391</v>
      </c>
      <c r="H194" s="13">
        <v>53</v>
      </c>
      <c r="I194" s="13" t="s">
        <v>409</v>
      </c>
      <c r="J194" s="15" t="s">
        <v>408</v>
      </c>
      <c r="K194" s="16">
        <f t="shared" ref="K194" si="189">IF(M194="","",TRUNC(M194)*10000+TRUNC((M194-TRUNC(M194))*60)*100+(((M194-TRUNC(M194))*60)-TRUNC((M194-TRUNC(M194))*60))*60)</f>
        <v>131913.62</v>
      </c>
      <c r="L194" s="16">
        <f t="shared" ref="L194" si="190">IF(N194="","",TRUNC(N194)*10000+TRUNC((N194-TRUNC(N194))*60)*100+(((N194-TRUNC(N194))*60)-TRUNC((N194-TRUNC(N194))*60))*60)</f>
        <v>490226.23200000002</v>
      </c>
      <c r="M194" s="17">
        <f t="shared" ref="M194" si="191">IF(J194="","",VALUE(MID(J194,FIND("%2C",J194)+3,8)))</f>
        <v>13.320449999999999</v>
      </c>
      <c r="N194" s="17">
        <f t="shared" ref="N194" si="192">IF(J194="","",VALUE(MID(J194,FIND("q=",J194)+2,8)))</f>
        <v>49.040619999999997</v>
      </c>
      <c r="O194" s="18">
        <v>5</v>
      </c>
      <c r="P194" s="18">
        <v>850</v>
      </c>
      <c r="Q194" s="18">
        <v>15</v>
      </c>
      <c r="R194" s="1"/>
      <c r="X194" s="4"/>
      <c r="Y194" s="41" t="s">
        <v>401</v>
      </c>
      <c r="Z194" s="30"/>
      <c r="AA194" s="31"/>
      <c r="AB194" s="32"/>
      <c r="AC194" s="33"/>
      <c r="AD194" s="29"/>
      <c r="AE194" s="32"/>
      <c r="AF194" s="32"/>
      <c r="AG194" s="32"/>
      <c r="AH194" s="32"/>
      <c r="AI194" s="28"/>
      <c r="AJ194" s="29"/>
      <c r="AK194" s="4"/>
      <c r="AL194" s="4"/>
      <c r="AM194" s="4"/>
      <c r="AN194" s="4"/>
      <c r="AO194" s="4"/>
    </row>
    <row r="195" spans="1:41" s="3" customFormat="1" ht="15" customHeight="1" x14ac:dyDescent="0.3">
      <c r="A195" s="45">
        <v>195</v>
      </c>
      <c r="B195" s="42" t="s">
        <v>342</v>
      </c>
      <c r="C195" s="42" t="str">
        <f>IF(OR(B195="M",B195="m"),COUNTIF(Images!$B$1:B$500,D195),"")</f>
        <v/>
      </c>
      <c r="D195" s="4" t="s">
        <v>437</v>
      </c>
      <c r="E195" s="4"/>
      <c r="F195" s="3" t="s">
        <v>18</v>
      </c>
      <c r="G195" s="4" t="s">
        <v>391</v>
      </c>
      <c r="H195" s="13">
        <v>54</v>
      </c>
      <c r="I195" s="13" t="s">
        <v>435</v>
      </c>
      <c r="J195" s="15" t="s">
        <v>436</v>
      </c>
      <c r="K195" s="16">
        <f t="shared" ref="K195" si="193">IF(M195="","",TRUNC(M195)*10000+TRUNC((M195-TRUNC(M195))*60)*100+(((M195-TRUNC(M195))*60)-TRUNC((M195-TRUNC(M195))*60))*60)</f>
        <v>130756.352</v>
      </c>
      <c r="L195" s="16">
        <f t="shared" ref="L195" si="194">IF(N195="","",TRUNC(N195)*10000+TRUNC((N195-TRUNC(N195))*60)*100+(((N195-TRUNC(N195))*60)-TRUNC((N195-TRUNC(N195))*60))*60)</f>
        <v>490653.28</v>
      </c>
      <c r="M195" s="17">
        <f t="shared" ref="M195" si="195">IF(J195="","",VALUE(MID(J195,FIND("%2C",J195)+3,8)))</f>
        <v>13.13232</v>
      </c>
      <c r="N195" s="17">
        <f t="shared" ref="N195" si="196">IF(J195="","",VALUE(MID(J195,FIND("q=",J195)+2,8)))</f>
        <v>49.114800000000002</v>
      </c>
      <c r="O195" s="18">
        <v>5</v>
      </c>
      <c r="P195" s="18">
        <v>1380</v>
      </c>
      <c r="Q195" s="18">
        <v>15</v>
      </c>
      <c r="R195" s="1"/>
      <c r="X195" s="4"/>
      <c r="Y195" s="41" t="s">
        <v>434</v>
      </c>
      <c r="Z195" s="30"/>
      <c r="AA195" s="31"/>
      <c r="AB195" s="32"/>
      <c r="AC195" s="33"/>
      <c r="AD195" s="29"/>
      <c r="AE195" s="32"/>
      <c r="AF195" s="32"/>
      <c r="AG195" s="32"/>
      <c r="AH195" s="32"/>
      <c r="AI195" s="28"/>
      <c r="AJ195" s="29"/>
      <c r="AK195" s="4"/>
      <c r="AL195" s="4"/>
      <c r="AM195" s="4"/>
      <c r="AN195" s="4"/>
      <c r="AO195" s="4"/>
    </row>
    <row r="196" spans="1:41" s="3" customFormat="1" ht="15" customHeight="1" x14ac:dyDescent="0.3">
      <c r="A196" s="45">
        <v>196</v>
      </c>
      <c r="B196" s="42" t="s">
        <v>342</v>
      </c>
      <c r="C196" s="42" t="str">
        <f>IF(OR(B196="M",B196="m"),COUNTIF(Images!$B$1:B$500,D196),"")</f>
        <v/>
      </c>
      <c r="D196" s="4" t="s">
        <v>438</v>
      </c>
      <c r="E196" s="4"/>
      <c r="F196" s="3" t="s">
        <v>18</v>
      </c>
      <c r="G196" s="4" t="s">
        <v>391</v>
      </c>
      <c r="H196" s="13">
        <v>54</v>
      </c>
      <c r="I196" s="13" t="s">
        <v>435</v>
      </c>
      <c r="J196" s="15" t="s">
        <v>440</v>
      </c>
      <c r="K196" s="16">
        <f t="shared" ref="K196" si="197">IF(M196="","",TRUNC(M196)*10000+TRUNC((M196-TRUNC(M196))*60)*100+(((M196-TRUNC(M196))*60)-TRUNC((M196-TRUNC(M196))*60))*60)</f>
        <v>130758.04399999999</v>
      </c>
      <c r="L196" s="16">
        <f t="shared" ref="L196" si="198">IF(N196="","",TRUNC(N196)*10000+TRUNC((N196-TRUNC(N196))*60)*100+(((N196-TRUNC(N196))*60)-TRUNC((N196-TRUNC(N196))*60))*60)</f>
        <v>490652.92</v>
      </c>
      <c r="M196" s="17">
        <f t="shared" ref="M196" si="199">IF(J196="","",VALUE(MID(J196,FIND("%2C",J196)+3,8)))</f>
        <v>13.13279</v>
      </c>
      <c r="N196" s="17">
        <f t="shared" ref="N196" si="200">IF(J196="","",VALUE(MID(J196,FIND("q=",J196)+2,8)))</f>
        <v>49.114699999999999</v>
      </c>
      <c r="O196" s="18">
        <v>5</v>
      </c>
      <c r="P196" s="18">
        <v>1386</v>
      </c>
      <c r="Q196" s="18">
        <v>15</v>
      </c>
      <c r="R196" s="1"/>
      <c r="X196" s="4"/>
      <c r="Y196" s="41" t="s">
        <v>439</v>
      </c>
      <c r="Z196" s="30"/>
      <c r="AA196" s="31"/>
      <c r="AB196" s="32"/>
      <c r="AC196" s="33"/>
      <c r="AD196" s="29"/>
      <c r="AE196" s="32"/>
      <c r="AF196" s="32"/>
      <c r="AG196" s="32"/>
      <c r="AH196" s="32"/>
      <c r="AI196" s="28"/>
      <c r="AJ196" s="29"/>
      <c r="AK196" s="4"/>
      <c r="AL196" s="4"/>
      <c r="AM196" s="4"/>
      <c r="AN196" s="4"/>
      <c r="AO196" s="4"/>
    </row>
    <row r="197" spans="1:41" s="3" customFormat="1" ht="15" customHeight="1" x14ac:dyDescent="0.3">
      <c r="A197" s="45">
        <v>197</v>
      </c>
      <c r="B197" s="42" t="s">
        <v>342</v>
      </c>
      <c r="C197" s="42" t="str">
        <f>IF(OR(B197="M",B197="m"),COUNTIF(Images!$B$1:B$500,D197),"")</f>
        <v/>
      </c>
      <c r="D197" s="4" t="s">
        <v>451</v>
      </c>
      <c r="E197" s="4"/>
      <c r="F197" s="3" t="s">
        <v>18</v>
      </c>
      <c r="G197" s="4" t="s">
        <v>391</v>
      </c>
      <c r="H197" s="13">
        <v>55</v>
      </c>
      <c r="I197" s="13" t="s">
        <v>448</v>
      </c>
      <c r="J197" s="15" t="s">
        <v>449</v>
      </c>
      <c r="K197" s="16">
        <f t="shared" ref="K197" si="201">IF(M197="","",TRUNC(M197)*10000+TRUNC((M197-TRUNC(M197))*60)*100+(((M197-TRUNC(M197))*60)-TRUNC((M197-TRUNC(M197))*60))*60)</f>
        <v>130819.284</v>
      </c>
      <c r="L197" s="16">
        <f t="shared" ref="L197" si="202">IF(N197="","",TRUNC(N197)*10000+TRUNC((N197-TRUNC(N197))*60)*100+(((N197-TRUNC(N197))*60)-TRUNC((N197-TRUNC(N197))*60))*60)</f>
        <v>490709.73200000002</v>
      </c>
      <c r="M197" s="17">
        <f t="shared" ref="M197" si="203">IF(J197="","",VALUE(MID(J197,FIND("%2C",J197)+3,8)))</f>
        <v>13.13869</v>
      </c>
      <c r="N197" s="17">
        <f t="shared" ref="N197" si="204">IF(J197="","",VALUE(MID(J197,FIND("q=",J197)+2,8)))</f>
        <v>49.119370000000004</v>
      </c>
      <c r="O197" s="18">
        <v>4</v>
      </c>
      <c r="P197" s="18">
        <v>1132</v>
      </c>
      <c r="Q197" s="18">
        <v>15</v>
      </c>
      <c r="R197" s="1"/>
      <c r="X197" s="4"/>
      <c r="Y197" s="41" t="s">
        <v>450</v>
      </c>
      <c r="Z197" s="30"/>
      <c r="AA197" s="31"/>
      <c r="AB197" s="32"/>
      <c r="AC197" s="33"/>
      <c r="AD197" s="29"/>
      <c r="AE197" s="32"/>
      <c r="AF197" s="32"/>
      <c r="AG197" s="32"/>
      <c r="AH197" s="32"/>
      <c r="AI197" s="28"/>
      <c r="AJ197" s="29"/>
      <c r="AK197" s="4"/>
      <c r="AL197" s="4"/>
      <c r="AM197" s="4"/>
      <c r="AN197" s="4"/>
      <c r="AO197" s="4"/>
    </row>
    <row r="198" spans="1:41" s="3" customFormat="1" ht="15" customHeight="1" x14ac:dyDescent="0.3">
      <c r="A198" s="45">
        <v>198</v>
      </c>
      <c r="B198" s="42" t="s">
        <v>342</v>
      </c>
      <c r="C198" s="42" t="str">
        <f>IF(OR(B198="M",B198="m"),COUNTIF(Images!$B$1:B$500,D198),"")</f>
        <v/>
      </c>
      <c r="D198" s="4" t="s">
        <v>452</v>
      </c>
      <c r="E198" s="4"/>
      <c r="F198" s="3" t="s">
        <v>18</v>
      </c>
      <c r="G198" s="4" t="s">
        <v>391</v>
      </c>
      <c r="H198" s="13">
        <v>55</v>
      </c>
      <c r="I198" s="13" t="s">
        <v>448</v>
      </c>
      <c r="J198" s="15" t="s">
        <v>453</v>
      </c>
      <c r="K198" s="16">
        <f t="shared" ref="K198" si="205">IF(M198="","",TRUNC(M198)*10000+TRUNC((M198-TRUNC(M198))*60)*100+(((M198-TRUNC(M198))*60)-TRUNC((M198-TRUNC(M198))*60))*60)</f>
        <v>130821.048</v>
      </c>
      <c r="L198" s="16">
        <f t="shared" ref="L198" si="206">IF(N198="","",TRUNC(N198)*10000+TRUNC((N198-TRUNC(N198))*60)*100+(((N198-TRUNC(N198))*60)-TRUNC((N198-TRUNC(N198))*60))*60)</f>
        <v>490710.99200000003</v>
      </c>
      <c r="M198" s="17">
        <f t="shared" ref="M198" si="207">IF(J198="","",VALUE(MID(J198,FIND("%2C",J198)+3,8)))</f>
        <v>13.13918</v>
      </c>
      <c r="N198" s="17">
        <f t="shared" ref="N198" si="208">IF(J198="","",VALUE(MID(J198,FIND("q=",J198)+2,8)))</f>
        <v>49.119720000000001</v>
      </c>
      <c r="O198" s="18">
        <v>4</v>
      </c>
      <c r="P198" s="18">
        <v>1121</v>
      </c>
      <c r="Q198" s="18">
        <v>15</v>
      </c>
      <c r="R198" s="1"/>
      <c r="X198" s="4"/>
      <c r="Y198" s="41" t="s">
        <v>454</v>
      </c>
      <c r="Z198" s="30"/>
      <c r="AA198" s="31"/>
      <c r="AB198" s="32"/>
      <c r="AC198" s="33"/>
      <c r="AD198" s="29"/>
      <c r="AE198" s="32"/>
      <c r="AF198" s="32"/>
      <c r="AG198" s="32"/>
      <c r="AH198" s="32"/>
      <c r="AI198" s="28"/>
      <c r="AJ198" s="29"/>
      <c r="AK198" s="4"/>
      <c r="AL198" s="4"/>
      <c r="AM198" s="4"/>
      <c r="AN198" s="4"/>
      <c r="AO198" s="4"/>
    </row>
    <row r="199" spans="1:41" s="3" customFormat="1" ht="15" customHeight="1" x14ac:dyDescent="0.3">
      <c r="A199" s="45">
        <v>199</v>
      </c>
      <c r="B199" s="42" t="s">
        <v>342</v>
      </c>
      <c r="C199" s="42" t="str">
        <f>IF(OR(B199="M",B199="m"),COUNTIF(Images!$B$1:B$500,D199),"")</f>
        <v/>
      </c>
      <c r="D199" s="4" t="s">
        <v>455</v>
      </c>
      <c r="E199" s="4"/>
      <c r="F199" s="3" t="s">
        <v>18</v>
      </c>
      <c r="G199" s="4" t="s">
        <v>391</v>
      </c>
      <c r="H199" s="13">
        <v>55</v>
      </c>
      <c r="I199" s="13" t="s">
        <v>448</v>
      </c>
      <c r="J199" s="15" t="s">
        <v>453</v>
      </c>
      <c r="K199" s="16">
        <f t="shared" ref="K199" si="209">IF(M199="","",TRUNC(M199)*10000+TRUNC((M199-TRUNC(M199))*60)*100+(((M199-TRUNC(M199))*60)-TRUNC((M199-TRUNC(M199))*60))*60)</f>
        <v>130821.048</v>
      </c>
      <c r="L199" s="16">
        <f t="shared" ref="L199" si="210">IF(N199="","",TRUNC(N199)*10000+TRUNC((N199-TRUNC(N199))*60)*100+(((N199-TRUNC(N199))*60)-TRUNC((N199-TRUNC(N199))*60))*60)</f>
        <v>490710.99200000003</v>
      </c>
      <c r="M199" s="17">
        <f t="shared" ref="M199" si="211">IF(J199="","",VALUE(MID(J199,FIND("%2C",J199)+3,8)))</f>
        <v>13.13918</v>
      </c>
      <c r="N199" s="17">
        <f t="shared" ref="N199" si="212">IF(J199="","",VALUE(MID(J199,FIND("q=",J199)+2,8)))</f>
        <v>49.119720000000001</v>
      </c>
      <c r="O199" s="18">
        <v>4</v>
      </c>
      <c r="P199" s="18">
        <v>1121</v>
      </c>
      <c r="Q199" s="18">
        <v>15</v>
      </c>
      <c r="R199" s="1"/>
      <c r="X199" s="4"/>
      <c r="Y199" s="41" t="s">
        <v>454</v>
      </c>
      <c r="Z199" s="30"/>
      <c r="AA199" s="31"/>
      <c r="AB199" s="32"/>
      <c r="AC199" s="33"/>
      <c r="AD199" s="29"/>
      <c r="AE199" s="32"/>
      <c r="AF199" s="32"/>
      <c r="AG199" s="32"/>
      <c r="AH199" s="32"/>
      <c r="AI199" s="28"/>
      <c r="AJ199" s="29"/>
      <c r="AK199" s="4"/>
      <c r="AL199" s="4"/>
      <c r="AM199" s="4"/>
      <c r="AN199" s="4"/>
      <c r="AO199" s="4"/>
    </row>
    <row r="200" spans="1:41" ht="15" customHeight="1" x14ac:dyDescent="0.3">
      <c r="A200" s="45">
        <v>200</v>
      </c>
      <c r="B200" s="42" t="s">
        <v>341</v>
      </c>
      <c r="C200" s="42">
        <f>IF(OR(B200="M",B200="m"),COUNTIF(Images!$B$1:B$500,D200),"")</f>
        <v>5</v>
      </c>
      <c r="D200" s="48" t="s">
        <v>805</v>
      </c>
      <c r="F200" s="3" t="s">
        <v>18</v>
      </c>
      <c r="G200" s="4" t="s">
        <v>460</v>
      </c>
      <c r="H200" s="2">
        <v>56</v>
      </c>
      <c r="I200" s="46" t="s">
        <v>1145</v>
      </c>
      <c r="Y200" s="4" t="s">
        <v>461</v>
      </c>
      <c r="Z200" s="30"/>
      <c r="AA200" s="31"/>
      <c r="AB200" s="32"/>
      <c r="AC200" s="33"/>
      <c r="AD200" s="29"/>
      <c r="AE200" s="32"/>
      <c r="AF200" s="32"/>
      <c r="AG200" s="32"/>
      <c r="AH200" s="32"/>
      <c r="AI200" s="28"/>
      <c r="AJ200" s="29"/>
    </row>
    <row r="201" spans="1:41" ht="15" customHeight="1" x14ac:dyDescent="0.3">
      <c r="A201" s="45"/>
      <c r="D201" s="50"/>
      <c r="Z201" s="32"/>
      <c r="AA201" s="31"/>
      <c r="AB201" s="32"/>
      <c r="AC201" s="33"/>
      <c r="AD201" s="29"/>
      <c r="AE201" s="32"/>
      <c r="AF201" s="32"/>
      <c r="AG201" s="32"/>
      <c r="AH201" s="32"/>
      <c r="AI201" s="28"/>
      <c r="AJ201" s="29"/>
    </row>
    <row r="202" spans="1:41" ht="15" customHeight="1" x14ac:dyDescent="0.3">
      <c r="A202" s="45"/>
      <c r="D202" s="50"/>
      <c r="Z202" s="32"/>
      <c r="AA202" s="31"/>
      <c r="AB202" s="32"/>
      <c r="AC202" s="33"/>
      <c r="AD202" s="29"/>
      <c r="AE202" s="32"/>
      <c r="AF202" s="32"/>
      <c r="AG202" s="32"/>
      <c r="AH202" s="32"/>
      <c r="AI202" s="28"/>
      <c r="AJ202" s="29"/>
    </row>
    <row r="203" spans="1:41" ht="15" customHeight="1" x14ac:dyDescent="0.3">
      <c r="A203" s="45"/>
      <c r="D203" s="50"/>
      <c r="Z203" s="32"/>
      <c r="AA203" s="31"/>
      <c r="AB203" s="32"/>
      <c r="AC203" s="33"/>
      <c r="AD203" s="29"/>
      <c r="AE203" s="32"/>
      <c r="AF203" s="32"/>
      <c r="AG203" s="32"/>
      <c r="AH203" s="32"/>
      <c r="AI203" s="28"/>
      <c r="AJ203" s="29"/>
    </row>
    <row r="204" spans="1:41" ht="15" customHeight="1" x14ac:dyDescent="0.3">
      <c r="Z204" s="32"/>
      <c r="AA204" s="31"/>
      <c r="AB204" s="32"/>
      <c r="AC204" s="33"/>
      <c r="AD204" s="29"/>
      <c r="AE204" s="32"/>
      <c r="AF204" s="32"/>
      <c r="AG204" s="32"/>
      <c r="AH204" s="32"/>
      <c r="AI204" s="28"/>
      <c r="AJ204" s="29"/>
    </row>
    <row r="205" spans="1:41" ht="15" customHeight="1" x14ac:dyDescent="0.3">
      <c r="Z205" s="32"/>
      <c r="AA205" s="31"/>
      <c r="AB205" s="32"/>
      <c r="AC205" s="33"/>
      <c r="AD205" s="29"/>
      <c r="AE205" s="32"/>
      <c r="AF205" s="32"/>
      <c r="AG205" s="32"/>
      <c r="AH205" s="32"/>
      <c r="AI205" s="28"/>
      <c r="AJ205" s="29"/>
    </row>
    <row r="206" spans="1:41" ht="15" customHeight="1" x14ac:dyDescent="0.3">
      <c r="Z206" s="32"/>
      <c r="AA206" s="31"/>
      <c r="AB206" s="32"/>
      <c r="AC206" s="33"/>
      <c r="AD206" s="29"/>
      <c r="AE206" s="32"/>
      <c r="AF206" s="32"/>
      <c r="AG206" s="32"/>
      <c r="AH206" s="32"/>
      <c r="AI206" s="28"/>
      <c r="AJ206" s="29"/>
    </row>
    <row r="207" spans="1:41" ht="15" customHeight="1" x14ac:dyDescent="0.3">
      <c r="Z207" s="32"/>
      <c r="AA207" s="31"/>
      <c r="AB207" s="32"/>
      <c r="AC207" s="33"/>
      <c r="AD207" s="29"/>
      <c r="AE207" s="32"/>
      <c r="AF207" s="32"/>
      <c r="AG207" s="32"/>
      <c r="AH207" s="32"/>
      <c r="AI207" s="28"/>
      <c r="AJ207" s="34"/>
    </row>
    <row r="208" spans="1:41" ht="15" customHeight="1" x14ac:dyDescent="0.3">
      <c r="Z208" s="32"/>
      <c r="AA208" s="31"/>
      <c r="AB208" s="32"/>
      <c r="AC208" s="33"/>
      <c r="AD208" s="29"/>
      <c r="AE208" s="32"/>
      <c r="AF208" s="32"/>
      <c r="AG208" s="32"/>
      <c r="AH208" s="32"/>
      <c r="AI208" s="28"/>
      <c r="AJ208" s="34"/>
    </row>
    <row r="209" spans="26:36" ht="15" customHeight="1" x14ac:dyDescent="0.3">
      <c r="Z209" s="30"/>
      <c r="AA209" s="31"/>
      <c r="AB209" s="32"/>
      <c r="AC209" s="33"/>
      <c r="AD209" s="29"/>
      <c r="AE209" s="32"/>
      <c r="AF209" s="32"/>
      <c r="AG209" s="32"/>
      <c r="AH209" s="32"/>
      <c r="AI209" s="28"/>
      <c r="AJ209" s="29"/>
    </row>
    <row r="210" spans="26:36" ht="15" customHeight="1" x14ac:dyDescent="0.3">
      <c r="Z210" s="30"/>
      <c r="AA210" s="31"/>
      <c r="AB210" s="32"/>
      <c r="AC210" s="33"/>
      <c r="AD210" s="29"/>
      <c r="AE210" s="32"/>
      <c r="AF210" s="32"/>
      <c r="AG210" s="32"/>
      <c r="AH210" s="32"/>
      <c r="AI210" s="37"/>
      <c r="AJ210" s="34"/>
    </row>
    <row r="211" spans="26:36" ht="15" customHeight="1" x14ac:dyDescent="0.3">
      <c r="Z211" s="30"/>
      <c r="AA211" s="31"/>
      <c r="AB211" s="32"/>
      <c r="AC211" s="33"/>
      <c r="AD211" s="29"/>
      <c r="AE211" s="32"/>
      <c r="AF211" s="32"/>
      <c r="AG211" s="32"/>
      <c r="AH211" s="32"/>
      <c r="AI211" s="28"/>
      <c r="AJ211" s="29"/>
    </row>
    <row r="212" spans="26:36" ht="15" customHeight="1" x14ac:dyDescent="0.3">
      <c r="Z212" s="30"/>
      <c r="AA212" s="31"/>
      <c r="AB212" s="32"/>
      <c r="AC212" s="33"/>
      <c r="AD212" s="29"/>
      <c r="AE212" s="32"/>
      <c r="AF212" s="32"/>
      <c r="AG212" s="32"/>
      <c r="AH212" s="32"/>
      <c r="AI212" s="37"/>
      <c r="AJ212" s="34"/>
    </row>
    <row r="213" spans="26:36" ht="15" customHeight="1" x14ac:dyDescent="0.3">
      <c r="Z213" s="30"/>
      <c r="AA213" s="31"/>
      <c r="AB213" s="32"/>
      <c r="AC213" s="33"/>
      <c r="AD213" s="29"/>
      <c r="AE213" s="32"/>
      <c r="AF213" s="32"/>
      <c r="AG213" s="32"/>
      <c r="AH213" s="32"/>
      <c r="AI213" s="28"/>
      <c r="AJ213" s="34"/>
    </row>
    <row r="214" spans="26:36" ht="15" customHeight="1" x14ac:dyDescent="0.3">
      <c r="Z214" s="30"/>
      <c r="AA214" s="31"/>
      <c r="AB214" s="32"/>
      <c r="AC214" s="33"/>
      <c r="AD214" s="29"/>
      <c r="AE214" s="32"/>
      <c r="AF214" s="32"/>
      <c r="AG214" s="32"/>
      <c r="AH214" s="32"/>
      <c r="AI214" s="28"/>
      <c r="AJ214" s="29"/>
    </row>
    <row r="215" spans="26:36" ht="15" customHeight="1" x14ac:dyDescent="0.3">
      <c r="Z215" s="30"/>
      <c r="AA215" s="31"/>
      <c r="AB215" s="32"/>
      <c r="AC215" s="33"/>
      <c r="AD215" s="29"/>
      <c r="AE215" s="32"/>
      <c r="AF215" s="32"/>
      <c r="AG215" s="32"/>
      <c r="AH215" s="32"/>
      <c r="AI215" s="28"/>
      <c r="AJ215" s="29"/>
    </row>
    <row r="216" spans="26:36" ht="15" customHeight="1" x14ac:dyDescent="0.3">
      <c r="Z216" s="30"/>
      <c r="AA216" s="31"/>
      <c r="AB216" s="32"/>
      <c r="AC216" s="33"/>
      <c r="AD216" s="29"/>
      <c r="AE216" s="32"/>
      <c r="AF216" s="32"/>
      <c r="AG216" s="32"/>
      <c r="AH216" s="32"/>
      <c r="AI216" s="28"/>
      <c r="AJ216" s="29"/>
    </row>
    <row r="217" spans="26:36" ht="15" customHeight="1" x14ac:dyDescent="0.3">
      <c r="Z217" s="30"/>
      <c r="AA217" s="31"/>
      <c r="AB217" s="32"/>
      <c r="AC217" s="33"/>
      <c r="AD217" s="29"/>
      <c r="AE217" s="32"/>
      <c r="AF217" s="32"/>
      <c r="AG217" s="32"/>
      <c r="AH217" s="32"/>
      <c r="AI217" s="28"/>
      <c r="AJ217" s="29"/>
    </row>
    <row r="218" spans="26:36" ht="15" customHeight="1" x14ac:dyDescent="0.3">
      <c r="Z218" s="30"/>
      <c r="AA218" s="31"/>
      <c r="AB218" s="32"/>
      <c r="AC218" s="33"/>
      <c r="AD218" s="29"/>
      <c r="AE218" s="32"/>
      <c r="AF218" s="32"/>
      <c r="AG218" s="32"/>
      <c r="AH218" s="32"/>
      <c r="AI218" s="28"/>
      <c r="AJ218" s="29"/>
    </row>
    <row r="219" spans="26:36" ht="15" customHeight="1" x14ac:dyDescent="0.3">
      <c r="Z219" s="30"/>
      <c r="AA219" s="31"/>
      <c r="AB219" s="32"/>
      <c r="AC219" s="33"/>
      <c r="AD219" s="29"/>
      <c r="AE219" s="32"/>
      <c r="AF219" s="32"/>
      <c r="AG219" s="32"/>
      <c r="AH219" s="32"/>
      <c r="AI219" s="28"/>
      <c r="AJ219" s="29"/>
    </row>
    <row r="220" spans="26:36" ht="15" customHeight="1" x14ac:dyDescent="0.3">
      <c r="Z220" s="30"/>
      <c r="AA220" s="31"/>
      <c r="AB220" s="32"/>
      <c r="AC220" s="33"/>
      <c r="AD220" s="29"/>
      <c r="AE220" s="32"/>
      <c r="AF220" s="32"/>
      <c r="AG220" s="32"/>
      <c r="AH220" s="32"/>
      <c r="AI220" s="28"/>
      <c r="AJ220" s="29"/>
    </row>
    <row r="221" spans="26:36" ht="15" customHeight="1" x14ac:dyDescent="0.3">
      <c r="Z221" s="30"/>
      <c r="AA221" s="31"/>
      <c r="AB221" s="32"/>
      <c r="AC221" s="33"/>
      <c r="AD221" s="29"/>
      <c r="AE221" s="32"/>
      <c r="AF221" s="32"/>
      <c r="AG221" s="32"/>
      <c r="AH221" s="32"/>
      <c r="AI221" s="28"/>
      <c r="AJ221" s="29"/>
    </row>
    <row r="222" spans="26:36" ht="15" customHeight="1" x14ac:dyDescent="0.3">
      <c r="Z222" s="30"/>
      <c r="AA222" s="31"/>
      <c r="AB222" s="32"/>
      <c r="AC222" s="33"/>
      <c r="AD222" s="29"/>
      <c r="AE222" s="32"/>
      <c r="AF222" s="32"/>
      <c r="AG222" s="32"/>
      <c r="AH222" s="32"/>
      <c r="AI222" s="28"/>
      <c r="AJ222" s="29"/>
    </row>
    <row r="223" spans="26:36" ht="15" customHeight="1" x14ac:dyDescent="0.3">
      <c r="Z223" s="30"/>
      <c r="AA223" s="31"/>
      <c r="AB223" s="32"/>
      <c r="AC223" s="33"/>
      <c r="AD223" s="29"/>
      <c r="AE223" s="32"/>
      <c r="AF223" s="32"/>
      <c r="AG223" s="32"/>
      <c r="AH223" s="32"/>
      <c r="AI223" s="28"/>
      <c r="AJ223" s="29"/>
    </row>
    <row r="224" spans="26:36" ht="15" customHeight="1" x14ac:dyDescent="0.3">
      <c r="Z224" s="30"/>
      <c r="AA224" s="31"/>
      <c r="AB224" s="32"/>
      <c r="AC224" s="33"/>
      <c r="AD224" s="29"/>
      <c r="AE224" s="32"/>
      <c r="AF224" s="32"/>
      <c r="AG224" s="32"/>
      <c r="AH224" s="32"/>
      <c r="AI224" s="28"/>
      <c r="AJ224" s="29"/>
    </row>
    <row r="225" spans="26:36" ht="15" customHeight="1" x14ac:dyDescent="0.3">
      <c r="Z225" s="30"/>
      <c r="AA225" s="31"/>
      <c r="AB225" s="32"/>
      <c r="AC225" s="33"/>
      <c r="AD225" s="36"/>
      <c r="AE225" s="32"/>
      <c r="AF225" s="32"/>
      <c r="AG225" s="32"/>
      <c r="AH225" s="32"/>
      <c r="AI225" s="28"/>
      <c r="AJ225" s="29"/>
    </row>
    <row r="226" spans="26:36" ht="15" customHeight="1" x14ac:dyDescent="0.3">
      <c r="Z226" s="30"/>
      <c r="AA226" s="31"/>
      <c r="AB226" s="32"/>
      <c r="AC226" s="33"/>
      <c r="AD226" s="29"/>
      <c r="AE226" s="32"/>
      <c r="AF226" s="32"/>
      <c r="AG226" s="32"/>
      <c r="AH226" s="32"/>
      <c r="AI226" s="28"/>
      <c r="AJ226" s="29"/>
    </row>
    <row r="227" spans="26:36" ht="15" customHeight="1" x14ac:dyDescent="0.3">
      <c r="Z227" s="30"/>
      <c r="AA227" s="31"/>
      <c r="AB227" s="32"/>
      <c r="AC227" s="33"/>
      <c r="AD227" s="29"/>
      <c r="AE227" s="32"/>
      <c r="AF227" s="32"/>
      <c r="AG227" s="32"/>
      <c r="AH227" s="32"/>
      <c r="AI227" s="28"/>
      <c r="AJ227" s="29"/>
    </row>
    <row r="228" spans="26:36" ht="15" customHeight="1" x14ac:dyDescent="0.3">
      <c r="Z228" s="30"/>
      <c r="AA228" s="31"/>
      <c r="AB228" s="32"/>
      <c r="AC228" s="33"/>
      <c r="AD228" s="29"/>
      <c r="AE228" s="32"/>
      <c r="AF228" s="32"/>
      <c r="AG228" s="32"/>
      <c r="AH228" s="32"/>
      <c r="AI228" s="28"/>
      <c r="AJ228" s="29"/>
    </row>
    <row r="229" spans="26:36" ht="15" customHeight="1" x14ac:dyDescent="0.3">
      <c r="Z229" s="30"/>
      <c r="AA229" s="31"/>
      <c r="AB229" s="32"/>
      <c r="AC229" s="33"/>
      <c r="AD229" s="29"/>
      <c r="AE229" s="32"/>
      <c r="AF229" s="32"/>
      <c r="AG229" s="32"/>
      <c r="AH229" s="32"/>
      <c r="AI229" s="37"/>
      <c r="AJ229" s="34"/>
    </row>
    <row r="230" spans="26:36" ht="15" customHeight="1" x14ac:dyDescent="0.3">
      <c r="Z230" s="30"/>
      <c r="AA230" s="31"/>
      <c r="AB230" s="32"/>
      <c r="AC230" s="33"/>
      <c r="AD230" s="29"/>
      <c r="AE230" s="32"/>
      <c r="AF230" s="32"/>
      <c r="AG230" s="32"/>
      <c r="AH230" s="32"/>
      <c r="AI230" s="28"/>
      <c r="AJ230" s="29"/>
    </row>
    <row r="231" spans="26:36" ht="15" customHeight="1" x14ac:dyDescent="0.3">
      <c r="Z231" s="30"/>
      <c r="AA231" s="31"/>
      <c r="AB231" s="32"/>
      <c r="AC231" s="33"/>
      <c r="AD231" s="29"/>
      <c r="AE231" s="32"/>
      <c r="AF231" s="32"/>
      <c r="AG231" s="32"/>
      <c r="AH231" s="32"/>
      <c r="AI231" s="28"/>
      <c r="AJ231" s="29"/>
    </row>
    <row r="232" spans="26:36" ht="15" customHeight="1" x14ac:dyDescent="0.3">
      <c r="Z232" s="30"/>
      <c r="AA232" s="31"/>
      <c r="AB232" s="32"/>
      <c r="AC232" s="33"/>
      <c r="AD232" s="36"/>
      <c r="AE232" s="32"/>
      <c r="AF232" s="32"/>
      <c r="AG232" s="32"/>
      <c r="AH232" s="32"/>
      <c r="AI232" s="28"/>
      <c r="AJ232" s="29"/>
    </row>
    <row r="233" spans="26:36" ht="15" customHeight="1" x14ac:dyDescent="0.3">
      <c r="Z233" s="30"/>
      <c r="AA233" s="31"/>
      <c r="AB233" s="32"/>
      <c r="AC233" s="33"/>
      <c r="AD233" s="29"/>
      <c r="AE233" s="32"/>
      <c r="AF233" s="32"/>
      <c r="AG233" s="32"/>
      <c r="AH233" s="32"/>
      <c r="AI233" s="28"/>
      <c r="AJ233" s="29"/>
    </row>
    <row r="234" spans="26:36" ht="15" customHeight="1" x14ac:dyDescent="0.3">
      <c r="Z234" s="30"/>
      <c r="AA234" s="31"/>
      <c r="AB234" s="32"/>
      <c r="AC234" s="33"/>
      <c r="AD234" s="36"/>
      <c r="AE234" s="32"/>
      <c r="AF234" s="32"/>
      <c r="AG234" s="32"/>
      <c r="AH234" s="32"/>
      <c r="AI234" s="28"/>
      <c r="AJ234" s="29"/>
    </row>
    <row r="235" spans="26:36" ht="15" customHeight="1" x14ac:dyDescent="0.3">
      <c r="Z235" s="30"/>
      <c r="AA235" s="31"/>
      <c r="AB235" s="32"/>
      <c r="AC235" s="33"/>
      <c r="AD235" s="29"/>
      <c r="AE235" s="32"/>
      <c r="AF235" s="32"/>
      <c r="AG235" s="32"/>
      <c r="AH235" s="32"/>
      <c r="AI235" s="28"/>
      <c r="AJ235" s="29"/>
    </row>
    <row r="236" spans="26:36" ht="15" customHeight="1" x14ac:dyDescent="0.3">
      <c r="Z236" s="30"/>
      <c r="AA236" s="31"/>
      <c r="AB236" s="32"/>
      <c r="AC236" s="33"/>
      <c r="AD236" s="29"/>
      <c r="AE236" s="32"/>
      <c r="AF236" s="32"/>
      <c r="AG236" s="32"/>
      <c r="AH236" s="32"/>
      <c r="AI236" s="28"/>
      <c r="AJ236" s="29"/>
    </row>
    <row r="237" spans="26:36" ht="15" customHeight="1" x14ac:dyDescent="0.3">
      <c r="Z237" s="30"/>
      <c r="AA237" s="31"/>
      <c r="AB237" s="32"/>
      <c r="AC237" s="33"/>
      <c r="AD237" s="29"/>
      <c r="AE237" s="32"/>
      <c r="AF237" s="32"/>
      <c r="AG237" s="32"/>
      <c r="AH237" s="32"/>
      <c r="AI237" s="28"/>
      <c r="AJ237" s="29"/>
    </row>
    <row r="238" spans="26:36" ht="15" customHeight="1" x14ac:dyDescent="0.3">
      <c r="Z238" s="30"/>
      <c r="AA238" s="31"/>
      <c r="AB238" s="32"/>
      <c r="AC238" s="33"/>
      <c r="AD238" s="29"/>
      <c r="AE238" s="32"/>
      <c r="AF238" s="32"/>
      <c r="AG238" s="32"/>
      <c r="AH238" s="32"/>
      <c r="AI238" s="28"/>
      <c r="AJ238" s="29"/>
    </row>
    <row r="239" spans="26:36" ht="15" customHeight="1" x14ac:dyDescent="0.3">
      <c r="Z239" s="30"/>
      <c r="AA239" s="31"/>
      <c r="AB239" s="32"/>
      <c r="AC239" s="33"/>
      <c r="AD239" s="36"/>
      <c r="AE239" s="32"/>
      <c r="AF239" s="32"/>
      <c r="AG239" s="32"/>
      <c r="AH239" s="32"/>
      <c r="AI239" s="28"/>
      <c r="AJ239" s="29"/>
    </row>
    <row r="240" spans="26:36" ht="15" customHeight="1" x14ac:dyDescent="0.3">
      <c r="Z240" s="30"/>
      <c r="AA240" s="31"/>
      <c r="AB240" s="32"/>
      <c r="AC240" s="33"/>
      <c r="AD240" s="29"/>
      <c r="AE240" s="32"/>
      <c r="AF240" s="32"/>
      <c r="AG240" s="32"/>
      <c r="AH240" s="32"/>
      <c r="AI240" s="28"/>
      <c r="AJ240" s="29"/>
    </row>
    <row r="241" spans="26:36" ht="15" customHeight="1" x14ac:dyDescent="0.3">
      <c r="Z241" s="30"/>
      <c r="AA241" s="31"/>
      <c r="AB241" s="32"/>
      <c r="AC241" s="33"/>
      <c r="AD241" s="36"/>
      <c r="AE241" s="32"/>
      <c r="AF241" s="32"/>
      <c r="AG241" s="32"/>
      <c r="AH241" s="32"/>
      <c r="AI241" s="28"/>
      <c r="AJ241" s="29"/>
    </row>
    <row r="242" spans="26:36" ht="15" customHeight="1" x14ac:dyDescent="0.3">
      <c r="Z242" s="30"/>
      <c r="AA242" s="31"/>
      <c r="AB242" s="32"/>
      <c r="AC242" s="33"/>
      <c r="AD242" s="29"/>
      <c r="AE242" s="32"/>
      <c r="AF242" s="32"/>
      <c r="AG242" s="32"/>
      <c r="AH242" s="32"/>
      <c r="AI242" s="28"/>
      <c r="AJ242" s="29"/>
    </row>
    <row r="243" spans="26:36" ht="15" customHeight="1" x14ac:dyDescent="0.3">
      <c r="Z243" s="30"/>
      <c r="AA243" s="31"/>
      <c r="AB243" s="32"/>
      <c r="AC243" s="33"/>
      <c r="AD243" s="29"/>
      <c r="AE243" s="32"/>
      <c r="AF243" s="32"/>
      <c r="AG243" s="32"/>
      <c r="AH243" s="32"/>
      <c r="AI243" s="28"/>
      <c r="AJ243" s="29"/>
    </row>
    <row r="244" spans="26:36" ht="15" customHeight="1" x14ac:dyDescent="0.3">
      <c r="Z244" s="30"/>
      <c r="AA244" s="31"/>
      <c r="AB244" s="32"/>
      <c r="AC244" s="33"/>
      <c r="AD244" s="29"/>
      <c r="AE244" s="32"/>
      <c r="AF244" s="32"/>
      <c r="AG244" s="32"/>
      <c r="AH244" s="32"/>
      <c r="AI244" s="28"/>
      <c r="AJ244" s="34"/>
    </row>
    <row r="245" spans="26:36" ht="15" customHeight="1" x14ac:dyDescent="0.3">
      <c r="Z245" s="30"/>
      <c r="AA245" s="31"/>
      <c r="AB245" s="32"/>
      <c r="AC245" s="33"/>
      <c r="AD245" s="29"/>
      <c r="AE245" s="32"/>
      <c r="AF245" s="32"/>
      <c r="AG245" s="32"/>
      <c r="AH245" s="32"/>
      <c r="AI245" s="28"/>
      <c r="AJ245" s="34"/>
    </row>
    <row r="246" spans="26:36" ht="15" customHeight="1" x14ac:dyDescent="0.3">
      <c r="Z246" s="30"/>
      <c r="AA246" s="31"/>
      <c r="AB246" s="32"/>
      <c r="AC246" s="33"/>
      <c r="AD246" s="29"/>
      <c r="AE246" s="32"/>
      <c r="AF246" s="32"/>
      <c r="AG246" s="32"/>
      <c r="AH246" s="32"/>
      <c r="AI246" s="28"/>
      <c r="AJ246" s="34"/>
    </row>
    <row r="247" spans="26:36" ht="15" customHeight="1" x14ac:dyDescent="0.3">
      <c r="Z247" s="30"/>
      <c r="AA247" s="31"/>
      <c r="AB247" s="32"/>
      <c r="AC247" s="33"/>
      <c r="AD247" s="29"/>
      <c r="AE247" s="32"/>
      <c r="AF247" s="32"/>
      <c r="AG247" s="32"/>
      <c r="AH247" s="32"/>
      <c r="AI247" s="28"/>
      <c r="AJ247" s="29"/>
    </row>
    <row r="248" spans="26:36" ht="15" customHeight="1" x14ac:dyDescent="0.3">
      <c r="Z248" s="30"/>
      <c r="AA248" s="31"/>
      <c r="AB248" s="32"/>
      <c r="AC248" s="33"/>
      <c r="AD248" s="29"/>
      <c r="AE248" s="32"/>
      <c r="AF248" s="32"/>
      <c r="AG248" s="32"/>
      <c r="AH248" s="32"/>
      <c r="AI248" s="28"/>
      <c r="AJ248" s="29"/>
    </row>
    <row r="249" spans="26:36" ht="15" customHeight="1" x14ac:dyDescent="0.3">
      <c r="Z249" s="30"/>
      <c r="AA249" s="31"/>
      <c r="AB249" s="32"/>
      <c r="AC249" s="33"/>
      <c r="AD249" s="29"/>
      <c r="AE249" s="32"/>
      <c r="AF249" s="32"/>
      <c r="AG249" s="32"/>
      <c r="AH249" s="32"/>
      <c r="AI249" s="28"/>
      <c r="AJ249" s="29"/>
    </row>
    <row r="250" spans="26:36" ht="15" customHeight="1" x14ac:dyDescent="0.3">
      <c r="Z250" s="30"/>
      <c r="AA250" s="31"/>
      <c r="AB250" s="32"/>
      <c r="AC250" s="33"/>
      <c r="AD250" s="29"/>
      <c r="AE250" s="32"/>
      <c r="AF250" s="32"/>
      <c r="AG250" s="32"/>
      <c r="AH250" s="32"/>
      <c r="AI250" s="28"/>
      <c r="AJ250" s="34"/>
    </row>
    <row r="251" spans="26:36" ht="15" customHeight="1" x14ac:dyDescent="0.3">
      <c r="Z251" s="30"/>
      <c r="AA251" s="31"/>
      <c r="AB251" s="32"/>
      <c r="AC251" s="33"/>
      <c r="AD251" s="29"/>
      <c r="AE251" s="32"/>
      <c r="AF251" s="32"/>
      <c r="AG251" s="32"/>
      <c r="AH251" s="32"/>
      <c r="AI251" s="28"/>
      <c r="AJ251" s="29"/>
    </row>
    <row r="252" spans="26:36" ht="15" customHeight="1" x14ac:dyDescent="0.3">
      <c r="Z252" s="30"/>
      <c r="AA252" s="31"/>
      <c r="AB252" s="32"/>
      <c r="AC252" s="33"/>
      <c r="AD252" s="29"/>
      <c r="AE252" s="32"/>
      <c r="AF252" s="32"/>
      <c r="AG252" s="32"/>
      <c r="AH252" s="32"/>
      <c r="AI252" s="28"/>
      <c r="AJ252" s="29"/>
    </row>
    <row r="253" spans="26:36" ht="15" customHeight="1" x14ac:dyDescent="0.3">
      <c r="Z253" s="30"/>
      <c r="AA253" s="31"/>
      <c r="AB253" s="32"/>
      <c r="AC253" s="33"/>
      <c r="AD253" s="29"/>
      <c r="AE253" s="32"/>
      <c r="AF253" s="32"/>
      <c r="AG253" s="32"/>
      <c r="AH253" s="32"/>
      <c r="AI253" s="28"/>
      <c r="AJ253" s="29"/>
    </row>
    <row r="254" spans="26:36" ht="15" customHeight="1" x14ac:dyDescent="0.3">
      <c r="Z254" s="30"/>
      <c r="AA254" s="31"/>
      <c r="AB254" s="32"/>
      <c r="AC254" s="33"/>
      <c r="AD254" s="29"/>
      <c r="AE254" s="32"/>
      <c r="AF254" s="32"/>
      <c r="AG254" s="32"/>
      <c r="AH254" s="32"/>
      <c r="AI254" s="28"/>
      <c r="AJ254" s="29"/>
    </row>
    <row r="255" spans="26:36" ht="15" customHeight="1" x14ac:dyDescent="0.3">
      <c r="Z255" s="30"/>
      <c r="AA255" s="31"/>
      <c r="AB255" s="32"/>
      <c r="AC255" s="33"/>
      <c r="AD255" s="29"/>
      <c r="AE255" s="32"/>
      <c r="AF255" s="32"/>
      <c r="AG255" s="32"/>
      <c r="AH255" s="32"/>
      <c r="AI255" s="28"/>
      <c r="AJ255" s="29"/>
    </row>
    <row r="256" spans="26:36" ht="15" customHeight="1" x14ac:dyDescent="0.3">
      <c r="Z256" s="30"/>
      <c r="AA256" s="31"/>
      <c r="AB256" s="32"/>
      <c r="AC256" s="33"/>
      <c r="AD256" s="29"/>
      <c r="AE256" s="32"/>
      <c r="AF256" s="32"/>
      <c r="AG256" s="32"/>
      <c r="AH256" s="32"/>
      <c r="AI256" s="28"/>
      <c r="AJ256" s="29"/>
    </row>
    <row r="257" spans="26:36" ht="15" customHeight="1" x14ac:dyDescent="0.3">
      <c r="Z257" s="30"/>
      <c r="AA257" s="31"/>
      <c r="AB257" s="32"/>
      <c r="AC257" s="33"/>
      <c r="AD257" s="29"/>
      <c r="AE257" s="32"/>
      <c r="AF257" s="32"/>
      <c r="AG257" s="32"/>
      <c r="AH257" s="32"/>
      <c r="AI257" s="28"/>
      <c r="AJ257" s="29"/>
    </row>
    <row r="258" spans="26:36" ht="15" customHeight="1" x14ac:dyDescent="0.3">
      <c r="Z258" s="30"/>
      <c r="AA258" s="31"/>
      <c r="AB258" s="32"/>
      <c r="AC258" s="33"/>
      <c r="AD258" s="29"/>
      <c r="AE258" s="32"/>
      <c r="AF258" s="32"/>
      <c r="AG258" s="32"/>
      <c r="AH258" s="32"/>
      <c r="AI258" s="28"/>
      <c r="AJ258" s="29"/>
    </row>
    <row r="259" spans="26:36" ht="15" customHeight="1" x14ac:dyDescent="0.3">
      <c r="Z259" s="30"/>
      <c r="AA259" s="31"/>
      <c r="AB259" s="32"/>
      <c r="AC259" s="33"/>
      <c r="AD259" s="29"/>
      <c r="AE259" s="32"/>
      <c r="AF259" s="32"/>
      <c r="AG259" s="32"/>
      <c r="AH259" s="32"/>
      <c r="AI259" s="28"/>
      <c r="AJ259" s="29"/>
    </row>
    <row r="260" spans="26:36" ht="15" customHeight="1" x14ac:dyDescent="0.3">
      <c r="Z260" s="30"/>
      <c r="AA260" s="31"/>
      <c r="AB260" s="32"/>
      <c r="AC260" s="33"/>
      <c r="AD260" s="29"/>
      <c r="AE260" s="32"/>
      <c r="AF260" s="32"/>
      <c r="AG260" s="32"/>
      <c r="AH260" s="32"/>
      <c r="AI260" s="28"/>
      <c r="AJ260" s="29"/>
    </row>
    <row r="261" spans="26:36" ht="15" customHeight="1" x14ac:dyDescent="0.3">
      <c r="Z261" s="30"/>
      <c r="AA261" s="31"/>
      <c r="AB261" s="32"/>
      <c r="AC261" s="33"/>
      <c r="AD261" s="29"/>
      <c r="AE261" s="32"/>
      <c r="AF261" s="32"/>
      <c r="AG261" s="32"/>
      <c r="AH261" s="32"/>
      <c r="AI261" s="28"/>
      <c r="AJ261" s="29"/>
    </row>
    <row r="262" spans="26:36" ht="15" customHeight="1" x14ac:dyDescent="0.3">
      <c r="Z262" s="30"/>
      <c r="AA262" s="31"/>
      <c r="AB262" s="32"/>
      <c r="AC262" s="33"/>
      <c r="AD262" s="29"/>
      <c r="AE262" s="32"/>
      <c r="AF262" s="32"/>
      <c r="AG262" s="32"/>
      <c r="AH262" s="32"/>
      <c r="AI262" s="28"/>
      <c r="AJ262" s="29"/>
    </row>
    <row r="263" spans="26:36" ht="15" customHeight="1" x14ac:dyDescent="0.3">
      <c r="Z263" s="30"/>
      <c r="AA263" s="31"/>
      <c r="AB263" s="32"/>
      <c r="AC263" s="33"/>
      <c r="AD263" s="29"/>
      <c r="AE263" s="32"/>
      <c r="AF263" s="32"/>
      <c r="AG263" s="32"/>
      <c r="AH263" s="32"/>
      <c r="AI263" s="28"/>
      <c r="AJ263" s="29"/>
    </row>
    <row r="264" spans="26:36" ht="15" customHeight="1" x14ac:dyDescent="0.3">
      <c r="Z264" s="30"/>
      <c r="AA264" s="31"/>
      <c r="AB264" s="32"/>
      <c r="AC264" s="33"/>
      <c r="AD264" s="29"/>
      <c r="AE264" s="32"/>
      <c r="AF264" s="32"/>
      <c r="AG264" s="32"/>
      <c r="AH264" s="32"/>
      <c r="AI264" s="28"/>
      <c r="AJ264" s="29"/>
    </row>
    <row r="265" spans="26:36" ht="15" customHeight="1" x14ac:dyDescent="0.3">
      <c r="Z265" s="30"/>
      <c r="AA265" s="31"/>
      <c r="AB265" s="32"/>
      <c r="AC265" s="33"/>
      <c r="AD265" s="29"/>
      <c r="AE265" s="32"/>
      <c r="AF265" s="32"/>
      <c r="AG265" s="32"/>
      <c r="AH265" s="32"/>
      <c r="AI265" s="28"/>
      <c r="AJ265" s="29"/>
    </row>
    <row r="266" spans="26:36" ht="15" customHeight="1" x14ac:dyDescent="0.3">
      <c r="Z266" s="30"/>
      <c r="AA266" s="31"/>
      <c r="AB266" s="32"/>
      <c r="AC266" s="33"/>
      <c r="AD266" s="36"/>
      <c r="AE266" s="32"/>
      <c r="AF266" s="32"/>
      <c r="AG266" s="32"/>
      <c r="AH266" s="32"/>
      <c r="AI266" s="28"/>
      <c r="AJ266" s="29"/>
    </row>
    <row r="267" spans="26:36" ht="15" customHeight="1" x14ac:dyDescent="0.3">
      <c r="Z267" s="30"/>
      <c r="AA267" s="31"/>
      <c r="AB267" s="32"/>
      <c r="AC267" s="33"/>
      <c r="AD267" s="29"/>
      <c r="AE267" s="32"/>
      <c r="AF267" s="32"/>
      <c r="AG267" s="32"/>
      <c r="AH267" s="32"/>
      <c r="AI267" s="28"/>
      <c r="AJ267" s="29"/>
    </row>
    <row r="268" spans="26:36" ht="15" customHeight="1" x14ac:dyDescent="0.3">
      <c r="Z268" s="30"/>
      <c r="AA268" s="31"/>
      <c r="AB268" s="32"/>
      <c r="AC268" s="33"/>
      <c r="AD268" s="29"/>
      <c r="AE268" s="32"/>
      <c r="AF268" s="32"/>
      <c r="AG268" s="32"/>
      <c r="AH268" s="32"/>
      <c r="AI268" s="28"/>
      <c r="AJ268" s="29"/>
    </row>
    <row r="269" spans="26:36" ht="15" customHeight="1" x14ac:dyDescent="0.3">
      <c r="Z269" s="30"/>
      <c r="AA269" s="31"/>
      <c r="AB269" s="32"/>
      <c r="AC269" s="33"/>
      <c r="AD269" s="29"/>
      <c r="AE269" s="32"/>
      <c r="AF269" s="32"/>
      <c r="AG269" s="32"/>
      <c r="AH269" s="32"/>
      <c r="AI269" s="37"/>
      <c r="AJ269" s="29"/>
    </row>
    <row r="270" spans="26:36" ht="15" customHeight="1" x14ac:dyDescent="0.3">
      <c r="Z270" s="30"/>
      <c r="AA270" s="31"/>
      <c r="AB270" s="32"/>
      <c r="AC270" s="33"/>
      <c r="AD270" s="29"/>
      <c r="AE270" s="32"/>
      <c r="AF270" s="32"/>
      <c r="AG270" s="32"/>
      <c r="AH270" s="32"/>
      <c r="AI270" s="28"/>
      <c r="AJ270" s="29"/>
    </row>
    <row r="271" spans="26:36" ht="15" customHeight="1" x14ac:dyDescent="0.3">
      <c r="Z271" s="30"/>
      <c r="AA271" s="31"/>
      <c r="AB271" s="32"/>
      <c r="AC271" s="33"/>
      <c r="AD271" s="29"/>
      <c r="AE271" s="32"/>
      <c r="AF271" s="32"/>
      <c r="AG271" s="32"/>
      <c r="AH271" s="32"/>
      <c r="AI271" s="37"/>
      <c r="AJ271" s="29"/>
    </row>
    <row r="272" spans="26:36" ht="15" customHeight="1" x14ac:dyDescent="0.3">
      <c r="Z272" s="30"/>
      <c r="AA272" s="31"/>
      <c r="AB272" s="32"/>
      <c r="AC272" s="33"/>
      <c r="AD272" s="36"/>
      <c r="AE272" s="32"/>
      <c r="AF272" s="32"/>
      <c r="AG272" s="32"/>
      <c r="AH272" s="32"/>
      <c r="AI272" s="28"/>
      <c r="AJ272" s="29"/>
    </row>
    <row r="273" spans="26:36" ht="15" customHeight="1" x14ac:dyDescent="0.3">
      <c r="Z273" s="30"/>
      <c r="AA273" s="31"/>
      <c r="AB273" s="32"/>
      <c r="AC273" s="33"/>
      <c r="AD273" s="29"/>
      <c r="AE273" s="32"/>
      <c r="AF273" s="32"/>
      <c r="AG273" s="32"/>
      <c r="AH273" s="32"/>
      <c r="AI273" s="28"/>
      <c r="AJ273" s="29"/>
    </row>
    <row r="274" spans="26:36" ht="15" customHeight="1" x14ac:dyDescent="0.3">
      <c r="Z274" s="30"/>
      <c r="AA274" s="31"/>
      <c r="AB274" s="32"/>
      <c r="AC274" s="33"/>
      <c r="AD274" s="29"/>
      <c r="AE274" s="32"/>
      <c r="AF274" s="32"/>
      <c r="AG274" s="32"/>
      <c r="AH274" s="32"/>
      <c r="AI274" s="28"/>
      <c r="AJ274" s="29"/>
    </row>
    <row r="275" spans="26:36" ht="15" customHeight="1" x14ac:dyDescent="0.3">
      <c r="Z275" s="30"/>
      <c r="AA275" s="31"/>
      <c r="AB275" s="32"/>
      <c r="AC275" s="33"/>
      <c r="AD275" s="29"/>
      <c r="AE275" s="32"/>
      <c r="AF275" s="32"/>
      <c r="AG275" s="32"/>
      <c r="AH275" s="32"/>
      <c r="AI275" s="28"/>
      <c r="AJ275" s="29"/>
    </row>
    <row r="276" spans="26:36" ht="15" customHeight="1" x14ac:dyDescent="0.3">
      <c r="Z276" s="30"/>
      <c r="AA276" s="31"/>
      <c r="AB276" s="32"/>
      <c r="AC276" s="33"/>
      <c r="AD276" s="36"/>
      <c r="AE276" s="32"/>
      <c r="AF276" s="32"/>
      <c r="AG276" s="32"/>
      <c r="AH276" s="32"/>
      <c r="AI276" s="28"/>
      <c r="AJ276" s="29"/>
    </row>
    <row r="277" spans="26:36" ht="15" customHeight="1" x14ac:dyDescent="0.3">
      <c r="Z277" s="30"/>
      <c r="AA277" s="31"/>
      <c r="AB277" s="32"/>
      <c r="AC277" s="33"/>
      <c r="AD277" s="29"/>
      <c r="AE277" s="32"/>
      <c r="AF277" s="32"/>
      <c r="AG277" s="32"/>
      <c r="AH277" s="32"/>
      <c r="AI277" s="28"/>
      <c r="AJ277" s="29"/>
    </row>
    <row r="278" spans="26:36" ht="15" customHeight="1" x14ac:dyDescent="0.3">
      <c r="Z278" s="30"/>
      <c r="AA278" s="31"/>
      <c r="AB278" s="32"/>
      <c r="AC278" s="33"/>
      <c r="AD278" s="29"/>
      <c r="AE278" s="32"/>
      <c r="AF278" s="32"/>
      <c r="AG278" s="32"/>
      <c r="AH278" s="32"/>
      <c r="AI278" s="28"/>
      <c r="AJ278" s="29"/>
    </row>
    <row r="279" spans="26:36" ht="15" customHeight="1" x14ac:dyDescent="0.3">
      <c r="Z279" s="30"/>
      <c r="AA279" s="31"/>
      <c r="AB279" s="32"/>
      <c r="AC279" s="33"/>
      <c r="AD279" s="29"/>
      <c r="AE279" s="32"/>
      <c r="AF279" s="32"/>
      <c r="AG279" s="32"/>
      <c r="AH279" s="32"/>
      <c r="AI279" s="37"/>
      <c r="AJ279" s="34"/>
    </row>
    <row r="280" spans="26:36" ht="15" customHeight="1" x14ac:dyDescent="0.3">
      <c r="Z280" s="30"/>
      <c r="AA280" s="31"/>
      <c r="AB280" s="32"/>
      <c r="AC280" s="33"/>
      <c r="AD280" s="29"/>
      <c r="AE280" s="32"/>
      <c r="AF280" s="32"/>
      <c r="AG280" s="32"/>
      <c r="AH280" s="32"/>
      <c r="AI280" s="28"/>
      <c r="AJ280" s="29"/>
    </row>
    <row r="281" spans="26:36" ht="15" customHeight="1" x14ac:dyDescent="0.3">
      <c r="Z281" s="30"/>
      <c r="AA281" s="31"/>
      <c r="AB281" s="32"/>
      <c r="AC281" s="33"/>
      <c r="AD281" s="29"/>
      <c r="AE281" s="32"/>
      <c r="AF281" s="32"/>
      <c r="AG281" s="32"/>
      <c r="AH281" s="32"/>
      <c r="AI281" s="28"/>
      <c r="AJ281" s="29"/>
    </row>
    <row r="282" spans="26:36" ht="15" customHeight="1" x14ac:dyDescent="0.3">
      <c r="Z282" s="30"/>
      <c r="AA282" s="31"/>
      <c r="AB282" s="32"/>
      <c r="AC282" s="33"/>
      <c r="AD282" s="29"/>
      <c r="AE282" s="32"/>
      <c r="AF282" s="32"/>
      <c r="AG282" s="32"/>
      <c r="AH282" s="32"/>
      <c r="AI282" s="28"/>
      <c r="AJ282" s="29"/>
    </row>
    <row r="283" spans="26:36" ht="15" customHeight="1" x14ac:dyDescent="0.3">
      <c r="Z283" s="30"/>
      <c r="AA283" s="31"/>
      <c r="AB283" s="32"/>
      <c r="AC283" s="33"/>
      <c r="AD283" s="29"/>
      <c r="AE283" s="32"/>
      <c r="AF283" s="32"/>
      <c r="AG283" s="32"/>
      <c r="AH283" s="32"/>
      <c r="AI283" s="28"/>
      <c r="AJ283" s="29"/>
    </row>
    <row r="284" spans="26:36" ht="15" customHeight="1" x14ac:dyDescent="0.3">
      <c r="Z284" s="30"/>
      <c r="AA284" s="31"/>
      <c r="AB284" s="32"/>
      <c r="AC284" s="33"/>
      <c r="AD284" s="29"/>
      <c r="AE284" s="32"/>
      <c r="AF284" s="32"/>
      <c r="AG284" s="32"/>
      <c r="AH284" s="32"/>
      <c r="AI284" s="28"/>
      <c r="AJ284" s="29"/>
    </row>
    <row r="285" spans="26:36" ht="15" customHeight="1" x14ac:dyDescent="0.3">
      <c r="Z285" s="30"/>
      <c r="AA285" s="31"/>
      <c r="AB285" s="32"/>
      <c r="AC285" s="33"/>
      <c r="AD285" s="29"/>
      <c r="AE285" s="32"/>
      <c r="AF285" s="32"/>
      <c r="AG285" s="32"/>
      <c r="AH285" s="32"/>
      <c r="AI285" s="28"/>
      <c r="AJ285" s="29"/>
    </row>
    <row r="286" spans="26:36" ht="15" customHeight="1" x14ac:dyDescent="0.3">
      <c r="Z286" s="30"/>
      <c r="AA286" s="31"/>
      <c r="AB286" s="32"/>
      <c r="AC286" s="33"/>
      <c r="AD286" s="29"/>
      <c r="AE286" s="32"/>
      <c r="AF286" s="32"/>
      <c r="AG286" s="32"/>
      <c r="AH286" s="32"/>
      <c r="AI286" s="28"/>
      <c r="AJ286" s="29"/>
    </row>
    <row r="287" spans="26:36" ht="15" customHeight="1" x14ac:dyDescent="0.3">
      <c r="Z287" s="30"/>
      <c r="AA287" s="31"/>
      <c r="AB287" s="32"/>
      <c r="AC287" s="33"/>
      <c r="AD287" s="29"/>
      <c r="AE287" s="32"/>
      <c r="AF287" s="32"/>
      <c r="AG287" s="32"/>
      <c r="AH287" s="32"/>
      <c r="AI287" s="28"/>
      <c r="AJ287" s="29"/>
    </row>
    <row r="288" spans="26:36" ht="15" customHeight="1" x14ac:dyDescent="0.3">
      <c r="Z288" s="30"/>
      <c r="AA288" s="31"/>
      <c r="AB288" s="32"/>
      <c r="AC288" s="33"/>
      <c r="AD288" s="29"/>
      <c r="AE288" s="32"/>
      <c r="AF288" s="32"/>
      <c r="AG288" s="32"/>
      <c r="AH288" s="32"/>
      <c r="AI288" s="28"/>
      <c r="AJ288" s="29"/>
    </row>
    <row r="289" spans="26:36" ht="15" customHeight="1" x14ac:dyDescent="0.3">
      <c r="Z289" s="30"/>
      <c r="AA289" s="31"/>
      <c r="AB289" s="32"/>
      <c r="AC289" s="33"/>
      <c r="AD289" s="36"/>
      <c r="AE289" s="32"/>
      <c r="AF289" s="32"/>
      <c r="AG289" s="32"/>
      <c r="AH289" s="32"/>
      <c r="AI289" s="28"/>
      <c r="AJ289" s="29"/>
    </row>
  </sheetData>
  <sortState ref="D6:BX152">
    <sortCondition ref="J6:J152"/>
    <sortCondition ref="H6:H152"/>
    <sortCondition ref="D6:D152"/>
  </sortState>
  <conditionalFormatting sqref="C6:C25 C27:C54 C56:C121 C123:C203">
    <cfRule type="cellIs" dxfId="3" priority="5" operator="equal">
      <formula>0</formula>
    </cfRule>
  </conditionalFormatting>
  <conditionalFormatting sqref="C26">
    <cfRule type="cellIs" dxfId="2" priority="4" operator="equal">
      <formula>0</formula>
    </cfRule>
  </conditionalFormatting>
  <conditionalFormatting sqref="C122">
    <cfRule type="cellIs" dxfId="1" priority="3" operator="equal">
      <formula>0</formula>
    </cfRule>
  </conditionalFormatting>
  <conditionalFormatting sqref="C55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8"/>
  <sheetViews>
    <sheetView workbookViewId="0"/>
  </sheetViews>
  <sheetFormatPr defaultRowHeight="14.4" x14ac:dyDescent="0.3"/>
  <cols>
    <col min="1" max="1" width="15.77734375" customWidth="1"/>
    <col min="2" max="2" width="10.77734375" customWidth="1"/>
    <col min="3" max="3" width="6" customWidth="1"/>
    <col min="4" max="6" width="5.77734375" customWidth="1"/>
  </cols>
  <sheetData>
    <row r="1" spans="1:8" x14ac:dyDescent="0.3">
      <c r="A1" s="47" t="s">
        <v>799</v>
      </c>
      <c r="H1" s="47" t="s">
        <v>1141</v>
      </c>
    </row>
    <row r="4" spans="1:8" x14ac:dyDescent="0.3">
      <c r="D4" t="s">
        <v>798</v>
      </c>
    </row>
    <row r="5" spans="1:8" x14ac:dyDescent="0.3">
      <c r="A5" t="s">
        <v>797</v>
      </c>
      <c r="B5" s="40" t="s">
        <v>6</v>
      </c>
      <c r="C5" t="s">
        <v>802</v>
      </c>
      <c r="D5" t="s">
        <v>800</v>
      </c>
      <c r="E5" t="s">
        <v>801</v>
      </c>
      <c r="F5" t="s">
        <v>807</v>
      </c>
    </row>
    <row r="6" spans="1:8" x14ac:dyDescent="0.3">
      <c r="A6" s="50" t="s">
        <v>464</v>
      </c>
      <c r="B6" s="50" t="s">
        <v>57</v>
      </c>
      <c r="C6">
        <f>MATCH(B6,DIP_master!$D$1:$D$503,0)</f>
        <v>139</v>
      </c>
      <c r="D6" s="49">
        <v>1</v>
      </c>
      <c r="E6" s="48">
        <f>IF(F6=1,MAX(E$5:E5)+1,E5)</f>
        <v>1</v>
      </c>
      <c r="F6">
        <f>VALUE(MID(A6,FIND(".jpg",A6)-1,1))</f>
        <v>1</v>
      </c>
      <c r="H6" s="50" t="s">
        <v>808</v>
      </c>
    </row>
    <row r="7" spans="1:8" x14ac:dyDescent="0.3">
      <c r="A7" s="50" t="s">
        <v>465</v>
      </c>
      <c r="B7" s="50" t="s">
        <v>57</v>
      </c>
      <c r="C7">
        <f>MATCH(B7,DIP_master!$D$1:$D$503,0)</f>
        <v>139</v>
      </c>
      <c r="D7" s="49">
        <v>2</v>
      </c>
      <c r="E7" s="48">
        <f>IF(F7=1,MAX(E$5:E6)+1,E6)</f>
        <v>1</v>
      </c>
      <c r="F7">
        <f t="shared" ref="F7:F70" si="0">VALUE(MID(A7,FIND(".jpg",A7)-1,1))</f>
        <v>2</v>
      </c>
      <c r="H7" s="50" t="s">
        <v>809</v>
      </c>
    </row>
    <row r="8" spans="1:8" x14ac:dyDescent="0.3">
      <c r="A8" s="50" t="s">
        <v>466</v>
      </c>
      <c r="B8" s="50" t="s">
        <v>57</v>
      </c>
      <c r="C8">
        <f>MATCH(B8,DIP_master!$D$1:$D$503,0)</f>
        <v>139</v>
      </c>
      <c r="D8" s="49">
        <v>3</v>
      </c>
      <c r="E8" s="48">
        <f>IF(F8=1,MAX(E$5:E7)+1,E7)</f>
        <v>1</v>
      </c>
      <c r="F8">
        <f t="shared" si="0"/>
        <v>3</v>
      </c>
      <c r="H8" s="50" t="s">
        <v>810</v>
      </c>
    </row>
    <row r="9" spans="1:8" x14ac:dyDescent="0.3">
      <c r="A9" s="50" t="s">
        <v>467</v>
      </c>
      <c r="B9" s="50" t="s">
        <v>57</v>
      </c>
      <c r="C9">
        <f>MATCH(B9,DIP_master!$D$1:$D$503,0)</f>
        <v>139</v>
      </c>
      <c r="D9" s="49">
        <v>4</v>
      </c>
      <c r="E9" s="48">
        <f>IF(F9=1,MAX(E$5:E8)+1,E8)</f>
        <v>1</v>
      </c>
      <c r="F9">
        <f t="shared" si="0"/>
        <v>4</v>
      </c>
      <c r="H9" s="50" t="s">
        <v>811</v>
      </c>
    </row>
    <row r="10" spans="1:8" x14ac:dyDescent="0.3">
      <c r="A10" s="50" t="s">
        <v>468</v>
      </c>
      <c r="B10" s="50" t="s">
        <v>57</v>
      </c>
      <c r="C10">
        <f>MATCH(B10,DIP_master!$D$1:$D$503,0)</f>
        <v>139</v>
      </c>
      <c r="D10" s="49">
        <v>5</v>
      </c>
      <c r="E10" s="48">
        <f>IF(F10=1,MAX(E$5:E9)+1,E9)</f>
        <v>1</v>
      </c>
      <c r="F10">
        <f t="shared" si="0"/>
        <v>5</v>
      </c>
      <c r="H10" s="50" t="s">
        <v>812</v>
      </c>
    </row>
    <row r="11" spans="1:8" x14ac:dyDescent="0.3">
      <c r="A11" s="50" t="s">
        <v>469</v>
      </c>
      <c r="B11" s="50" t="s">
        <v>59</v>
      </c>
      <c r="C11">
        <f>MATCH(B11,DIP_master!$D$1:$D$503,0)</f>
        <v>148</v>
      </c>
      <c r="D11" s="49">
        <v>6</v>
      </c>
      <c r="E11" s="48">
        <f>IF(F11=1,MAX(E$5:E10)+1,E10)</f>
        <v>2</v>
      </c>
      <c r="F11">
        <f t="shared" si="0"/>
        <v>1</v>
      </c>
      <c r="H11" s="50" t="s">
        <v>813</v>
      </c>
    </row>
    <row r="12" spans="1:8" x14ac:dyDescent="0.3">
      <c r="A12" s="50" t="s">
        <v>470</v>
      </c>
      <c r="B12" s="50" t="s">
        <v>59</v>
      </c>
      <c r="C12">
        <f>MATCH(B12,DIP_master!$D$1:$D$503,0)</f>
        <v>148</v>
      </c>
      <c r="D12" s="49">
        <v>7</v>
      </c>
      <c r="E12" s="48">
        <f>IF(F12=1,MAX(E$5:E11)+1,E11)</f>
        <v>2</v>
      </c>
      <c r="F12">
        <f t="shared" si="0"/>
        <v>2</v>
      </c>
      <c r="H12" s="50" t="s">
        <v>814</v>
      </c>
    </row>
    <row r="13" spans="1:8" x14ac:dyDescent="0.3">
      <c r="A13" s="50" t="s">
        <v>471</v>
      </c>
      <c r="B13" s="50" t="s">
        <v>59</v>
      </c>
      <c r="C13">
        <f>MATCH(B13,DIP_master!$D$1:$D$503,0)</f>
        <v>148</v>
      </c>
      <c r="D13" s="49">
        <v>8</v>
      </c>
      <c r="E13" s="48">
        <f>IF(F13=1,MAX(E$5:E12)+1,E12)</f>
        <v>2</v>
      </c>
      <c r="F13">
        <f t="shared" si="0"/>
        <v>3</v>
      </c>
      <c r="H13" s="50" t="s">
        <v>815</v>
      </c>
    </row>
    <row r="14" spans="1:8" x14ac:dyDescent="0.3">
      <c r="A14" s="50" t="s">
        <v>472</v>
      </c>
      <c r="B14" s="50" t="s">
        <v>59</v>
      </c>
      <c r="C14">
        <f>MATCH(B14,DIP_master!$D$1:$D$503,0)</f>
        <v>148</v>
      </c>
      <c r="D14" s="49">
        <v>9</v>
      </c>
      <c r="E14" s="48">
        <f>IF(F14=1,MAX(E$5:E13)+1,E13)</f>
        <v>2</v>
      </c>
      <c r="F14">
        <f t="shared" si="0"/>
        <v>4</v>
      </c>
      <c r="H14" s="50" t="s">
        <v>816</v>
      </c>
    </row>
    <row r="15" spans="1:8" x14ac:dyDescent="0.3">
      <c r="A15" s="50" t="s">
        <v>473</v>
      </c>
      <c r="B15" s="50" t="s">
        <v>60</v>
      </c>
      <c r="C15">
        <f>MATCH(B15,DIP_master!$D$1:$D$503,0)</f>
        <v>174</v>
      </c>
      <c r="D15" s="49">
        <v>10</v>
      </c>
      <c r="E15" s="48">
        <f>IF(F15=1,MAX(E$5:E14)+1,E14)</f>
        <v>3</v>
      </c>
      <c r="F15">
        <f t="shared" si="0"/>
        <v>1</v>
      </c>
      <c r="H15" s="50" t="s">
        <v>817</v>
      </c>
    </row>
    <row r="16" spans="1:8" x14ac:dyDescent="0.3">
      <c r="A16" s="50" t="s">
        <v>474</v>
      </c>
      <c r="B16" s="50" t="s">
        <v>60</v>
      </c>
      <c r="C16">
        <f>MATCH(B16,DIP_master!$D$1:$D$503,0)</f>
        <v>174</v>
      </c>
      <c r="D16" s="49">
        <v>11</v>
      </c>
      <c r="E16" s="48">
        <f>IF(F16=1,MAX(E$5:E15)+1,E15)</f>
        <v>3</v>
      </c>
      <c r="F16">
        <f t="shared" si="0"/>
        <v>2</v>
      </c>
      <c r="H16" s="50" t="s">
        <v>818</v>
      </c>
    </row>
    <row r="17" spans="1:8" x14ac:dyDescent="0.3">
      <c r="A17" s="50" t="s">
        <v>475</v>
      </c>
      <c r="B17" s="50" t="s">
        <v>60</v>
      </c>
      <c r="C17">
        <f>MATCH(B17,DIP_master!$D$1:$D$503,0)</f>
        <v>174</v>
      </c>
      <c r="D17" s="49">
        <v>12</v>
      </c>
      <c r="E17" s="48">
        <f>IF(F17=1,MAX(E$5:E16)+1,E16)</f>
        <v>3</v>
      </c>
      <c r="F17">
        <f t="shared" si="0"/>
        <v>3</v>
      </c>
      <c r="H17" s="50" t="s">
        <v>819</v>
      </c>
    </row>
    <row r="18" spans="1:8" x14ac:dyDescent="0.3">
      <c r="A18" s="50" t="s">
        <v>476</v>
      </c>
      <c r="B18" s="50" t="s">
        <v>60</v>
      </c>
      <c r="C18">
        <f>MATCH(B18,DIP_master!$D$1:$D$503,0)</f>
        <v>174</v>
      </c>
      <c r="D18" s="49">
        <v>13</v>
      </c>
      <c r="E18" s="48">
        <f>IF(F18=1,MAX(E$5:E17)+1,E17)</f>
        <v>3</v>
      </c>
      <c r="F18">
        <f t="shared" si="0"/>
        <v>4</v>
      </c>
      <c r="H18" s="50" t="s">
        <v>820</v>
      </c>
    </row>
    <row r="19" spans="1:8" x14ac:dyDescent="0.3">
      <c r="A19" s="50" t="s">
        <v>477</v>
      </c>
      <c r="B19" s="50" t="s">
        <v>60</v>
      </c>
      <c r="C19">
        <f>MATCH(B19,DIP_master!$D$1:$D$503,0)</f>
        <v>174</v>
      </c>
      <c r="D19" s="49">
        <v>14</v>
      </c>
      <c r="E19" s="48">
        <f>IF(F19=1,MAX(E$5:E18)+1,E18)</f>
        <v>3</v>
      </c>
      <c r="F19">
        <f t="shared" si="0"/>
        <v>5</v>
      </c>
      <c r="H19" s="50" t="s">
        <v>821</v>
      </c>
    </row>
    <row r="20" spans="1:8" x14ac:dyDescent="0.3">
      <c r="A20" s="50" t="s">
        <v>478</v>
      </c>
      <c r="B20" s="50" t="s">
        <v>61</v>
      </c>
      <c r="C20">
        <f>MATCH(B20,DIP_master!$D$1:$D$503,0)</f>
        <v>150</v>
      </c>
      <c r="D20" s="49">
        <v>15</v>
      </c>
      <c r="E20" s="48">
        <f>IF(F20=1,MAX(E$5:E19)+1,E19)</f>
        <v>4</v>
      </c>
      <c r="F20">
        <f t="shared" si="0"/>
        <v>1</v>
      </c>
      <c r="H20" s="50" t="s">
        <v>822</v>
      </c>
    </row>
    <row r="21" spans="1:8" x14ac:dyDescent="0.3">
      <c r="A21" s="50" t="s">
        <v>479</v>
      </c>
      <c r="B21" s="50" t="s">
        <v>61</v>
      </c>
      <c r="C21">
        <f>MATCH(B21,DIP_master!$D$1:$D$503,0)</f>
        <v>150</v>
      </c>
      <c r="D21" s="49">
        <v>16</v>
      </c>
      <c r="E21" s="48">
        <f>IF(F21=1,MAX(E$5:E20)+1,E20)</f>
        <v>4</v>
      </c>
      <c r="F21">
        <f t="shared" si="0"/>
        <v>2</v>
      </c>
      <c r="H21" s="50" t="s">
        <v>823</v>
      </c>
    </row>
    <row r="22" spans="1:8" x14ac:dyDescent="0.3">
      <c r="A22" s="50" t="s">
        <v>480</v>
      </c>
      <c r="B22" s="50" t="s">
        <v>61</v>
      </c>
      <c r="C22">
        <f>MATCH(B22,DIP_master!$D$1:$D$503,0)</f>
        <v>150</v>
      </c>
      <c r="D22" s="49">
        <v>17</v>
      </c>
      <c r="E22" s="48">
        <f>IF(F22=1,MAX(E$5:E21)+1,E21)</f>
        <v>4</v>
      </c>
      <c r="F22">
        <f t="shared" si="0"/>
        <v>3</v>
      </c>
      <c r="H22" s="50" t="s">
        <v>824</v>
      </c>
    </row>
    <row r="23" spans="1:8" x14ac:dyDescent="0.3">
      <c r="A23" s="50" t="s">
        <v>481</v>
      </c>
      <c r="B23" s="50" t="s">
        <v>61</v>
      </c>
      <c r="C23">
        <f>MATCH(B23,DIP_master!$D$1:$D$503,0)</f>
        <v>150</v>
      </c>
      <c r="D23" s="49">
        <v>18</v>
      </c>
      <c r="E23" s="48">
        <f>IF(F23=1,MAX(E$5:E22)+1,E22)</f>
        <v>4</v>
      </c>
      <c r="F23">
        <f t="shared" si="0"/>
        <v>4</v>
      </c>
      <c r="H23" s="50" t="s">
        <v>825</v>
      </c>
    </row>
    <row r="24" spans="1:8" x14ac:dyDescent="0.3">
      <c r="A24" s="50" t="s">
        <v>482</v>
      </c>
      <c r="B24" s="50" t="s">
        <v>61</v>
      </c>
      <c r="C24">
        <f>MATCH(B24,DIP_master!$D$1:$D$503,0)</f>
        <v>150</v>
      </c>
      <c r="D24" s="49">
        <v>19</v>
      </c>
      <c r="E24" s="48">
        <f>IF(F24=1,MAX(E$5:E23)+1,E23)</f>
        <v>4</v>
      </c>
      <c r="F24">
        <f t="shared" si="0"/>
        <v>5</v>
      </c>
      <c r="H24" s="50" t="s">
        <v>826</v>
      </c>
    </row>
    <row r="25" spans="1:8" x14ac:dyDescent="0.3">
      <c r="A25" s="50" t="s">
        <v>483</v>
      </c>
      <c r="B25" s="50" t="s">
        <v>68</v>
      </c>
      <c r="C25">
        <f>MATCH(B25,DIP_master!$D$1:$D$503,0)</f>
        <v>110</v>
      </c>
      <c r="D25" s="49">
        <v>20</v>
      </c>
      <c r="E25" s="48">
        <f>IF(F25=1,MAX(E$5:E24)+1,E24)</f>
        <v>5</v>
      </c>
      <c r="F25">
        <f t="shared" si="0"/>
        <v>1</v>
      </c>
      <c r="H25" s="50" t="s">
        <v>827</v>
      </c>
    </row>
    <row r="26" spans="1:8" x14ac:dyDescent="0.3">
      <c r="A26" s="50" t="s">
        <v>484</v>
      </c>
      <c r="B26" s="50" t="s">
        <v>68</v>
      </c>
      <c r="C26">
        <f>MATCH(B26,DIP_master!$D$1:$D$503,0)</f>
        <v>110</v>
      </c>
      <c r="D26" s="49">
        <v>21</v>
      </c>
      <c r="E26" s="48">
        <f>IF(F26=1,MAX(E$5:E25)+1,E25)</f>
        <v>5</v>
      </c>
      <c r="F26">
        <f t="shared" si="0"/>
        <v>2</v>
      </c>
      <c r="H26" s="50" t="s">
        <v>828</v>
      </c>
    </row>
    <row r="27" spans="1:8" x14ac:dyDescent="0.3">
      <c r="A27" s="50" t="s">
        <v>485</v>
      </c>
      <c r="B27" s="50" t="s">
        <v>68</v>
      </c>
      <c r="C27">
        <f>MATCH(B27,DIP_master!$D$1:$D$503,0)</f>
        <v>110</v>
      </c>
      <c r="D27" s="49">
        <v>22</v>
      </c>
      <c r="E27" s="48">
        <f>IF(F27=1,MAX(E$5:E26)+1,E26)</f>
        <v>5</v>
      </c>
      <c r="F27">
        <f t="shared" si="0"/>
        <v>3</v>
      </c>
      <c r="H27" s="50" t="s">
        <v>829</v>
      </c>
    </row>
    <row r="28" spans="1:8" x14ac:dyDescent="0.3">
      <c r="A28" s="50" t="s">
        <v>486</v>
      </c>
      <c r="B28" s="50" t="s">
        <v>68</v>
      </c>
      <c r="C28">
        <f>MATCH(B28,DIP_master!$D$1:$D$503,0)</f>
        <v>110</v>
      </c>
      <c r="D28" s="49">
        <v>23</v>
      </c>
      <c r="E28" s="48">
        <f>IF(F28=1,MAX(E$5:E27)+1,E27)</f>
        <v>5</v>
      </c>
      <c r="F28">
        <f t="shared" si="0"/>
        <v>4</v>
      </c>
      <c r="H28" s="50" t="s">
        <v>830</v>
      </c>
    </row>
    <row r="29" spans="1:8" x14ac:dyDescent="0.3">
      <c r="A29" s="50" t="s">
        <v>487</v>
      </c>
      <c r="B29" s="50" t="s">
        <v>70</v>
      </c>
      <c r="C29">
        <f>MATCH(B29,DIP_master!$D$1:$D$503,0)</f>
        <v>100</v>
      </c>
      <c r="D29" s="49">
        <v>24</v>
      </c>
      <c r="E29" s="48">
        <f>IF(F29=1,MAX(E$5:E28)+1,E28)</f>
        <v>6</v>
      </c>
      <c r="F29">
        <f t="shared" si="0"/>
        <v>1</v>
      </c>
      <c r="H29" s="50" t="s">
        <v>831</v>
      </c>
    </row>
    <row r="30" spans="1:8" x14ac:dyDescent="0.3">
      <c r="A30" s="50" t="s">
        <v>488</v>
      </c>
      <c r="B30" s="50" t="s">
        <v>70</v>
      </c>
      <c r="C30">
        <f>MATCH(B30,DIP_master!$D$1:$D$503,0)</f>
        <v>100</v>
      </c>
      <c r="D30" s="49">
        <v>25</v>
      </c>
      <c r="E30" s="48">
        <f>IF(F30=1,MAX(E$5:E29)+1,E29)</f>
        <v>6</v>
      </c>
      <c r="F30">
        <f t="shared" si="0"/>
        <v>2</v>
      </c>
      <c r="H30" s="50" t="s">
        <v>832</v>
      </c>
    </row>
    <row r="31" spans="1:8" x14ac:dyDescent="0.3">
      <c r="A31" s="50" t="s">
        <v>489</v>
      </c>
      <c r="B31" s="50" t="s">
        <v>70</v>
      </c>
      <c r="C31">
        <f>MATCH(B31,DIP_master!$D$1:$D$503,0)</f>
        <v>100</v>
      </c>
      <c r="D31" s="49">
        <v>26</v>
      </c>
      <c r="E31" s="48">
        <f>IF(F31=1,MAX(E$5:E30)+1,E30)</f>
        <v>6</v>
      </c>
      <c r="F31">
        <f t="shared" si="0"/>
        <v>3</v>
      </c>
      <c r="H31" s="50" t="s">
        <v>833</v>
      </c>
    </row>
    <row r="32" spans="1:8" x14ac:dyDescent="0.3">
      <c r="A32" s="50" t="s">
        <v>490</v>
      </c>
      <c r="B32" s="50" t="s">
        <v>70</v>
      </c>
      <c r="C32">
        <f>MATCH(B32,DIP_master!$D$1:$D$503,0)</f>
        <v>100</v>
      </c>
      <c r="D32" s="49">
        <v>27</v>
      </c>
      <c r="E32" s="48">
        <f>IF(F32=1,MAX(E$5:E31)+1,E31)</f>
        <v>6</v>
      </c>
      <c r="F32">
        <f t="shared" si="0"/>
        <v>4</v>
      </c>
      <c r="H32" s="50" t="s">
        <v>834</v>
      </c>
    </row>
    <row r="33" spans="1:8" x14ac:dyDescent="0.3">
      <c r="A33" s="50" t="s">
        <v>491</v>
      </c>
      <c r="B33" s="50" t="s">
        <v>70</v>
      </c>
      <c r="C33">
        <f>MATCH(B33,DIP_master!$D$1:$D$503,0)</f>
        <v>100</v>
      </c>
      <c r="D33" s="49">
        <v>28</v>
      </c>
      <c r="E33" s="48">
        <f>IF(F33=1,MAX(E$5:E32)+1,E32)</f>
        <v>6</v>
      </c>
      <c r="F33">
        <f t="shared" si="0"/>
        <v>5</v>
      </c>
      <c r="H33" s="50" t="s">
        <v>835</v>
      </c>
    </row>
    <row r="34" spans="1:8" x14ac:dyDescent="0.3">
      <c r="A34" s="50" t="s">
        <v>492</v>
      </c>
      <c r="B34" s="50" t="s">
        <v>71</v>
      </c>
      <c r="C34">
        <f>MATCH(B34,DIP_master!$D$1:$D$503,0)</f>
        <v>163</v>
      </c>
      <c r="D34" s="49">
        <v>29</v>
      </c>
      <c r="E34" s="48">
        <f>IF(F34=1,MAX(E$5:E33)+1,E33)</f>
        <v>7</v>
      </c>
      <c r="F34">
        <f t="shared" si="0"/>
        <v>1</v>
      </c>
      <c r="H34" s="50" t="s">
        <v>836</v>
      </c>
    </row>
    <row r="35" spans="1:8" x14ac:dyDescent="0.3">
      <c r="A35" s="50" t="s">
        <v>493</v>
      </c>
      <c r="B35" s="50" t="s">
        <v>71</v>
      </c>
      <c r="C35">
        <f>MATCH(B35,DIP_master!$D$1:$D$503,0)</f>
        <v>163</v>
      </c>
      <c r="D35" s="49">
        <v>30</v>
      </c>
      <c r="E35" s="48">
        <f>IF(F35=1,MAX(E$5:E34)+1,E34)</f>
        <v>7</v>
      </c>
      <c r="F35">
        <f t="shared" si="0"/>
        <v>2</v>
      </c>
      <c r="H35" s="50" t="s">
        <v>837</v>
      </c>
    </row>
    <row r="36" spans="1:8" x14ac:dyDescent="0.3">
      <c r="A36" s="50" t="s">
        <v>494</v>
      </c>
      <c r="B36" s="50" t="s">
        <v>71</v>
      </c>
      <c r="C36">
        <f>MATCH(B36,DIP_master!$D$1:$D$503,0)</f>
        <v>163</v>
      </c>
      <c r="D36" s="49">
        <v>31</v>
      </c>
      <c r="E36" s="48">
        <f>IF(F36=1,MAX(E$5:E35)+1,E35)</f>
        <v>7</v>
      </c>
      <c r="F36">
        <f t="shared" si="0"/>
        <v>3</v>
      </c>
      <c r="H36" s="50" t="s">
        <v>838</v>
      </c>
    </row>
    <row r="37" spans="1:8" x14ac:dyDescent="0.3">
      <c r="A37" s="50" t="s">
        <v>495</v>
      </c>
      <c r="B37" s="50" t="s">
        <v>71</v>
      </c>
      <c r="C37">
        <f>MATCH(B37,DIP_master!$D$1:$D$503,0)</f>
        <v>163</v>
      </c>
      <c r="D37" s="49">
        <v>32</v>
      </c>
      <c r="E37" s="48">
        <f>IF(F37=1,MAX(E$5:E36)+1,E36)</f>
        <v>7</v>
      </c>
      <c r="F37">
        <f t="shared" si="0"/>
        <v>4</v>
      </c>
      <c r="H37" s="50" t="s">
        <v>839</v>
      </c>
    </row>
    <row r="38" spans="1:8" x14ac:dyDescent="0.3">
      <c r="A38" s="50" t="s">
        <v>496</v>
      </c>
      <c r="B38" s="50" t="s">
        <v>71</v>
      </c>
      <c r="C38">
        <f>MATCH(B38,DIP_master!$D$1:$D$503,0)</f>
        <v>163</v>
      </c>
      <c r="D38" s="49">
        <v>33</v>
      </c>
      <c r="E38" s="48">
        <f>IF(F38=1,MAX(E$5:E37)+1,E37)</f>
        <v>7</v>
      </c>
      <c r="F38">
        <f t="shared" si="0"/>
        <v>5</v>
      </c>
      <c r="H38" s="50" t="s">
        <v>840</v>
      </c>
    </row>
    <row r="39" spans="1:8" x14ac:dyDescent="0.3">
      <c r="A39" s="50" t="s">
        <v>497</v>
      </c>
      <c r="B39" s="50" t="s">
        <v>73</v>
      </c>
      <c r="C39">
        <f>MATCH(B39,DIP_master!$D$1:$D$503,0)</f>
        <v>164</v>
      </c>
      <c r="D39" s="49">
        <v>34</v>
      </c>
      <c r="E39" s="48">
        <f>IF(F39=1,MAX(E$5:E38)+1,E38)</f>
        <v>8</v>
      </c>
      <c r="F39">
        <f t="shared" si="0"/>
        <v>1</v>
      </c>
      <c r="H39" s="50" t="s">
        <v>841</v>
      </c>
    </row>
    <row r="40" spans="1:8" x14ac:dyDescent="0.3">
      <c r="A40" s="50" t="s">
        <v>498</v>
      </c>
      <c r="B40" s="50" t="s">
        <v>73</v>
      </c>
      <c r="C40">
        <f>MATCH(B40,DIP_master!$D$1:$D$503,0)</f>
        <v>164</v>
      </c>
      <c r="D40" s="49">
        <v>35</v>
      </c>
      <c r="E40" s="48">
        <f>IF(F40=1,MAX(E$5:E39)+1,E39)</f>
        <v>8</v>
      </c>
      <c r="F40">
        <f t="shared" si="0"/>
        <v>2</v>
      </c>
      <c r="H40" s="50" t="s">
        <v>842</v>
      </c>
    </row>
    <row r="41" spans="1:8" x14ac:dyDescent="0.3">
      <c r="A41" s="50" t="s">
        <v>499</v>
      </c>
      <c r="B41" s="50" t="s">
        <v>73</v>
      </c>
      <c r="C41">
        <f>MATCH(B41,DIP_master!$D$1:$D$503,0)</f>
        <v>164</v>
      </c>
      <c r="D41" s="49">
        <v>36</v>
      </c>
      <c r="E41" s="48">
        <f>IF(F41=1,MAX(E$5:E40)+1,E40)</f>
        <v>8</v>
      </c>
      <c r="F41">
        <f t="shared" si="0"/>
        <v>3</v>
      </c>
      <c r="H41" s="50" t="s">
        <v>843</v>
      </c>
    </row>
    <row r="42" spans="1:8" x14ac:dyDescent="0.3">
      <c r="A42" s="50" t="s">
        <v>500</v>
      </c>
      <c r="B42" s="50" t="s">
        <v>73</v>
      </c>
      <c r="C42">
        <f>MATCH(B42,DIP_master!$D$1:$D$503,0)</f>
        <v>164</v>
      </c>
      <c r="D42" s="49">
        <v>37</v>
      </c>
      <c r="E42" s="48">
        <f>IF(F42=1,MAX(E$5:E41)+1,E41)</f>
        <v>8</v>
      </c>
      <c r="F42">
        <f t="shared" si="0"/>
        <v>4</v>
      </c>
      <c r="H42" s="50" t="s">
        <v>844</v>
      </c>
    </row>
    <row r="43" spans="1:8" x14ac:dyDescent="0.3">
      <c r="A43" s="50" t="s">
        <v>501</v>
      </c>
      <c r="B43" s="50" t="s">
        <v>73</v>
      </c>
      <c r="C43">
        <f>MATCH(B43,DIP_master!$D$1:$D$503,0)</f>
        <v>164</v>
      </c>
      <c r="D43" s="49">
        <v>38</v>
      </c>
      <c r="E43" s="48">
        <f>IF(F43=1,MAX(E$5:E42)+1,E42)</f>
        <v>8</v>
      </c>
      <c r="F43">
        <f t="shared" si="0"/>
        <v>5</v>
      </c>
      <c r="H43" s="50" t="s">
        <v>845</v>
      </c>
    </row>
    <row r="44" spans="1:8" x14ac:dyDescent="0.3">
      <c r="A44" s="50" t="s">
        <v>502</v>
      </c>
      <c r="B44" s="50" t="s">
        <v>74</v>
      </c>
      <c r="C44">
        <f>MATCH(B44,DIP_master!$D$1:$D$503,0)</f>
        <v>160</v>
      </c>
      <c r="D44" s="49">
        <v>39</v>
      </c>
      <c r="E44" s="48">
        <f>IF(F44=1,MAX(E$5:E43)+1,E43)</f>
        <v>9</v>
      </c>
      <c r="F44">
        <f t="shared" si="0"/>
        <v>1</v>
      </c>
      <c r="H44" s="50" t="s">
        <v>846</v>
      </c>
    </row>
    <row r="45" spans="1:8" x14ac:dyDescent="0.3">
      <c r="A45" s="50" t="s">
        <v>503</v>
      </c>
      <c r="B45" s="50" t="s">
        <v>74</v>
      </c>
      <c r="C45">
        <f>MATCH(B45,DIP_master!$D$1:$D$503,0)</f>
        <v>160</v>
      </c>
      <c r="D45" s="49">
        <v>40</v>
      </c>
      <c r="E45" s="48">
        <f>IF(F45=1,MAX(E$5:E44)+1,E44)</f>
        <v>9</v>
      </c>
      <c r="F45">
        <f t="shared" si="0"/>
        <v>2</v>
      </c>
      <c r="H45" s="50" t="s">
        <v>847</v>
      </c>
    </row>
    <row r="46" spans="1:8" x14ac:dyDescent="0.3">
      <c r="A46" s="50" t="s">
        <v>504</v>
      </c>
      <c r="B46" s="50" t="s">
        <v>74</v>
      </c>
      <c r="C46">
        <f>MATCH(B46,DIP_master!$D$1:$D$503,0)</f>
        <v>160</v>
      </c>
      <c r="D46" s="49">
        <v>41</v>
      </c>
      <c r="E46" s="48">
        <f>IF(F46=1,MAX(E$5:E45)+1,E45)</f>
        <v>9</v>
      </c>
      <c r="F46">
        <f t="shared" si="0"/>
        <v>3</v>
      </c>
      <c r="H46" s="50" t="s">
        <v>848</v>
      </c>
    </row>
    <row r="47" spans="1:8" x14ac:dyDescent="0.3">
      <c r="A47" s="50" t="s">
        <v>505</v>
      </c>
      <c r="B47" s="50" t="s">
        <v>74</v>
      </c>
      <c r="C47">
        <f>MATCH(B47,DIP_master!$D$1:$D$503,0)</f>
        <v>160</v>
      </c>
      <c r="D47" s="49">
        <v>42</v>
      </c>
      <c r="E47" s="48">
        <f>IF(F47=1,MAX(E$5:E46)+1,E46)</f>
        <v>9</v>
      </c>
      <c r="F47">
        <f t="shared" si="0"/>
        <v>4</v>
      </c>
      <c r="H47" s="50" t="s">
        <v>849</v>
      </c>
    </row>
    <row r="48" spans="1:8" x14ac:dyDescent="0.3">
      <c r="A48" s="50" t="s">
        <v>506</v>
      </c>
      <c r="B48" s="50" t="s">
        <v>74</v>
      </c>
      <c r="C48">
        <f>MATCH(B48,DIP_master!$D$1:$D$503,0)</f>
        <v>160</v>
      </c>
      <c r="D48" s="49">
        <v>43</v>
      </c>
      <c r="E48" s="48">
        <f>IF(F48=1,MAX(E$5:E47)+1,E47)</f>
        <v>9</v>
      </c>
      <c r="F48">
        <f t="shared" si="0"/>
        <v>5</v>
      </c>
      <c r="H48" s="50" t="s">
        <v>850</v>
      </c>
    </row>
    <row r="49" spans="1:8" x14ac:dyDescent="0.3">
      <c r="A49" s="50" t="s">
        <v>507</v>
      </c>
      <c r="B49" s="50" t="s">
        <v>79</v>
      </c>
      <c r="C49">
        <f>MATCH(B49,DIP_master!$D$1:$D$503,0)</f>
        <v>105</v>
      </c>
      <c r="D49" s="49">
        <v>44</v>
      </c>
      <c r="E49" s="48">
        <f>IF(F49=1,MAX(E$5:E48)+1,E48)</f>
        <v>10</v>
      </c>
      <c r="F49">
        <f t="shared" si="0"/>
        <v>1</v>
      </c>
      <c r="H49" s="50" t="s">
        <v>851</v>
      </c>
    </row>
    <row r="50" spans="1:8" x14ac:dyDescent="0.3">
      <c r="A50" s="50" t="s">
        <v>508</v>
      </c>
      <c r="B50" s="50" t="s">
        <v>79</v>
      </c>
      <c r="C50">
        <f>MATCH(B50,DIP_master!$D$1:$D$503,0)</f>
        <v>105</v>
      </c>
      <c r="D50" s="49">
        <v>45</v>
      </c>
      <c r="E50" s="48">
        <f>IF(F50=1,MAX(E$5:E49)+1,E49)</f>
        <v>10</v>
      </c>
      <c r="F50">
        <f t="shared" si="0"/>
        <v>2</v>
      </c>
      <c r="H50" s="50" t="s">
        <v>852</v>
      </c>
    </row>
    <row r="51" spans="1:8" x14ac:dyDescent="0.3">
      <c r="A51" s="50" t="s">
        <v>509</v>
      </c>
      <c r="B51" s="50" t="s">
        <v>79</v>
      </c>
      <c r="C51">
        <f>MATCH(B51,DIP_master!$D$1:$D$503,0)</f>
        <v>105</v>
      </c>
      <c r="D51" s="49">
        <v>46</v>
      </c>
      <c r="E51" s="48">
        <f>IF(F51=1,MAX(E$5:E50)+1,E50)</f>
        <v>10</v>
      </c>
      <c r="F51">
        <f t="shared" si="0"/>
        <v>3</v>
      </c>
      <c r="H51" s="50" t="s">
        <v>853</v>
      </c>
    </row>
    <row r="52" spans="1:8" x14ac:dyDescent="0.3">
      <c r="A52" s="50" t="s">
        <v>510</v>
      </c>
      <c r="B52" s="50" t="s">
        <v>79</v>
      </c>
      <c r="C52">
        <f>MATCH(B52,DIP_master!$D$1:$D$503,0)</f>
        <v>105</v>
      </c>
      <c r="D52" s="49">
        <v>47</v>
      </c>
      <c r="E52" s="48">
        <f>IF(F52=1,MAX(E$5:E51)+1,E51)</f>
        <v>10</v>
      </c>
      <c r="F52">
        <f t="shared" si="0"/>
        <v>4</v>
      </c>
      <c r="H52" s="50" t="s">
        <v>854</v>
      </c>
    </row>
    <row r="53" spans="1:8" x14ac:dyDescent="0.3">
      <c r="A53" s="50" t="s">
        <v>511</v>
      </c>
      <c r="B53" s="50" t="s">
        <v>79</v>
      </c>
      <c r="C53">
        <f>MATCH(B53,DIP_master!$D$1:$D$503,0)</f>
        <v>105</v>
      </c>
      <c r="D53" s="49">
        <v>48</v>
      </c>
      <c r="E53" s="48">
        <f>IF(F53=1,MAX(E$5:E52)+1,E52)</f>
        <v>10</v>
      </c>
      <c r="F53">
        <f t="shared" si="0"/>
        <v>5</v>
      </c>
      <c r="H53" s="50" t="s">
        <v>855</v>
      </c>
    </row>
    <row r="54" spans="1:8" x14ac:dyDescent="0.3">
      <c r="A54" s="50" t="s">
        <v>512</v>
      </c>
      <c r="B54" s="50" t="s">
        <v>80</v>
      </c>
      <c r="C54">
        <f>MATCH(B54,DIP_master!$D$1:$D$503,0)</f>
        <v>34</v>
      </c>
      <c r="D54" s="49">
        <v>49</v>
      </c>
      <c r="E54" s="48">
        <f>IF(F54=1,MAX(E$5:E53)+1,E53)</f>
        <v>11</v>
      </c>
      <c r="F54">
        <f t="shared" si="0"/>
        <v>1</v>
      </c>
      <c r="H54" s="50" t="s">
        <v>856</v>
      </c>
    </row>
    <row r="55" spans="1:8" x14ac:dyDescent="0.3">
      <c r="A55" s="50" t="s">
        <v>513</v>
      </c>
      <c r="B55" s="50" t="s">
        <v>80</v>
      </c>
      <c r="C55">
        <f>MATCH(B55,DIP_master!$D$1:$D$503,0)</f>
        <v>34</v>
      </c>
      <c r="D55" s="49">
        <v>50</v>
      </c>
      <c r="E55" s="48">
        <f>IF(F55=1,MAX(E$5:E54)+1,E54)</f>
        <v>11</v>
      </c>
      <c r="F55">
        <f t="shared" si="0"/>
        <v>2</v>
      </c>
      <c r="H55" s="50" t="s">
        <v>857</v>
      </c>
    </row>
    <row r="56" spans="1:8" x14ac:dyDescent="0.3">
      <c r="A56" s="50" t="s">
        <v>514</v>
      </c>
      <c r="B56" s="50" t="s">
        <v>80</v>
      </c>
      <c r="C56">
        <f>MATCH(B56,DIP_master!$D$1:$D$503,0)</f>
        <v>34</v>
      </c>
      <c r="D56" s="49">
        <v>51</v>
      </c>
      <c r="E56" s="48">
        <f>IF(F56=1,MAX(E$5:E55)+1,E55)</f>
        <v>11</v>
      </c>
      <c r="F56">
        <f t="shared" si="0"/>
        <v>3</v>
      </c>
      <c r="H56" s="50" t="s">
        <v>858</v>
      </c>
    </row>
    <row r="57" spans="1:8" x14ac:dyDescent="0.3">
      <c r="A57" s="50" t="s">
        <v>515</v>
      </c>
      <c r="B57" s="50" t="s">
        <v>80</v>
      </c>
      <c r="C57">
        <f>MATCH(B57,DIP_master!$D$1:$D$503,0)</f>
        <v>34</v>
      </c>
      <c r="D57" s="49">
        <v>52</v>
      </c>
      <c r="E57" s="48">
        <f>IF(F57=1,MAX(E$5:E56)+1,E56)</f>
        <v>11</v>
      </c>
      <c r="F57">
        <f t="shared" si="0"/>
        <v>4</v>
      </c>
      <c r="H57" s="50" t="s">
        <v>859</v>
      </c>
    </row>
    <row r="58" spans="1:8" x14ac:dyDescent="0.3">
      <c r="A58" s="50" t="s">
        <v>516</v>
      </c>
      <c r="B58" s="50" t="s">
        <v>80</v>
      </c>
      <c r="C58">
        <f>MATCH(B58,DIP_master!$D$1:$D$503,0)</f>
        <v>34</v>
      </c>
      <c r="D58" s="49">
        <v>53</v>
      </c>
      <c r="E58" s="48">
        <f>IF(F58=1,MAX(E$5:E57)+1,E57)</f>
        <v>11</v>
      </c>
      <c r="F58">
        <f t="shared" si="0"/>
        <v>5</v>
      </c>
      <c r="H58" s="50" t="s">
        <v>860</v>
      </c>
    </row>
    <row r="59" spans="1:8" x14ac:dyDescent="0.3">
      <c r="A59" s="50" t="s">
        <v>517</v>
      </c>
      <c r="B59" s="50" t="s">
        <v>92</v>
      </c>
      <c r="C59">
        <f>MATCH(B59,DIP_master!$D$1:$D$503,0)</f>
        <v>19</v>
      </c>
      <c r="D59" s="49">
        <v>54</v>
      </c>
      <c r="E59" s="48">
        <f>IF(F59=1,MAX(E$5:E58)+1,E58)</f>
        <v>12</v>
      </c>
      <c r="F59">
        <f t="shared" si="0"/>
        <v>1</v>
      </c>
      <c r="H59" s="50" t="s">
        <v>861</v>
      </c>
    </row>
    <row r="60" spans="1:8" x14ac:dyDescent="0.3">
      <c r="A60" s="50" t="s">
        <v>518</v>
      </c>
      <c r="B60" s="50" t="s">
        <v>92</v>
      </c>
      <c r="C60">
        <f>MATCH(B60,DIP_master!$D$1:$D$503,0)</f>
        <v>19</v>
      </c>
      <c r="D60" s="49">
        <v>55</v>
      </c>
      <c r="E60" s="48">
        <f>IF(F60=1,MAX(E$5:E59)+1,E59)</f>
        <v>12</v>
      </c>
      <c r="F60">
        <f t="shared" si="0"/>
        <v>2</v>
      </c>
      <c r="H60" s="50" t="s">
        <v>862</v>
      </c>
    </row>
    <row r="61" spans="1:8" x14ac:dyDescent="0.3">
      <c r="A61" s="50" t="s">
        <v>519</v>
      </c>
      <c r="B61" s="50" t="s">
        <v>92</v>
      </c>
      <c r="C61">
        <f>MATCH(B61,DIP_master!$D$1:$D$503,0)</f>
        <v>19</v>
      </c>
      <c r="D61" s="49">
        <v>56</v>
      </c>
      <c r="E61" s="48">
        <f>IF(F61=1,MAX(E$5:E60)+1,E60)</f>
        <v>12</v>
      </c>
      <c r="F61">
        <f t="shared" si="0"/>
        <v>3</v>
      </c>
      <c r="H61" s="50" t="s">
        <v>863</v>
      </c>
    </row>
    <row r="62" spans="1:8" x14ac:dyDescent="0.3">
      <c r="A62" s="50" t="s">
        <v>520</v>
      </c>
      <c r="B62" s="50" t="s">
        <v>92</v>
      </c>
      <c r="C62">
        <f>MATCH(B62,DIP_master!$D$1:$D$503,0)</f>
        <v>19</v>
      </c>
      <c r="D62" s="49">
        <v>57</v>
      </c>
      <c r="E62" s="48">
        <f>IF(F62=1,MAX(E$5:E61)+1,E61)</f>
        <v>12</v>
      </c>
      <c r="F62">
        <f t="shared" si="0"/>
        <v>4</v>
      </c>
      <c r="H62" s="50" t="s">
        <v>864</v>
      </c>
    </row>
    <row r="63" spans="1:8" x14ac:dyDescent="0.3">
      <c r="A63" s="50" t="s">
        <v>521</v>
      </c>
      <c r="B63" s="50" t="s">
        <v>92</v>
      </c>
      <c r="C63">
        <f>MATCH(B63,DIP_master!$D$1:$D$503,0)</f>
        <v>19</v>
      </c>
      <c r="D63" s="49">
        <v>58</v>
      </c>
      <c r="E63" s="48">
        <f>IF(F63=1,MAX(E$5:E62)+1,E62)</f>
        <v>12</v>
      </c>
      <c r="F63">
        <f t="shared" si="0"/>
        <v>5</v>
      </c>
      <c r="H63" s="50" t="s">
        <v>865</v>
      </c>
    </row>
    <row r="64" spans="1:8" x14ac:dyDescent="0.3">
      <c r="A64" s="50" t="s">
        <v>522</v>
      </c>
      <c r="B64" s="50" t="s">
        <v>429</v>
      </c>
      <c r="C64">
        <f>MATCH(B64,DIP_master!$D$1:$D$503,0)</f>
        <v>64</v>
      </c>
      <c r="D64" s="49">
        <v>59</v>
      </c>
      <c r="E64" s="48">
        <f>IF(F64=1,MAX(E$5:E63)+1,E63)</f>
        <v>13</v>
      </c>
      <c r="F64">
        <f t="shared" si="0"/>
        <v>1</v>
      </c>
      <c r="H64" s="50" t="s">
        <v>866</v>
      </c>
    </row>
    <row r="65" spans="1:8" x14ac:dyDescent="0.3">
      <c r="A65" s="50" t="s">
        <v>523</v>
      </c>
      <c r="B65" s="50" t="s">
        <v>429</v>
      </c>
      <c r="C65">
        <f>MATCH(B65,DIP_master!$D$1:$D$503,0)</f>
        <v>64</v>
      </c>
      <c r="D65" s="49">
        <v>60</v>
      </c>
      <c r="E65" s="48">
        <f>IF(F65=1,MAX(E$5:E64)+1,E64)</f>
        <v>13</v>
      </c>
      <c r="F65">
        <f t="shared" si="0"/>
        <v>2</v>
      </c>
      <c r="H65" s="50" t="s">
        <v>867</v>
      </c>
    </row>
    <row r="66" spans="1:8" x14ac:dyDescent="0.3">
      <c r="A66" s="50" t="s">
        <v>524</v>
      </c>
      <c r="B66" s="50" t="s">
        <v>429</v>
      </c>
      <c r="C66">
        <f>MATCH(B66,DIP_master!$D$1:$D$503,0)</f>
        <v>64</v>
      </c>
      <c r="D66" s="49">
        <v>61</v>
      </c>
      <c r="E66" s="48">
        <f>IF(F66=1,MAX(E$5:E65)+1,E65)</f>
        <v>13</v>
      </c>
      <c r="F66">
        <f t="shared" si="0"/>
        <v>3</v>
      </c>
      <c r="H66" s="50" t="s">
        <v>868</v>
      </c>
    </row>
    <row r="67" spans="1:8" x14ac:dyDescent="0.3">
      <c r="A67" s="50" t="s">
        <v>525</v>
      </c>
      <c r="B67" s="50" t="s">
        <v>429</v>
      </c>
      <c r="C67">
        <f>MATCH(B67,DIP_master!$D$1:$D$503,0)</f>
        <v>64</v>
      </c>
      <c r="D67" s="49">
        <v>62</v>
      </c>
      <c r="E67" s="48">
        <f>IF(F67=1,MAX(E$5:E66)+1,E66)</f>
        <v>13</v>
      </c>
      <c r="F67">
        <f t="shared" si="0"/>
        <v>4</v>
      </c>
      <c r="H67" s="50" t="s">
        <v>869</v>
      </c>
    </row>
    <row r="68" spans="1:8" x14ac:dyDescent="0.3">
      <c r="A68" s="50" t="s">
        <v>526</v>
      </c>
      <c r="B68" s="50" t="s">
        <v>429</v>
      </c>
      <c r="C68">
        <f>MATCH(B68,DIP_master!$D$1:$D$503,0)</f>
        <v>64</v>
      </c>
      <c r="D68" s="49">
        <v>63</v>
      </c>
      <c r="E68" s="48">
        <f>IF(F68=1,MAX(E$5:E67)+1,E67)</f>
        <v>13</v>
      </c>
      <c r="F68">
        <f t="shared" si="0"/>
        <v>5</v>
      </c>
      <c r="H68" s="50" t="s">
        <v>870</v>
      </c>
    </row>
    <row r="69" spans="1:8" x14ac:dyDescent="0.3">
      <c r="A69" s="50" t="s">
        <v>527</v>
      </c>
      <c r="B69" s="50" t="s">
        <v>97</v>
      </c>
      <c r="C69">
        <f>MATCH(B69,DIP_master!$D$1:$D$503,0)</f>
        <v>67</v>
      </c>
      <c r="D69" s="49">
        <v>64</v>
      </c>
      <c r="E69" s="48">
        <f>IF(F69=1,MAX(E$5:E68)+1,E68)</f>
        <v>14</v>
      </c>
      <c r="F69">
        <f t="shared" si="0"/>
        <v>1</v>
      </c>
      <c r="H69" s="50" t="s">
        <v>871</v>
      </c>
    </row>
    <row r="70" spans="1:8" x14ac:dyDescent="0.3">
      <c r="A70" s="50" t="s">
        <v>528</v>
      </c>
      <c r="B70" s="50" t="s">
        <v>97</v>
      </c>
      <c r="C70">
        <f>MATCH(B70,DIP_master!$D$1:$D$503,0)</f>
        <v>67</v>
      </c>
      <c r="D70" s="49">
        <v>65</v>
      </c>
      <c r="E70" s="48">
        <f>IF(F70=1,MAX(E$5:E69)+1,E69)</f>
        <v>14</v>
      </c>
      <c r="F70">
        <f t="shared" si="0"/>
        <v>2</v>
      </c>
      <c r="H70" s="50" t="s">
        <v>872</v>
      </c>
    </row>
    <row r="71" spans="1:8" x14ac:dyDescent="0.3">
      <c r="A71" s="50" t="s">
        <v>529</v>
      </c>
      <c r="B71" s="50" t="s">
        <v>97</v>
      </c>
      <c r="C71">
        <f>MATCH(B71,DIP_master!$D$1:$D$503,0)</f>
        <v>67</v>
      </c>
      <c r="D71" s="49">
        <v>66</v>
      </c>
      <c r="E71" s="48">
        <f>IF(F71=1,MAX(E$5:E70)+1,E70)</f>
        <v>14</v>
      </c>
      <c r="F71">
        <f t="shared" ref="F71:F134" si="1">VALUE(MID(A71,FIND(".jpg",A71)-1,1))</f>
        <v>3</v>
      </c>
      <c r="H71" s="50" t="s">
        <v>873</v>
      </c>
    </row>
    <row r="72" spans="1:8" x14ac:dyDescent="0.3">
      <c r="A72" s="50" t="s">
        <v>530</v>
      </c>
      <c r="B72" s="50" t="s">
        <v>97</v>
      </c>
      <c r="C72">
        <f>MATCH(B72,DIP_master!$D$1:$D$503,0)</f>
        <v>67</v>
      </c>
      <c r="D72" s="49">
        <v>67</v>
      </c>
      <c r="E72" s="48">
        <f>IF(F72=1,MAX(E$5:E71)+1,E71)</f>
        <v>14</v>
      </c>
      <c r="F72">
        <f t="shared" si="1"/>
        <v>4</v>
      </c>
      <c r="H72" s="50" t="s">
        <v>874</v>
      </c>
    </row>
    <row r="73" spans="1:8" x14ac:dyDescent="0.3">
      <c r="A73" s="50" t="s">
        <v>531</v>
      </c>
      <c r="B73" s="50" t="s">
        <v>97</v>
      </c>
      <c r="C73">
        <f>MATCH(B73,DIP_master!$D$1:$D$503,0)</f>
        <v>67</v>
      </c>
      <c r="D73" s="49">
        <v>68</v>
      </c>
      <c r="E73" s="48">
        <f>IF(F73=1,MAX(E$5:E72)+1,E72)</f>
        <v>14</v>
      </c>
      <c r="F73">
        <f t="shared" si="1"/>
        <v>5</v>
      </c>
      <c r="H73" s="50" t="s">
        <v>875</v>
      </c>
    </row>
    <row r="74" spans="1:8" x14ac:dyDescent="0.3">
      <c r="A74" s="50" t="s">
        <v>532</v>
      </c>
      <c r="B74" s="50" t="s">
        <v>106</v>
      </c>
      <c r="C74">
        <f>MATCH(B74,DIP_master!$D$1:$D$503,0)</f>
        <v>85</v>
      </c>
      <c r="D74" s="49">
        <v>69</v>
      </c>
      <c r="E74" s="48">
        <f>IF(F74=1,MAX(E$5:E73)+1,E73)</f>
        <v>15</v>
      </c>
      <c r="F74">
        <f t="shared" si="1"/>
        <v>1</v>
      </c>
      <c r="H74" s="50" t="s">
        <v>876</v>
      </c>
    </row>
    <row r="75" spans="1:8" x14ac:dyDescent="0.3">
      <c r="A75" s="50" t="s">
        <v>533</v>
      </c>
      <c r="B75" s="50" t="s">
        <v>106</v>
      </c>
      <c r="C75">
        <f>MATCH(B75,DIP_master!$D$1:$D$503,0)</f>
        <v>85</v>
      </c>
      <c r="D75" s="49">
        <v>70</v>
      </c>
      <c r="E75" s="48">
        <f>IF(F75=1,MAX(E$5:E74)+1,E74)</f>
        <v>15</v>
      </c>
      <c r="F75">
        <f t="shared" si="1"/>
        <v>2</v>
      </c>
      <c r="H75" s="50" t="s">
        <v>877</v>
      </c>
    </row>
    <row r="76" spans="1:8" x14ac:dyDescent="0.3">
      <c r="A76" s="50" t="s">
        <v>534</v>
      </c>
      <c r="B76" s="50" t="s">
        <v>106</v>
      </c>
      <c r="C76">
        <f>MATCH(B76,DIP_master!$D$1:$D$503,0)</f>
        <v>85</v>
      </c>
      <c r="D76" s="49">
        <v>71</v>
      </c>
      <c r="E76" s="48">
        <f>IF(F76=1,MAX(E$5:E75)+1,E75)</f>
        <v>15</v>
      </c>
      <c r="F76">
        <f t="shared" si="1"/>
        <v>3</v>
      </c>
      <c r="H76" s="50" t="s">
        <v>878</v>
      </c>
    </row>
    <row r="77" spans="1:8" x14ac:dyDescent="0.3">
      <c r="A77" s="50" t="s">
        <v>535</v>
      </c>
      <c r="B77" s="50" t="s">
        <v>106</v>
      </c>
      <c r="C77">
        <f>MATCH(B77,DIP_master!$D$1:$D$503,0)</f>
        <v>85</v>
      </c>
      <c r="D77" s="49">
        <v>72</v>
      </c>
      <c r="E77" s="48">
        <f>IF(F77=1,MAX(E$5:E76)+1,E76)</f>
        <v>15</v>
      </c>
      <c r="F77">
        <f t="shared" si="1"/>
        <v>4</v>
      </c>
      <c r="H77" s="50" t="s">
        <v>879</v>
      </c>
    </row>
    <row r="78" spans="1:8" x14ac:dyDescent="0.3">
      <c r="A78" s="50" t="s">
        <v>536</v>
      </c>
      <c r="B78" s="50" t="s">
        <v>106</v>
      </c>
      <c r="C78">
        <f>MATCH(B78,DIP_master!$D$1:$D$503,0)</f>
        <v>85</v>
      </c>
      <c r="D78" s="49">
        <v>73</v>
      </c>
      <c r="E78" s="48">
        <f>IF(F78=1,MAX(E$5:E77)+1,E77)</f>
        <v>15</v>
      </c>
      <c r="F78">
        <f t="shared" si="1"/>
        <v>5</v>
      </c>
      <c r="H78" s="50" t="s">
        <v>880</v>
      </c>
    </row>
    <row r="79" spans="1:8" x14ac:dyDescent="0.3">
      <c r="A79" s="50" t="s">
        <v>537</v>
      </c>
      <c r="B79" s="50" t="s">
        <v>306</v>
      </c>
      <c r="C79">
        <f>MATCH(B79,DIP_master!$D$1:$D$503,0)</f>
        <v>8</v>
      </c>
      <c r="D79" s="49">
        <v>74</v>
      </c>
      <c r="E79" s="48">
        <f>IF(F79=1,MAX(E$5:E78)+1,E78)</f>
        <v>16</v>
      </c>
      <c r="F79">
        <f t="shared" si="1"/>
        <v>1</v>
      </c>
      <c r="H79" s="50" t="s">
        <v>881</v>
      </c>
    </row>
    <row r="80" spans="1:8" x14ac:dyDescent="0.3">
      <c r="A80" s="50" t="s">
        <v>538</v>
      </c>
      <c r="B80" s="50" t="s">
        <v>306</v>
      </c>
      <c r="C80">
        <f>MATCH(B80,DIP_master!$D$1:$D$503,0)</f>
        <v>8</v>
      </c>
      <c r="D80" s="49">
        <v>75</v>
      </c>
      <c r="E80" s="48">
        <f>IF(F80=1,MAX(E$5:E79)+1,E79)</f>
        <v>16</v>
      </c>
      <c r="F80">
        <f t="shared" si="1"/>
        <v>2</v>
      </c>
      <c r="H80" s="50" t="s">
        <v>882</v>
      </c>
    </row>
    <row r="81" spans="1:8" x14ac:dyDescent="0.3">
      <c r="A81" s="50" t="s">
        <v>539</v>
      </c>
      <c r="B81" s="50" t="s">
        <v>306</v>
      </c>
      <c r="C81">
        <f>MATCH(B81,DIP_master!$D$1:$D$503,0)</f>
        <v>8</v>
      </c>
      <c r="D81" s="49">
        <v>76</v>
      </c>
      <c r="E81" s="48">
        <f>IF(F81=1,MAX(E$5:E80)+1,E80)</f>
        <v>16</v>
      </c>
      <c r="F81">
        <f t="shared" si="1"/>
        <v>3</v>
      </c>
      <c r="H81" s="50" t="s">
        <v>883</v>
      </c>
    </row>
    <row r="82" spans="1:8" x14ac:dyDescent="0.3">
      <c r="A82" s="50" t="s">
        <v>540</v>
      </c>
      <c r="B82" s="50" t="s">
        <v>306</v>
      </c>
      <c r="C82">
        <f>MATCH(B82,DIP_master!$D$1:$D$503,0)</f>
        <v>8</v>
      </c>
      <c r="D82" s="49">
        <v>77</v>
      </c>
      <c r="E82" s="48">
        <f>IF(F82=1,MAX(E$5:E81)+1,E81)</f>
        <v>16</v>
      </c>
      <c r="F82">
        <f t="shared" si="1"/>
        <v>4</v>
      </c>
      <c r="H82" s="50" t="s">
        <v>884</v>
      </c>
    </row>
    <row r="83" spans="1:8" x14ac:dyDescent="0.3">
      <c r="A83" s="50" t="s">
        <v>541</v>
      </c>
      <c r="B83" s="50" t="s">
        <v>306</v>
      </c>
      <c r="C83">
        <f>MATCH(B83,DIP_master!$D$1:$D$503,0)</f>
        <v>8</v>
      </c>
      <c r="D83" s="49">
        <v>78</v>
      </c>
      <c r="E83" s="48">
        <f>IF(F83=1,MAX(E$5:E82)+1,E82)</f>
        <v>16</v>
      </c>
      <c r="F83">
        <f t="shared" si="1"/>
        <v>5</v>
      </c>
      <c r="H83" s="50" t="s">
        <v>885</v>
      </c>
    </row>
    <row r="84" spans="1:8" x14ac:dyDescent="0.3">
      <c r="A84" s="50" t="s">
        <v>542</v>
      </c>
      <c r="B84" s="50" t="s">
        <v>331</v>
      </c>
      <c r="C84">
        <f>MATCH(B84,DIP_master!$D$1:$D$503,0)</f>
        <v>186</v>
      </c>
      <c r="D84" s="49">
        <v>79</v>
      </c>
      <c r="E84" s="48">
        <f>IF(F84=1,MAX(E$5:E83)+1,E83)</f>
        <v>17</v>
      </c>
      <c r="F84">
        <f t="shared" si="1"/>
        <v>1</v>
      </c>
      <c r="H84" s="50" t="s">
        <v>886</v>
      </c>
    </row>
    <row r="85" spans="1:8" x14ac:dyDescent="0.3">
      <c r="A85" s="50" t="s">
        <v>543</v>
      </c>
      <c r="B85" s="50" t="s">
        <v>331</v>
      </c>
      <c r="C85">
        <f>MATCH(B85,DIP_master!$D$1:$D$503,0)</f>
        <v>186</v>
      </c>
      <c r="D85" s="49">
        <v>80</v>
      </c>
      <c r="E85" s="48">
        <f>IF(F85=1,MAX(E$5:E84)+1,E84)</f>
        <v>17</v>
      </c>
      <c r="F85">
        <f t="shared" si="1"/>
        <v>2</v>
      </c>
      <c r="H85" s="50" t="s">
        <v>887</v>
      </c>
    </row>
    <row r="86" spans="1:8" x14ac:dyDescent="0.3">
      <c r="A86" s="50" t="s">
        <v>544</v>
      </c>
      <c r="B86" s="50" t="s">
        <v>331</v>
      </c>
      <c r="C86">
        <f>MATCH(B86,DIP_master!$D$1:$D$503,0)</f>
        <v>186</v>
      </c>
      <c r="D86" s="49">
        <v>81</v>
      </c>
      <c r="E86" s="48">
        <f>IF(F86=1,MAX(E$5:E85)+1,E85)</f>
        <v>17</v>
      </c>
      <c r="F86">
        <f t="shared" si="1"/>
        <v>3</v>
      </c>
      <c r="H86" s="50" t="s">
        <v>888</v>
      </c>
    </row>
    <row r="87" spans="1:8" x14ac:dyDescent="0.3">
      <c r="A87" s="50" t="s">
        <v>545</v>
      </c>
      <c r="B87" s="50" t="s">
        <v>331</v>
      </c>
      <c r="C87">
        <f>MATCH(B87,DIP_master!$D$1:$D$503,0)</f>
        <v>186</v>
      </c>
      <c r="D87" s="49">
        <v>82</v>
      </c>
      <c r="E87" s="48">
        <f>IF(F87=1,MAX(E$5:E86)+1,E86)</f>
        <v>17</v>
      </c>
      <c r="F87">
        <f t="shared" si="1"/>
        <v>4</v>
      </c>
      <c r="H87" s="50" t="s">
        <v>889</v>
      </c>
    </row>
    <row r="88" spans="1:8" x14ac:dyDescent="0.3">
      <c r="A88" s="50" t="s">
        <v>546</v>
      </c>
      <c r="B88" s="50" t="s">
        <v>331</v>
      </c>
      <c r="C88">
        <f>MATCH(B88,DIP_master!$D$1:$D$503,0)</f>
        <v>186</v>
      </c>
      <c r="D88" s="49">
        <v>83</v>
      </c>
      <c r="E88" s="48">
        <f>IF(F88=1,MAX(E$5:E87)+1,E87)</f>
        <v>17</v>
      </c>
      <c r="F88">
        <f t="shared" si="1"/>
        <v>5</v>
      </c>
      <c r="H88" s="50" t="s">
        <v>890</v>
      </c>
    </row>
    <row r="89" spans="1:8" x14ac:dyDescent="0.3">
      <c r="A89" s="50" t="s">
        <v>547</v>
      </c>
      <c r="B89" s="50" t="s">
        <v>395</v>
      </c>
      <c r="C89">
        <f>MATCH(B89,DIP_master!$D$1:$D$503,0)</f>
        <v>192</v>
      </c>
      <c r="D89" s="49">
        <v>84</v>
      </c>
      <c r="E89" s="48">
        <f>IF(F89=1,MAX(E$5:E88)+1,E88)</f>
        <v>18</v>
      </c>
      <c r="F89">
        <f t="shared" si="1"/>
        <v>1</v>
      </c>
      <c r="H89" s="50" t="s">
        <v>891</v>
      </c>
    </row>
    <row r="90" spans="1:8" x14ac:dyDescent="0.3">
      <c r="A90" s="50" t="s">
        <v>548</v>
      </c>
      <c r="B90" s="50" t="s">
        <v>395</v>
      </c>
      <c r="C90">
        <f>MATCH(B90,DIP_master!$D$1:$D$503,0)</f>
        <v>192</v>
      </c>
      <c r="D90" s="49">
        <v>85</v>
      </c>
      <c r="E90" s="48">
        <f>IF(F90=1,MAX(E$5:E89)+1,E89)</f>
        <v>18</v>
      </c>
      <c r="F90">
        <f t="shared" si="1"/>
        <v>2</v>
      </c>
      <c r="H90" s="50" t="s">
        <v>892</v>
      </c>
    </row>
    <row r="91" spans="1:8" x14ac:dyDescent="0.3">
      <c r="A91" s="50" t="s">
        <v>549</v>
      </c>
      <c r="B91" s="50" t="s">
        <v>395</v>
      </c>
      <c r="C91">
        <f>MATCH(B91,DIP_master!$D$1:$D$503,0)</f>
        <v>192</v>
      </c>
      <c r="D91" s="49">
        <v>86</v>
      </c>
      <c r="E91" s="48">
        <f>IF(F91=1,MAX(E$5:E90)+1,E90)</f>
        <v>18</v>
      </c>
      <c r="F91">
        <f t="shared" si="1"/>
        <v>3</v>
      </c>
      <c r="H91" s="50" t="s">
        <v>893</v>
      </c>
    </row>
    <row r="92" spans="1:8" x14ac:dyDescent="0.3">
      <c r="A92" s="50" t="s">
        <v>550</v>
      </c>
      <c r="B92" s="50" t="s">
        <v>395</v>
      </c>
      <c r="C92">
        <f>MATCH(B92,DIP_master!$D$1:$D$503,0)</f>
        <v>192</v>
      </c>
      <c r="D92" s="49">
        <v>87</v>
      </c>
      <c r="E92" s="48">
        <f>IF(F92=1,MAX(E$5:E91)+1,E91)</f>
        <v>18</v>
      </c>
      <c r="F92">
        <f t="shared" si="1"/>
        <v>4</v>
      </c>
      <c r="H92" s="50" t="s">
        <v>894</v>
      </c>
    </row>
    <row r="93" spans="1:8" x14ac:dyDescent="0.3">
      <c r="A93" s="50" t="s">
        <v>551</v>
      </c>
      <c r="B93" s="50" t="s">
        <v>395</v>
      </c>
      <c r="C93">
        <f>MATCH(B93,DIP_master!$D$1:$D$503,0)</f>
        <v>192</v>
      </c>
      <c r="D93" s="49">
        <v>88</v>
      </c>
      <c r="E93" s="48">
        <f>IF(F93=1,MAX(E$5:E92)+1,E92)</f>
        <v>18</v>
      </c>
      <c r="F93">
        <f t="shared" si="1"/>
        <v>5</v>
      </c>
      <c r="H93" s="50" t="s">
        <v>895</v>
      </c>
    </row>
    <row r="94" spans="1:8" x14ac:dyDescent="0.3">
      <c r="A94" s="50" t="s">
        <v>552</v>
      </c>
      <c r="B94" s="50" t="s">
        <v>399</v>
      </c>
      <c r="C94">
        <f>MATCH(B94,DIP_master!$D$1:$D$503,0)</f>
        <v>193</v>
      </c>
      <c r="D94" s="49">
        <v>89</v>
      </c>
      <c r="E94" s="48">
        <f>IF(F94=1,MAX(E$5:E93)+1,E93)</f>
        <v>19</v>
      </c>
      <c r="F94">
        <f t="shared" si="1"/>
        <v>1</v>
      </c>
      <c r="H94" s="50" t="s">
        <v>896</v>
      </c>
    </row>
    <row r="95" spans="1:8" x14ac:dyDescent="0.3">
      <c r="A95" s="50" t="s">
        <v>553</v>
      </c>
      <c r="B95" s="50" t="s">
        <v>399</v>
      </c>
      <c r="C95">
        <f>MATCH(B95,DIP_master!$D$1:$D$503,0)</f>
        <v>193</v>
      </c>
      <c r="D95" s="49">
        <v>90</v>
      </c>
      <c r="E95" s="48">
        <f>IF(F95=1,MAX(E$5:E94)+1,E94)</f>
        <v>19</v>
      </c>
      <c r="F95">
        <f t="shared" si="1"/>
        <v>2</v>
      </c>
      <c r="H95" s="50" t="s">
        <v>897</v>
      </c>
    </row>
    <row r="96" spans="1:8" x14ac:dyDescent="0.3">
      <c r="A96" s="50" t="s">
        <v>554</v>
      </c>
      <c r="B96" s="50" t="s">
        <v>399</v>
      </c>
      <c r="C96">
        <f>MATCH(B96,DIP_master!$D$1:$D$503,0)</f>
        <v>193</v>
      </c>
      <c r="D96" s="49">
        <v>91</v>
      </c>
      <c r="E96" s="48">
        <f>IF(F96=1,MAX(E$5:E95)+1,E95)</f>
        <v>19</v>
      </c>
      <c r="F96">
        <f t="shared" si="1"/>
        <v>3</v>
      </c>
      <c r="H96" s="50" t="s">
        <v>898</v>
      </c>
    </row>
    <row r="97" spans="1:8" x14ac:dyDescent="0.3">
      <c r="A97" s="50" t="s">
        <v>555</v>
      </c>
      <c r="B97" s="50" t="s">
        <v>399</v>
      </c>
      <c r="C97">
        <f>MATCH(B97,DIP_master!$D$1:$D$503,0)</f>
        <v>193</v>
      </c>
      <c r="D97" s="49">
        <v>92</v>
      </c>
      <c r="E97" s="48">
        <f>IF(F97=1,MAX(E$5:E96)+1,E96)</f>
        <v>19</v>
      </c>
      <c r="F97">
        <f t="shared" si="1"/>
        <v>4</v>
      </c>
      <c r="H97" s="50" t="s">
        <v>899</v>
      </c>
    </row>
    <row r="98" spans="1:8" x14ac:dyDescent="0.3">
      <c r="A98" s="50" t="s">
        <v>556</v>
      </c>
      <c r="B98" s="50" t="s">
        <v>399</v>
      </c>
      <c r="C98">
        <f>MATCH(B98,DIP_master!$D$1:$D$503,0)</f>
        <v>193</v>
      </c>
      <c r="D98" s="49">
        <v>93</v>
      </c>
      <c r="E98" s="48">
        <f>IF(F98=1,MAX(E$5:E97)+1,E97)</f>
        <v>19</v>
      </c>
      <c r="F98">
        <f t="shared" si="1"/>
        <v>5</v>
      </c>
      <c r="H98" s="50" t="s">
        <v>900</v>
      </c>
    </row>
    <row r="99" spans="1:8" x14ac:dyDescent="0.3">
      <c r="A99" s="50" t="s">
        <v>557</v>
      </c>
      <c r="B99" s="50" t="s">
        <v>150</v>
      </c>
      <c r="C99">
        <f>MATCH(B99,DIP_master!$D$1:$D$503,0)</f>
        <v>72</v>
      </c>
      <c r="D99" s="49">
        <v>94</v>
      </c>
      <c r="E99" s="48">
        <f>IF(F99=1,MAX(E$5:E98)+1,E98)</f>
        <v>20</v>
      </c>
      <c r="F99">
        <f t="shared" si="1"/>
        <v>1</v>
      </c>
      <c r="H99" s="50" t="s">
        <v>901</v>
      </c>
    </row>
    <row r="100" spans="1:8" x14ac:dyDescent="0.3">
      <c r="A100" s="50" t="s">
        <v>558</v>
      </c>
      <c r="B100" s="50" t="s">
        <v>150</v>
      </c>
      <c r="C100">
        <f>MATCH(B100,DIP_master!$D$1:$D$503,0)</f>
        <v>72</v>
      </c>
      <c r="D100" s="49">
        <v>95</v>
      </c>
      <c r="E100" s="48">
        <f>IF(F100=1,MAX(E$5:E99)+1,E99)</f>
        <v>20</v>
      </c>
      <c r="F100">
        <f t="shared" si="1"/>
        <v>2</v>
      </c>
      <c r="H100" s="50" t="s">
        <v>902</v>
      </c>
    </row>
    <row r="101" spans="1:8" x14ac:dyDescent="0.3">
      <c r="A101" s="50" t="s">
        <v>559</v>
      </c>
      <c r="B101" s="50" t="s">
        <v>150</v>
      </c>
      <c r="C101">
        <f>MATCH(B101,DIP_master!$D$1:$D$503,0)</f>
        <v>72</v>
      </c>
      <c r="D101" s="49">
        <v>96</v>
      </c>
      <c r="E101" s="48">
        <f>IF(F101=1,MAX(E$5:E100)+1,E100)</f>
        <v>20</v>
      </c>
      <c r="F101">
        <f t="shared" si="1"/>
        <v>3</v>
      </c>
      <c r="H101" s="50" t="s">
        <v>903</v>
      </c>
    </row>
    <row r="102" spans="1:8" x14ac:dyDescent="0.3">
      <c r="A102" s="50" t="s">
        <v>560</v>
      </c>
      <c r="B102" s="50" t="s">
        <v>150</v>
      </c>
      <c r="C102">
        <f>MATCH(B102,DIP_master!$D$1:$D$503,0)</f>
        <v>72</v>
      </c>
      <c r="D102" s="49">
        <v>97</v>
      </c>
      <c r="E102" s="48">
        <f>IF(F102=1,MAX(E$5:E101)+1,E101)</f>
        <v>20</v>
      </c>
      <c r="F102">
        <f t="shared" si="1"/>
        <v>4</v>
      </c>
      <c r="H102" s="50" t="s">
        <v>904</v>
      </c>
    </row>
    <row r="103" spans="1:8" x14ac:dyDescent="0.3">
      <c r="A103" s="50" t="s">
        <v>561</v>
      </c>
      <c r="B103" s="50" t="s">
        <v>150</v>
      </c>
      <c r="C103">
        <f>MATCH(B103,DIP_master!$D$1:$D$503,0)</f>
        <v>72</v>
      </c>
      <c r="D103" s="49">
        <v>98</v>
      </c>
      <c r="E103" s="48">
        <f>IF(F103=1,MAX(E$5:E102)+1,E102)</f>
        <v>20</v>
      </c>
      <c r="F103">
        <f t="shared" si="1"/>
        <v>5</v>
      </c>
      <c r="H103" s="50" t="s">
        <v>905</v>
      </c>
    </row>
    <row r="104" spans="1:8" x14ac:dyDescent="0.3">
      <c r="A104" s="50" t="s">
        <v>562</v>
      </c>
      <c r="B104" s="50" t="s">
        <v>117</v>
      </c>
      <c r="C104">
        <f>MATCH(B104,DIP_master!$D$1:$D$503,0)</f>
        <v>145</v>
      </c>
      <c r="D104" s="49">
        <v>99</v>
      </c>
      <c r="E104" s="48">
        <f>IF(F104=1,MAX(E$5:E103)+1,E103)</f>
        <v>21</v>
      </c>
      <c r="F104">
        <f t="shared" si="1"/>
        <v>1</v>
      </c>
      <c r="H104" s="50" t="s">
        <v>906</v>
      </c>
    </row>
    <row r="105" spans="1:8" x14ac:dyDescent="0.3">
      <c r="A105" s="50" t="s">
        <v>563</v>
      </c>
      <c r="B105" s="50" t="s">
        <v>117</v>
      </c>
      <c r="C105">
        <f>MATCH(B105,DIP_master!$D$1:$D$503,0)</f>
        <v>145</v>
      </c>
      <c r="D105" s="49">
        <v>100</v>
      </c>
      <c r="E105" s="48">
        <f>IF(F105=1,MAX(E$5:E104)+1,E104)</f>
        <v>21</v>
      </c>
      <c r="F105">
        <f t="shared" si="1"/>
        <v>2</v>
      </c>
      <c r="H105" s="50" t="s">
        <v>907</v>
      </c>
    </row>
    <row r="106" spans="1:8" x14ac:dyDescent="0.3">
      <c r="A106" s="50" t="s">
        <v>564</v>
      </c>
      <c r="B106" s="50" t="s">
        <v>117</v>
      </c>
      <c r="C106">
        <f>MATCH(B106,DIP_master!$D$1:$D$503,0)</f>
        <v>145</v>
      </c>
      <c r="D106" s="49">
        <v>101</v>
      </c>
      <c r="E106" s="48">
        <f>IF(F106=1,MAX(E$5:E105)+1,E105)</f>
        <v>21</v>
      </c>
      <c r="F106">
        <f t="shared" si="1"/>
        <v>3</v>
      </c>
      <c r="H106" s="50" t="s">
        <v>908</v>
      </c>
    </row>
    <row r="107" spans="1:8" x14ac:dyDescent="0.3">
      <c r="A107" s="50" t="s">
        <v>565</v>
      </c>
      <c r="B107" s="50" t="s">
        <v>117</v>
      </c>
      <c r="C107">
        <f>MATCH(B107,DIP_master!$D$1:$D$503,0)</f>
        <v>145</v>
      </c>
      <c r="D107" s="49">
        <v>102</v>
      </c>
      <c r="E107" s="48">
        <f>IF(F107=1,MAX(E$5:E106)+1,E106)</f>
        <v>21</v>
      </c>
      <c r="F107">
        <f t="shared" si="1"/>
        <v>4</v>
      </c>
      <c r="H107" s="50" t="s">
        <v>909</v>
      </c>
    </row>
    <row r="108" spans="1:8" x14ac:dyDescent="0.3">
      <c r="A108" s="50" t="s">
        <v>566</v>
      </c>
      <c r="B108" s="50" t="s">
        <v>117</v>
      </c>
      <c r="C108">
        <f>MATCH(B108,DIP_master!$D$1:$D$503,0)</f>
        <v>145</v>
      </c>
      <c r="D108" s="49">
        <v>103</v>
      </c>
      <c r="E108" s="48">
        <f>IF(F108=1,MAX(E$5:E107)+1,E107)</f>
        <v>21</v>
      </c>
      <c r="F108">
        <f t="shared" si="1"/>
        <v>5</v>
      </c>
      <c r="H108" s="50" t="s">
        <v>910</v>
      </c>
    </row>
    <row r="109" spans="1:8" x14ac:dyDescent="0.3">
      <c r="A109" s="50" t="s">
        <v>567</v>
      </c>
      <c r="B109" s="50" t="s">
        <v>119</v>
      </c>
      <c r="C109">
        <f>MATCH(B109,DIP_master!$D$1:$D$503,0)</f>
        <v>170</v>
      </c>
      <c r="D109" s="49">
        <v>104</v>
      </c>
      <c r="E109" s="48">
        <f>IF(F109=1,MAX(E$5:E108)+1,E108)</f>
        <v>22</v>
      </c>
      <c r="F109">
        <f t="shared" si="1"/>
        <v>1</v>
      </c>
      <c r="H109" s="50" t="s">
        <v>911</v>
      </c>
    </row>
    <row r="110" spans="1:8" x14ac:dyDescent="0.3">
      <c r="A110" s="50" t="s">
        <v>568</v>
      </c>
      <c r="B110" s="50" t="s">
        <v>119</v>
      </c>
      <c r="C110">
        <f>MATCH(B110,DIP_master!$D$1:$D$503,0)</f>
        <v>170</v>
      </c>
      <c r="D110" s="49">
        <v>105</v>
      </c>
      <c r="E110" s="48">
        <f>IF(F110=1,MAX(E$5:E109)+1,E109)</f>
        <v>22</v>
      </c>
      <c r="F110">
        <f t="shared" si="1"/>
        <v>2</v>
      </c>
      <c r="H110" s="50" t="s">
        <v>912</v>
      </c>
    </row>
    <row r="111" spans="1:8" x14ac:dyDescent="0.3">
      <c r="A111" s="50" t="s">
        <v>569</v>
      </c>
      <c r="B111" s="50" t="s">
        <v>119</v>
      </c>
      <c r="C111">
        <f>MATCH(B111,DIP_master!$D$1:$D$503,0)</f>
        <v>170</v>
      </c>
      <c r="D111" s="49">
        <v>106</v>
      </c>
      <c r="E111" s="48">
        <f>IF(F111=1,MAX(E$5:E110)+1,E110)</f>
        <v>22</v>
      </c>
      <c r="F111">
        <f t="shared" si="1"/>
        <v>3</v>
      </c>
      <c r="H111" s="50" t="s">
        <v>913</v>
      </c>
    </row>
    <row r="112" spans="1:8" x14ac:dyDescent="0.3">
      <c r="A112" s="50" t="s">
        <v>570</v>
      </c>
      <c r="B112" s="50" t="s">
        <v>119</v>
      </c>
      <c r="C112">
        <f>MATCH(B112,DIP_master!$D$1:$D$503,0)</f>
        <v>170</v>
      </c>
      <c r="D112" s="49">
        <v>107</v>
      </c>
      <c r="E112" s="48">
        <f>IF(F112=1,MAX(E$5:E111)+1,E111)</f>
        <v>22</v>
      </c>
      <c r="F112">
        <f t="shared" si="1"/>
        <v>4</v>
      </c>
      <c r="H112" s="50" t="s">
        <v>914</v>
      </c>
    </row>
    <row r="113" spans="1:8" x14ac:dyDescent="0.3">
      <c r="A113" s="50" t="s">
        <v>571</v>
      </c>
      <c r="B113" s="50" t="s">
        <v>119</v>
      </c>
      <c r="C113">
        <f>MATCH(B113,DIP_master!$D$1:$D$503,0)</f>
        <v>170</v>
      </c>
      <c r="D113" s="49">
        <v>108</v>
      </c>
      <c r="E113" s="48">
        <f>IF(F113=1,MAX(E$5:E112)+1,E112)</f>
        <v>22</v>
      </c>
      <c r="F113">
        <f t="shared" si="1"/>
        <v>5</v>
      </c>
      <c r="H113" s="50" t="s">
        <v>915</v>
      </c>
    </row>
    <row r="114" spans="1:8" x14ac:dyDescent="0.3">
      <c r="A114" s="50" t="s">
        <v>572</v>
      </c>
      <c r="B114" s="50" t="s">
        <v>115</v>
      </c>
      <c r="C114">
        <f>MATCH(B114,DIP_master!$D$1:$D$503,0)</f>
        <v>128</v>
      </c>
      <c r="D114" s="49">
        <v>109</v>
      </c>
      <c r="E114" s="48">
        <f>IF(F114=1,MAX(E$5:E113)+1,E113)</f>
        <v>23</v>
      </c>
      <c r="F114">
        <f t="shared" si="1"/>
        <v>1</v>
      </c>
      <c r="H114" s="50" t="s">
        <v>916</v>
      </c>
    </row>
    <row r="115" spans="1:8" x14ac:dyDescent="0.3">
      <c r="A115" s="50" t="s">
        <v>573</v>
      </c>
      <c r="B115" s="50" t="s">
        <v>115</v>
      </c>
      <c r="C115">
        <f>MATCH(B115,DIP_master!$D$1:$D$503,0)</f>
        <v>128</v>
      </c>
      <c r="D115" s="49">
        <v>110</v>
      </c>
      <c r="E115" s="48">
        <f>IF(F115=1,MAX(E$5:E114)+1,E114)</f>
        <v>23</v>
      </c>
      <c r="F115">
        <f t="shared" si="1"/>
        <v>2</v>
      </c>
      <c r="H115" s="50" t="s">
        <v>917</v>
      </c>
    </row>
    <row r="116" spans="1:8" x14ac:dyDescent="0.3">
      <c r="A116" s="50" t="s">
        <v>574</v>
      </c>
      <c r="B116" s="50" t="s">
        <v>115</v>
      </c>
      <c r="C116">
        <f>MATCH(B116,DIP_master!$D$1:$D$503,0)</f>
        <v>128</v>
      </c>
      <c r="D116" s="49">
        <v>111</v>
      </c>
      <c r="E116" s="48">
        <f>IF(F116=1,MAX(E$5:E115)+1,E115)</f>
        <v>23</v>
      </c>
      <c r="F116">
        <f t="shared" si="1"/>
        <v>3</v>
      </c>
      <c r="H116" s="50" t="s">
        <v>918</v>
      </c>
    </row>
    <row r="117" spans="1:8" x14ac:dyDescent="0.3">
      <c r="A117" s="50" t="s">
        <v>575</v>
      </c>
      <c r="B117" s="50" t="s">
        <v>115</v>
      </c>
      <c r="C117">
        <f>MATCH(B117,DIP_master!$D$1:$D$503,0)</f>
        <v>128</v>
      </c>
      <c r="D117" s="49">
        <v>112</v>
      </c>
      <c r="E117" s="48">
        <f>IF(F117=1,MAX(E$5:E116)+1,E116)</f>
        <v>23</v>
      </c>
      <c r="F117">
        <f t="shared" si="1"/>
        <v>4</v>
      </c>
      <c r="H117" s="50" t="s">
        <v>919</v>
      </c>
    </row>
    <row r="118" spans="1:8" x14ac:dyDescent="0.3">
      <c r="A118" s="50" t="s">
        <v>576</v>
      </c>
      <c r="B118" s="50" t="s">
        <v>115</v>
      </c>
      <c r="C118">
        <f>MATCH(B118,DIP_master!$D$1:$D$503,0)</f>
        <v>128</v>
      </c>
      <c r="D118" s="49">
        <v>113</v>
      </c>
      <c r="E118" s="48">
        <f>IF(F118=1,MAX(E$5:E117)+1,E117)</f>
        <v>23</v>
      </c>
      <c r="F118">
        <f t="shared" si="1"/>
        <v>5</v>
      </c>
      <c r="H118" s="50" t="s">
        <v>920</v>
      </c>
    </row>
    <row r="119" spans="1:8" x14ac:dyDescent="0.3">
      <c r="A119" s="50" t="s">
        <v>577</v>
      </c>
      <c r="B119" s="50" t="s">
        <v>116</v>
      </c>
      <c r="C119">
        <f>MATCH(B119,DIP_master!$D$1:$D$503,0)</f>
        <v>108</v>
      </c>
      <c r="D119" s="49">
        <v>114</v>
      </c>
      <c r="E119" s="48">
        <f>IF(F119=1,MAX(E$5:E118)+1,E118)</f>
        <v>24</v>
      </c>
      <c r="F119">
        <f t="shared" si="1"/>
        <v>1</v>
      </c>
      <c r="H119" s="50" t="s">
        <v>921</v>
      </c>
    </row>
    <row r="120" spans="1:8" x14ac:dyDescent="0.3">
      <c r="A120" s="50" t="s">
        <v>578</v>
      </c>
      <c r="B120" s="50" t="s">
        <v>116</v>
      </c>
      <c r="C120">
        <f>MATCH(B120,DIP_master!$D$1:$D$503,0)</f>
        <v>108</v>
      </c>
      <c r="D120" s="49">
        <v>115</v>
      </c>
      <c r="E120" s="48">
        <f>IF(F120=1,MAX(E$5:E119)+1,E119)</f>
        <v>24</v>
      </c>
      <c r="F120">
        <f t="shared" si="1"/>
        <v>2</v>
      </c>
      <c r="H120" s="50" t="s">
        <v>922</v>
      </c>
    </row>
    <row r="121" spans="1:8" x14ac:dyDescent="0.3">
      <c r="A121" s="50" t="s">
        <v>579</v>
      </c>
      <c r="B121" s="50" t="s">
        <v>116</v>
      </c>
      <c r="C121">
        <f>MATCH(B121,DIP_master!$D$1:$D$503,0)</f>
        <v>108</v>
      </c>
      <c r="D121" s="49">
        <v>116</v>
      </c>
      <c r="E121" s="48">
        <f>IF(F121=1,MAX(E$5:E120)+1,E120)</f>
        <v>24</v>
      </c>
      <c r="F121">
        <f t="shared" si="1"/>
        <v>3</v>
      </c>
      <c r="H121" s="50" t="s">
        <v>923</v>
      </c>
    </row>
    <row r="122" spans="1:8" x14ac:dyDescent="0.3">
      <c r="A122" s="50" t="s">
        <v>580</v>
      </c>
      <c r="B122" s="50" t="s">
        <v>116</v>
      </c>
      <c r="C122">
        <f>MATCH(B122,DIP_master!$D$1:$D$503,0)</f>
        <v>108</v>
      </c>
      <c r="D122" s="49">
        <v>117</v>
      </c>
      <c r="E122" s="48">
        <f>IF(F122=1,MAX(E$5:E121)+1,E121)</f>
        <v>24</v>
      </c>
      <c r="F122">
        <f t="shared" si="1"/>
        <v>4</v>
      </c>
      <c r="H122" s="50" t="s">
        <v>924</v>
      </c>
    </row>
    <row r="123" spans="1:8" x14ac:dyDescent="0.3">
      <c r="A123" s="50" t="s">
        <v>581</v>
      </c>
      <c r="B123" s="50" t="s">
        <v>116</v>
      </c>
      <c r="C123">
        <f>MATCH(B123,DIP_master!$D$1:$D$503,0)</f>
        <v>108</v>
      </c>
      <c r="D123" s="49">
        <v>118</v>
      </c>
      <c r="E123" s="48">
        <f>IF(F123=1,MAX(E$5:E122)+1,E122)</f>
        <v>24</v>
      </c>
      <c r="F123">
        <f t="shared" si="1"/>
        <v>5</v>
      </c>
      <c r="H123" s="50" t="s">
        <v>925</v>
      </c>
    </row>
    <row r="124" spans="1:8" x14ac:dyDescent="0.3">
      <c r="A124" s="50" t="s">
        <v>582</v>
      </c>
      <c r="B124" s="50" t="s">
        <v>136</v>
      </c>
      <c r="C124">
        <f>MATCH(B124,DIP_master!$D$1:$D$503,0)</f>
        <v>123</v>
      </c>
      <c r="D124" s="49">
        <v>119</v>
      </c>
      <c r="E124" s="48">
        <f>IF(F124=1,MAX(E$5:E123)+1,E123)</f>
        <v>25</v>
      </c>
      <c r="F124">
        <f t="shared" si="1"/>
        <v>1</v>
      </c>
      <c r="H124" s="50" t="s">
        <v>926</v>
      </c>
    </row>
    <row r="125" spans="1:8" x14ac:dyDescent="0.3">
      <c r="A125" s="50" t="s">
        <v>583</v>
      </c>
      <c r="B125" s="50" t="s">
        <v>136</v>
      </c>
      <c r="C125">
        <f>MATCH(B125,DIP_master!$D$1:$D$503,0)</f>
        <v>123</v>
      </c>
      <c r="D125" s="49">
        <v>120</v>
      </c>
      <c r="E125" s="48">
        <f>IF(F125=1,MAX(E$5:E124)+1,E124)</f>
        <v>25</v>
      </c>
      <c r="F125">
        <f t="shared" si="1"/>
        <v>2</v>
      </c>
      <c r="H125" s="50" t="s">
        <v>927</v>
      </c>
    </row>
    <row r="126" spans="1:8" x14ac:dyDescent="0.3">
      <c r="A126" s="50" t="s">
        <v>584</v>
      </c>
      <c r="B126" s="50" t="s">
        <v>136</v>
      </c>
      <c r="C126">
        <f>MATCH(B126,DIP_master!$D$1:$D$503,0)</f>
        <v>123</v>
      </c>
      <c r="D126" s="49">
        <v>121</v>
      </c>
      <c r="E126" s="48">
        <f>IF(F126=1,MAX(E$5:E125)+1,E125)</f>
        <v>25</v>
      </c>
      <c r="F126">
        <f t="shared" si="1"/>
        <v>3</v>
      </c>
      <c r="H126" s="50" t="s">
        <v>928</v>
      </c>
    </row>
    <row r="127" spans="1:8" x14ac:dyDescent="0.3">
      <c r="A127" s="50" t="s">
        <v>585</v>
      </c>
      <c r="B127" s="50" t="s">
        <v>136</v>
      </c>
      <c r="C127">
        <f>MATCH(B127,DIP_master!$D$1:$D$503,0)</f>
        <v>123</v>
      </c>
      <c r="D127" s="49">
        <v>122</v>
      </c>
      <c r="E127" s="48">
        <f>IF(F127=1,MAX(E$5:E126)+1,E126)</f>
        <v>25</v>
      </c>
      <c r="F127">
        <f t="shared" si="1"/>
        <v>4</v>
      </c>
      <c r="H127" s="50" t="s">
        <v>929</v>
      </c>
    </row>
    <row r="128" spans="1:8" x14ac:dyDescent="0.3">
      <c r="A128" s="50" t="s">
        <v>586</v>
      </c>
      <c r="B128" s="50" t="s">
        <v>136</v>
      </c>
      <c r="C128">
        <f>MATCH(B128,DIP_master!$D$1:$D$503,0)</f>
        <v>123</v>
      </c>
      <c r="D128" s="49">
        <v>123</v>
      </c>
      <c r="E128" s="48">
        <f>IF(F128=1,MAX(E$5:E127)+1,E127)</f>
        <v>25</v>
      </c>
      <c r="F128">
        <f t="shared" si="1"/>
        <v>5</v>
      </c>
      <c r="H128" s="50" t="s">
        <v>930</v>
      </c>
    </row>
    <row r="129" spans="1:8" x14ac:dyDescent="0.3">
      <c r="A129" s="50" t="s">
        <v>587</v>
      </c>
      <c r="B129" s="50" t="s">
        <v>140</v>
      </c>
      <c r="C129">
        <f>MATCH(B129,DIP_master!$D$1:$D$503,0)</f>
        <v>32</v>
      </c>
      <c r="D129" s="49">
        <v>124</v>
      </c>
      <c r="E129" s="48">
        <f>IF(F129=1,MAX(E$5:E128)+1,E128)</f>
        <v>26</v>
      </c>
      <c r="F129">
        <f t="shared" si="1"/>
        <v>1</v>
      </c>
      <c r="H129" s="50" t="s">
        <v>931</v>
      </c>
    </row>
    <row r="130" spans="1:8" x14ac:dyDescent="0.3">
      <c r="A130" s="50" t="s">
        <v>588</v>
      </c>
      <c r="B130" s="50" t="s">
        <v>140</v>
      </c>
      <c r="C130">
        <f>MATCH(B130,DIP_master!$D$1:$D$503,0)</f>
        <v>32</v>
      </c>
      <c r="D130" s="49">
        <v>125</v>
      </c>
      <c r="E130" s="48">
        <f>IF(F130=1,MAX(E$5:E129)+1,E129)</f>
        <v>26</v>
      </c>
      <c r="F130">
        <f t="shared" si="1"/>
        <v>2</v>
      </c>
      <c r="H130" s="50" t="s">
        <v>932</v>
      </c>
    </row>
    <row r="131" spans="1:8" x14ac:dyDescent="0.3">
      <c r="A131" s="50" t="s">
        <v>589</v>
      </c>
      <c r="B131" s="50" t="s">
        <v>140</v>
      </c>
      <c r="C131">
        <f>MATCH(B131,DIP_master!$D$1:$D$503,0)</f>
        <v>32</v>
      </c>
      <c r="D131" s="49">
        <v>126</v>
      </c>
      <c r="E131" s="48">
        <f>IF(F131=1,MAX(E$5:E130)+1,E130)</f>
        <v>26</v>
      </c>
      <c r="F131">
        <f t="shared" si="1"/>
        <v>3</v>
      </c>
      <c r="H131" s="50" t="s">
        <v>933</v>
      </c>
    </row>
    <row r="132" spans="1:8" x14ac:dyDescent="0.3">
      <c r="A132" s="50" t="s">
        <v>590</v>
      </c>
      <c r="B132" s="50" t="s">
        <v>140</v>
      </c>
      <c r="C132">
        <f>MATCH(B132,DIP_master!$D$1:$D$503,0)</f>
        <v>32</v>
      </c>
      <c r="D132" s="49">
        <v>127</v>
      </c>
      <c r="E132" s="48">
        <f>IF(F132=1,MAX(E$5:E131)+1,E131)</f>
        <v>26</v>
      </c>
      <c r="F132">
        <f t="shared" si="1"/>
        <v>4</v>
      </c>
      <c r="H132" s="50" t="s">
        <v>934</v>
      </c>
    </row>
    <row r="133" spans="1:8" x14ac:dyDescent="0.3">
      <c r="A133" s="50" t="s">
        <v>591</v>
      </c>
      <c r="B133" s="50" t="s">
        <v>140</v>
      </c>
      <c r="C133">
        <f>MATCH(B133,DIP_master!$D$1:$D$503,0)</f>
        <v>32</v>
      </c>
      <c r="D133" s="49">
        <v>128</v>
      </c>
      <c r="E133" s="48">
        <f>IF(F133=1,MAX(E$5:E132)+1,E132)</f>
        <v>26</v>
      </c>
      <c r="F133">
        <f t="shared" si="1"/>
        <v>5</v>
      </c>
      <c r="H133" s="50" t="s">
        <v>935</v>
      </c>
    </row>
    <row r="134" spans="1:8" x14ac:dyDescent="0.3">
      <c r="A134" s="50" t="s">
        <v>592</v>
      </c>
      <c r="B134" s="50" t="s">
        <v>803</v>
      </c>
      <c r="C134" t="e">
        <f>MATCH(B134,DIP_master!$D$1:$D$503,0)</f>
        <v>#N/A</v>
      </c>
      <c r="D134" s="49">
        <v>129</v>
      </c>
      <c r="E134" s="48">
        <f>IF(F134=1,MAX(E$5:E133)+1,E133)</f>
        <v>27</v>
      </c>
      <c r="F134">
        <f t="shared" si="1"/>
        <v>1</v>
      </c>
      <c r="H134" s="50" t="s">
        <v>936</v>
      </c>
    </row>
    <row r="135" spans="1:8" x14ac:dyDescent="0.3">
      <c r="A135" s="50" t="s">
        <v>593</v>
      </c>
      <c r="B135" s="50" t="s">
        <v>803</v>
      </c>
      <c r="C135" t="e">
        <f>MATCH(B135,DIP_master!$D$1:$D$503,0)</f>
        <v>#N/A</v>
      </c>
      <c r="D135" s="49">
        <v>130</v>
      </c>
      <c r="E135" s="48">
        <f>IF(F135=1,MAX(E$5:E134)+1,E134)</f>
        <v>27</v>
      </c>
      <c r="F135">
        <f t="shared" ref="F135:F198" si="2">VALUE(MID(A135,FIND(".jpg",A135)-1,1))</f>
        <v>2</v>
      </c>
      <c r="H135" s="50" t="s">
        <v>937</v>
      </c>
    </row>
    <row r="136" spans="1:8" x14ac:dyDescent="0.3">
      <c r="A136" s="50" t="s">
        <v>594</v>
      </c>
      <c r="B136" s="50" t="s">
        <v>803</v>
      </c>
      <c r="C136" t="e">
        <f>MATCH(B136,DIP_master!$D$1:$D$503,0)</f>
        <v>#N/A</v>
      </c>
      <c r="D136" s="49">
        <v>131</v>
      </c>
      <c r="E136" s="48">
        <f>IF(F136=1,MAX(E$5:E135)+1,E135)</f>
        <v>27</v>
      </c>
      <c r="F136">
        <f t="shared" si="2"/>
        <v>3</v>
      </c>
      <c r="H136" s="50" t="s">
        <v>938</v>
      </c>
    </row>
    <row r="137" spans="1:8" x14ac:dyDescent="0.3">
      <c r="A137" s="50" t="s">
        <v>595</v>
      </c>
      <c r="B137" s="50" t="s">
        <v>803</v>
      </c>
      <c r="C137" t="e">
        <f>MATCH(B137,DIP_master!$D$1:$D$503,0)</f>
        <v>#N/A</v>
      </c>
      <c r="D137" s="49">
        <v>132</v>
      </c>
      <c r="E137" s="48">
        <f>IF(F137=1,MAX(E$5:E136)+1,E136)</f>
        <v>27</v>
      </c>
      <c r="F137">
        <f t="shared" si="2"/>
        <v>4</v>
      </c>
      <c r="H137" s="50" t="s">
        <v>939</v>
      </c>
    </row>
    <row r="138" spans="1:8" x14ac:dyDescent="0.3">
      <c r="A138" s="50" t="s">
        <v>596</v>
      </c>
      <c r="B138" s="50" t="s">
        <v>803</v>
      </c>
      <c r="C138" t="e">
        <f>MATCH(B138,DIP_master!$D$1:$D$503,0)</f>
        <v>#N/A</v>
      </c>
      <c r="D138" s="49">
        <v>133</v>
      </c>
      <c r="E138" s="48">
        <f>IF(F138=1,MAX(E$5:E137)+1,E137)</f>
        <v>27</v>
      </c>
      <c r="F138">
        <f t="shared" si="2"/>
        <v>5</v>
      </c>
      <c r="H138" s="50" t="s">
        <v>940</v>
      </c>
    </row>
    <row r="139" spans="1:8" x14ac:dyDescent="0.3">
      <c r="A139" s="50" t="s">
        <v>597</v>
      </c>
      <c r="B139" s="50" t="s">
        <v>804</v>
      </c>
      <c r="C139">
        <f>MATCH(B139,DIP_master!$D$1:$D$503,0)</f>
        <v>26</v>
      </c>
      <c r="D139" s="49">
        <v>134</v>
      </c>
      <c r="E139" s="48">
        <f>IF(F139=1,MAX(E$5:E138)+1,E138)</f>
        <v>28</v>
      </c>
      <c r="F139">
        <f t="shared" si="2"/>
        <v>1</v>
      </c>
      <c r="H139" s="50" t="s">
        <v>941</v>
      </c>
    </row>
    <row r="140" spans="1:8" x14ac:dyDescent="0.3">
      <c r="A140" s="50" t="s">
        <v>598</v>
      </c>
      <c r="B140" s="50" t="s">
        <v>804</v>
      </c>
      <c r="C140">
        <f>MATCH(B140,DIP_master!$D$1:$D$503,0)</f>
        <v>26</v>
      </c>
      <c r="D140" s="49">
        <v>135</v>
      </c>
      <c r="E140" s="48">
        <f>IF(F140=1,MAX(E$5:E139)+1,E139)</f>
        <v>28</v>
      </c>
      <c r="F140">
        <f t="shared" si="2"/>
        <v>2</v>
      </c>
      <c r="H140" s="50" t="s">
        <v>942</v>
      </c>
    </row>
    <row r="141" spans="1:8" x14ac:dyDescent="0.3">
      <c r="A141" s="50" t="s">
        <v>599</v>
      </c>
      <c r="B141" s="50" t="s">
        <v>804</v>
      </c>
      <c r="C141">
        <f>MATCH(B141,DIP_master!$D$1:$D$503,0)</f>
        <v>26</v>
      </c>
      <c r="D141" s="49">
        <v>136</v>
      </c>
      <c r="E141" s="48">
        <f>IF(F141=1,MAX(E$5:E140)+1,E140)</f>
        <v>28</v>
      </c>
      <c r="F141">
        <f t="shared" si="2"/>
        <v>3</v>
      </c>
      <c r="H141" s="50" t="s">
        <v>943</v>
      </c>
    </row>
    <row r="142" spans="1:8" x14ac:dyDescent="0.3">
      <c r="A142" s="50" t="s">
        <v>600</v>
      </c>
      <c r="B142" s="50" t="s">
        <v>804</v>
      </c>
      <c r="C142">
        <f>MATCH(B142,DIP_master!$D$1:$D$503,0)</f>
        <v>26</v>
      </c>
      <c r="D142" s="49">
        <v>137</v>
      </c>
      <c r="E142" s="48">
        <f>IF(F142=1,MAX(E$5:E141)+1,E141)</f>
        <v>28</v>
      </c>
      <c r="F142">
        <f t="shared" si="2"/>
        <v>4</v>
      </c>
      <c r="H142" s="50" t="s">
        <v>944</v>
      </c>
    </row>
    <row r="143" spans="1:8" x14ac:dyDescent="0.3">
      <c r="A143" s="50" t="s">
        <v>601</v>
      </c>
      <c r="B143" s="50" t="s">
        <v>804</v>
      </c>
      <c r="C143">
        <f>MATCH(B143,DIP_master!$D$1:$D$503,0)</f>
        <v>26</v>
      </c>
      <c r="D143" s="49">
        <v>138</v>
      </c>
      <c r="E143" s="48">
        <f>IF(F143=1,MAX(E$5:E142)+1,E142)</f>
        <v>28</v>
      </c>
      <c r="F143">
        <f t="shared" si="2"/>
        <v>5</v>
      </c>
      <c r="H143" s="50" t="s">
        <v>945</v>
      </c>
    </row>
    <row r="144" spans="1:8" x14ac:dyDescent="0.3">
      <c r="A144" s="50" t="s">
        <v>602</v>
      </c>
      <c r="B144" s="50" t="s">
        <v>20</v>
      </c>
      <c r="C144">
        <f>MATCH(B144,DIP_master!$D$1:$D$503,0)</f>
        <v>142</v>
      </c>
      <c r="D144" s="49">
        <v>139</v>
      </c>
      <c r="E144" s="48">
        <f>IF(F144=1,MAX(E$5:E143)+1,E143)</f>
        <v>29</v>
      </c>
      <c r="F144">
        <f t="shared" si="2"/>
        <v>1</v>
      </c>
      <c r="H144" s="50" t="s">
        <v>946</v>
      </c>
    </row>
    <row r="145" spans="1:8" x14ac:dyDescent="0.3">
      <c r="A145" s="50" t="s">
        <v>603</v>
      </c>
      <c r="B145" s="50" t="s">
        <v>20</v>
      </c>
      <c r="C145">
        <f>MATCH(B145,DIP_master!$D$1:$D$503,0)</f>
        <v>142</v>
      </c>
      <c r="D145" s="49">
        <v>140</v>
      </c>
      <c r="E145" s="48">
        <f>IF(F145=1,MAX(E$5:E144)+1,E144)</f>
        <v>29</v>
      </c>
      <c r="F145">
        <f t="shared" si="2"/>
        <v>2</v>
      </c>
      <c r="H145" s="50" t="s">
        <v>947</v>
      </c>
    </row>
    <row r="146" spans="1:8" x14ac:dyDescent="0.3">
      <c r="A146" s="50" t="s">
        <v>604</v>
      </c>
      <c r="B146" s="50" t="s">
        <v>20</v>
      </c>
      <c r="C146">
        <f>MATCH(B146,DIP_master!$D$1:$D$503,0)</f>
        <v>142</v>
      </c>
      <c r="D146" s="49">
        <v>141</v>
      </c>
      <c r="E146" s="48">
        <f>IF(F146=1,MAX(E$5:E145)+1,E145)</f>
        <v>29</v>
      </c>
      <c r="F146">
        <f t="shared" si="2"/>
        <v>3</v>
      </c>
      <c r="H146" s="50" t="s">
        <v>948</v>
      </c>
    </row>
    <row r="147" spans="1:8" x14ac:dyDescent="0.3">
      <c r="A147" s="50" t="s">
        <v>605</v>
      </c>
      <c r="B147" s="50" t="s">
        <v>20</v>
      </c>
      <c r="C147">
        <f>MATCH(B147,DIP_master!$D$1:$D$503,0)</f>
        <v>142</v>
      </c>
      <c r="D147" s="49">
        <v>142</v>
      </c>
      <c r="E147" s="48">
        <f>IF(F147=1,MAX(E$5:E146)+1,E146)</f>
        <v>29</v>
      </c>
      <c r="F147">
        <f t="shared" si="2"/>
        <v>4</v>
      </c>
      <c r="H147" s="50" t="s">
        <v>949</v>
      </c>
    </row>
    <row r="148" spans="1:8" x14ac:dyDescent="0.3">
      <c r="A148" s="50" t="s">
        <v>606</v>
      </c>
      <c r="B148" s="50" t="s">
        <v>20</v>
      </c>
      <c r="C148">
        <f>MATCH(B148,DIP_master!$D$1:$D$503,0)</f>
        <v>142</v>
      </c>
      <c r="D148" s="49">
        <v>143</v>
      </c>
      <c r="E148" s="48">
        <f>IF(F148=1,MAX(E$5:E147)+1,E147)</f>
        <v>29</v>
      </c>
      <c r="F148">
        <f t="shared" si="2"/>
        <v>5</v>
      </c>
      <c r="H148" s="50" t="s">
        <v>950</v>
      </c>
    </row>
    <row r="149" spans="1:8" x14ac:dyDescent="0.3">
      <c r="A149" s="50" t="s">
        <v>607</v>
      </c>
      <c r="B149" s="50" t="s">
        <v>25</v>
      </c>
      <c r="C149">
        <f>MATCH(B149,DIP_master!$D$1:$D$503,0)</f>
        <v>173</v>
      </c>
      <c r="D149" s="49">
        <v>144</v>
      </c>
      <c r="E149" s="48">
        <f>IF(F149=1,MAX(E$5:E148)+1,E148)</f>
        <v>30</v>
      </c>
      <c r="F149">
        <f t="shared" si="2"/>
        <v>1</v>
      </c>
      <c r="H149" s="50" t="s">
        <v>951</v>
      </c>
    </row>
    <row r="150" spans="1:8" x14ac:dyDescent="0.3">
      <c r="A150" s="50" t="s">
        <v>608</v>
      </c>
      <c r="B150" s="50" t="s">
        <v>25</v>
      </c>
      <c r="C150">
        <f>MATCH(B150,DIP_master!$D$1:$D$503,0)</f>
        <v>173</v>
      </c>
      <c r="D150" s="49">
        <v>145</v>
      </c>
      <c r="E150" s="48">
        <f>IF(F150=1,MAX(E$5:E149)+1,E149)</f>
        <v>30</v>
      </c>
      <c r="F150">
        <f t="shared" si="2"/>
        <v>2</v>
      </c>
      <c r="H150" s="50" t="s">
        <v>952</v>
      </c>
    </row>
    <row r="151" spans="1:8" x14ac:dyDescent="0.3">
      <c r="A151" s="50" t="s">
        <v>609</v>
      </c>
      <c r="B151" s="50" t="s">
        <v>25</v>
      </c>
      <c r="C151">
        <f>MATCH(B151,DIP_master!$D$1:$D$503,0)</f>
        <v>173</v>
      </c>
      <c r="D151" s="49">
        <v>146</v>
      </c>
      <c r="E151" s="48">
        <f>IF(F151=1,MAX(E$5:E150)+1,E150)</f>
        <v>30</v>
      </c>
      <c r="F151">
        <f t="shared" si="2"/>
        <v>3</v>
      </c>
      <c r="H151" s="50" t="s">
        <v>953</v>
      </c>
    </row>
    <row r="152" spans="1:8" x14ac:dyDescent="0.3">
      <c r="A152" s="50" t="s">
        <v>610</v>
      </c>
      <c r="B152" s="50" t="s">
        <v>25</v>
      </c>
      <c r="C152">
        <f>MATCH(B152,DIP_master!$D$1:$D$503,0)</f>
        <v>173</v>
      </c>
      <c r="D152" s="49">
        <v>147</v>
      </c>
      <c r="E152" s="48">
        <f>IF(F152=1,MAX(E$5:E151)+1,E151)</f>
        <v>30</v>
      </c>
      <c r="F152">
        <f t="shared" si="2"/>
        <v>4</v>
      </c>
      <c r="H152" s="50" t="s">
        <v>954</v>
      </c>
    </row>
    <row r="153" spans="1:8" x14ac:dyDescent="0.3">
      <c r="A153" s="50" t="s">
        <v>611</v>
      </c>
      <c r="B153" s="50" t="s">
        <v>25</v>
      </c>
      <c r="C153">
        <f>MATCH(B153,DIP_master!$D$1:$D$503,0)</f>
        <v>173</v>
      </c>
      <c r="D153" s="49">
        <v>148</v>
      </c>
      <c r="E153" s="48">
        <f>IF(F153=1,MAX(E$5:E152)+1,E152)</f>
        <v>30</v>
      </c>
      <c r="F153">
        <f t="shared" si="2"/>
        <v>5</v>
      </c>
      <c r="H153" s="50" t="s">
        <v>955</v>
      </c>
    </row>
    <row r="154" spans="1:8" x14ac:dyDescent="0.3">
      <c r="A154" s="50" t="s">
        <v>612</v>
      </c>
      <c r="B154" s="50" t="s">
        <v>27</v>
      </c>
      <c r="C154">
        <f>MATCH(B154,DIP_master!$D$1:$D$503,0)</f>
        <v>117</v>
      </c>
      <c r="D154" s="49">
        <v>149</v>
      </c>
      <c r="E154" s="48">
        <f>IF(F154=1,MAX(E$5:E153)+1,E153)</f>
        <v>31</v>
      </c>
      <c r="F154">
        <f t="shared" si="2"/>
        <v>1</v>
      </c>
      <c r="H154" s="50" t="s">
        <v>956</v>
      </c>
    </row>
    <row r="155" spans="1:8" x14ac:dyDescent="0.3">
      <c r="A155" s="50" t="s">
        <v>613</v>
      </c>
      <c r="B155" s="50" t="s">
        <v>27</v>
      </c>
      <c r="C155">
        <f>MATCH(B155,DIP_master!$D$1:$D$503,0)</f>
        <v>117</v>
      </c>
      <c r="D155" s="49">
        <v>150</v>
      </c>
      <c r="E155" s="48">
        <f>IF(F155=1,MAX(E$5:E154)+1,E154)</f>
        <v>31</v>
      </c>
      <c r="F155">
        <f t="shared" si="2"/>
        <v>2</v>
      </c>
      <c r="H155" s="50" t="s">
        <v>957</v>
      </c>
    </row>
    <row r="156" spans="1:8" x14ac:dyDescent="0.3">
      <c r="A156" s="50" t="s">
        <v>614</v>
      </c>
      <c r="B156" s="50" t="s">
        <v>27</v>
      </c>
      <c r="C156">
        <f>MATCH(B156,DIP_master!$D$1:$D$503,0)</f>
        <v>117</v>
      </c>
      <c r="D156" s="49">
        <v>151</v>
      </c>
      <c r="E156" s="48">
        <f>IF(F156=1,MAX(E$5:E155)+1,E155)</f>
        <v>31</v>
      </c>
      <c r="F156">
        <f t="shared" si="2"/>
        <v>3</v>
      </c>
      <c r="H156" s="50" t="s">
        <v>958</v>
      </c>
    </row>
    <row r="157" spans="1:8" x14ac:dyDescent="0.3">
      <c r="A157" s="50" t="s">
        <v>615</v>
      </c>
      <c r="B157" s="50" t="s">
        <v>27</v>
      </c>
      <c r="C157">
        <f>MATCH(B157,DIP_master!$D$1:$D$503,0)</f>
        <v>117</v>
      </c>
      <c r="D157" s="49">
        <v>152</v>
      </c>
      <c r="E157" s="48">
        <f>IF(F157=1,MAX(E$5:E156)+1,E156)</f>
        <v>31</v>
      </c>
      <c r="F157">
        <f t="shared" si="2"/>
        <v>4</v>
      </c>
      <c r="H157" s="50" t="s">
        <v>959</v>
      </c>
    </row>
    <row r="158" spans="1:8" x14ac:dyDescent="0.3">
      <c r="A158" s="50" t="s">
        <v>616</v>
      </c>
      <c r="B158" s="50" t="s">
        <v>27</v>
      </c>
      <c r="C158">
        <f>MATCH(B158,DIP_master!$D$1:$D$503,0)</f>
        <v>117</v>
      </c>
      <c r="D158" s="49">
        <v>153</v>
      </c>
      <c r="E158" s="48">
        <f>IF(F158=1,MAX(E$5:E157)+1,E157)</f>
        <v>31</v>
      </c>
      <c r="F158">
        <f t="shared" si="2"/>
        <v>5</v>
      </c>
      <c r="H158" s="50" t="s">
        <v>960</v>
      </c>
    </row>
    <row r="159" spans="1:8" x14ac:dyDescent="0.3">
      <c r="A159" s="50" t="s">
        <v>617</v>
      </c>
      <c r="B159" s="50" t="s">
        <v>805</v>
      </c>
      <c r="C159">
        <f>MATCH(B159,DIP_master!$D$1:$D$503,0)</f>
        <v>200</v>
      </c>
      <c r="D159" s="49">
        <v>154</v>
      </c>
      <c r="E159" s="48">
        <f>IF(F159=1,MAX(E$5:E158)+1,E158)</f>
        <v>32</v>
      </c>
      <c r="F159">
        <f t="shared" si="2"/>
        <v>1</v>
      </c>
      <c r="H159" s="50" t="s">
        <v>961</v>
      </c>
    </row>
    <row r="160" spans="1:8" x14ac:dyDescent="0.3">
      <c r="A160" s="50" t="s">
        <v>618</v>
      </c>
      <c r="B160" s="50" t="s">
        <v>805</v>
      </c>
      <c r="C160">
        <f>MATCH(B160,DIP_master!$D$1:$D$503,0)</f>
        <v>200</v>
      </c>
      <c r="D160" s="49">
        <v>155</v>
      </c>
      <c r="E160" s="48">
        <f>IF(F160=1,MAX(E$5:E159)+1,E159)</f>
        <v>32</v>
      </c>
      <c r="F160">
        <f t="shared" si="2"/>
        <v>2</v>
      </c>
      <c r="H160" s="50" t="s">
        <v>962</v>
      </c>
    </row>
    <row r="161" spans="1:8" x14ac:dyDescent="0.3">
      <c r="A161" s="50" t="s">
        <v>619</v>
      </c>
      <c r="B161" s="50" t="s">
        <v>805</v>
      </c>
      <c r="C161">
        <f>MATCH(B161,DIP_master!$D$1:$D$503,0)</f>
        <v>200</v>
      </c>
      <c r="D161" s="49">
        <v>156</v>
      </c>
      <c r="E161" s="48">
        <f>IF(F161=1,MAX(E$5:E160)+1,E160)</f>
        <v>32</v>
      </c>
      <c r="F161">
        <f t="shared" si="2"/>
        <v>3</v>
      </c>
      <c r="H161" s="50" t="s">
        <v>963</v>
      </c>
    </row>
    <row r="162" spans="1:8" x14ac:dyDescent="0.3">
      <c r="A162" s="50" t="s">
        <v>620</v>
      </c>
      <c r="B162" s="50" t="s">
        <v>805</v>
      </c>
      <c r="C162">
        <f>MATCH(B162,DIP_master!$D$1:$D$503,0)</f>
        <v>200</v>
      </c>
      <c r="D162" s="49">
        <v>157</v>
      </c>
      <c r="E162" s="48">
        <f>IF(F162=1,MAX(E$5:E161)+1,E161)</f>
        <v>32</v>
      </c>
      <c r="F162">
        <f t="shared" si="2"/>
        <v>4</v>
      </c>
      <c r="H162" s="50" t="s">
        <v>964</v>
      </c>
    </row>
    <row r="163" spans="1:8" x14ac:dyDescent="0.3">
      <c r="A163" s="50" t="s">
        <v>621</v>
      </c>
      <c r="B163" s="50" t="s">
        <v>805</v>
      </c>
      <c r="C163">
        <f>MATCH(B163,DIP_master!$D$1:$D$503,0)</f>
        <v>200</v>
      </c>
      <c r="D163" s="49">
        <v>158</v>
      </c>
      <c r="E163" s="48">
        <f>IF(F163=1,MAX(E$5:E162)+1,E162)</f>
        <v>32</v>
      </c>
      <c r="F163">
        <f t="shared" si="2"/>
        <v>5</v>
      </c>
      <c r="H163" s="50" t="s">
        <v>965</v>
      </c>
    </row>
    <row r="164" spans="1:8" x14ac:dyDescent="0.3">
      <c r="A164" s="50" t="s">
        <v>622</v>
      </c>
      <c r="B164" s="50" t="s">
        <v>29</v>
      </c>
      <c r="C164">
        <f>MATCH(B164,DIP_master!$D$1:$D$503,0)</f>
        <v>134</v>
      </c>
      <c r="D164" s="49">
        <v>159</v>
      </c>
      <c r="E164" s="48">
        <f>IF(F164=1,MAX(E$5:E163)+1,E163)</f>
        <v>33</v>
      </c>
      <c r="F164">
        <f t="shared" si="2"/>
        <v>1</v>
      </c>
      <c r="H164" s="50" t="s">
        <v>966</v>
      </c>
    </row>
    <row r="165" spans="1:8" x14ac:dyDescent="0.3">
      <c r="A165" s="50" t="s">
        <v>623</v>
      </c>
      <c r="B165" s="50" t="s">
        <v>29</v>
      </c>
      <c r="C165">
        <f>MATCH(B165,DIP_master!$D$1:$D$503,0)</f>
        <v>134</v>
      </c>
      <c r="D165" s="49">
        <v>160</v>
      </c>
      <c r="E165" s="48">
        <f>IF(F165=1,MAX(E$5:E164)+1,E164)</f>
        <v>33</v>
      </c>
      <c r="F165">
        <f t="shared" si="2"/>
        <v>2</v>
      </c>
      <c r="H165" s="50" t="s">
        <v>967</v>
      </c>
    </row>
    <row r="166" spans="1:8" x14ac:dyDescent="0.3">
      <c r="A166" s="50" t="s">
        <v>624</v>
      </c>
      <c r="B166" s="50" t="s">
        <v>29</v>
      </c>
      <c r="C166">
        <f>MATCH(B166,DIP_master!$D$1:$D$503,0)</f>
        <v>134</v>
      </c>
      <c r="D166" s="49">
        <v>161</v>
      </c>
      <c r="E166" s="48">
        <f>IF(F166=1,MAX(E$5:E165)+1,E165)</f>
        <v>33</v>
      </c>
      <c r="F166">
        <f t="shared" si="2"/>
        <v>3</v>
      </c>
      <c r="H166" s="50" t="s">
        <v>968</v>
      </c>
    </row>
    <row r="167" spans="1:8" x14ac:dyDescent="0.3">
      <c r="A167" s="50" t="s">
        <v>625</v>
      </c>
      <c r="B167" s="50" t="s">
        <v>29</v>
      </c>
      <c r="C167">
        <f>MATCH(B167,DIP_master!$D$1:$D$503,0)</f>
        <v>134</v>
      </c>
      <c r="D167" s="49">
        <v>162</v>
      </c>
      <c r="E167" s="48">
        <f>IF(F167=1,MAX(E$5:E166)+1,E166)</f>
        <v>33</v>
      </c>
      <c r="F167">
        <f t="shared" si="2"/>
        <v>4</v>
      </c>
      <c r="H167" s="50" t="s">
        <v>969</v>
      </c>
    </row>
    <row r="168" spans="1:8" x14ac:dyDescent="0.3">
      <c r="A168" s="50" t="s">
        <v>626</v>
      </c>
      <c r="B168" s="50" t="s">
        <v>29</v>
      </c>
      <c r="C168">
        <f>MATCH(B168,DIP_master!$D$1:$D$503,0)</f>
        <v>134</v>
      </c>
      <c r="D168" s="49">
        <v>163</v>
      </c>
      <c r="E168" s="48">
        <f>IF(F168=1,MAX(E$5:E167)+1,E167)</f>
        <v>33</v>
      </c>
      <c r="F168">
        <f t="shared" si="2"/>
        <v>5</v>
      </c>
      <c r="H168" s="50" t="s">
        <v>970</v>
      </c>
    </row>
    <row r="169" spans="1:8" x14ac:dyDescent="0.3">
      <c r="A169" s="50" t="s">
        <v>627</v>
      </c>
      <c r="B169" s="50" t="s">
        <v>32</v>
      </c>
      <c r="C169">
        <f>MATCH(B169,DIP_master!$D$1:$D$503,0)</f>
        <v>130</v>
      </c>
      <c r="D169" s="49">
        <v>164</v>
      </c>
      <c r="E169" s="48">
        <f>IF(F169=1,MAX(E$5:E168)+1,E168)</f>
        <v>34</v>
      </c>
      <c r="F169">
        <f t="shared" si="2"/>
        <v>1</v>
      </c>
      <c r="H169" s="50" t="s">
        <v>971</v>
      </c>
    </row>
    <row r="170" spans="1:8" x14ac:dyDescent="0.3">
      <c r="A170" s="50" t="s">
        <v>628</v>
      </c>
      <c r="B170" s="50" t="s">
        <v>32</v>
      </c>
      <c r="C170">
        <f>MATCH(B170,DIP_master!$D$1:$D$503,0)</f>
        <v>130</v>
      </c>
      <c r="D170" s="49">
        <v>165</v>
      </c>
      <c r="E170" s="48">
        <f>IF(F170=1,MAX(E$5:E169)+1,E169)</f>
        <v>34</v>
      </c>
      <c r="F170">
        <f t="shared" si="2"/>
        <v>2</v>
      </c>
      <c r="H170" s="50" t="s">
        <v>972</v>
      </c>
    </row>
    <row r="171" spans="1:8" x14ac:dyDescent="0.3">
      <c r="A171" s="50" t="s">
        <v>629</v>
      </c>
      <c r="B171" s="50" t="s">
        <v>32</v>
      </c>
      <c r="C171">
        <f>MATCH(B171,DIP_master!$D$1:$D$503,0)</f>
        <v>130</v>
      </c>
      <c r="D171" s="49">
        <v>166</v>
      </c>
      <c r="E171" s="48">
        <f>IF(F171=1,MAX(E$5:E170)+1,E170)</f>
        <v>34</v>
      </c>
      <c r="F171">
        <f t="shared" si="2"/>
        <v>3</v>
      </c>
      <c r="H171" s="50" t="s">
        <v>973</v>
      </c>
    </row>
    <row r="172" spans="1:8" x14ac:dyDescent="0.3">
      <c r="A172" s="50" t="s">
        <v>630</v>
      </c>
      <c r="B172" s="50" t="s">
        <v>32</v>
      </c>
      <c r="C172">
        <f>MATCH(B172,DIP_master!$D$1:$D$503,0)</f>
        <v>130</v>
      </c>
      <c r="D172" s="49">
        <v>167</v>
      </c>
      <c r="E172" s="48">
        <f>IF(F172=1,MAX(E$5:E171)+1,E171)</f>
        <v>34</v>
      </c>
      <c r="F172">
        <f t="shared" si="2"/>
        <v>4</v>
      </c>
      <c r="H172" s="50" t="s">
        <v>974</v>
      </c>
    </row>
    <row r="173" spans="1:8" x14ac:dyDescent="0.3">
      <c r="A173" s="50" t="s">
        <v>631</v>
      </c>
      <c r="B173" s="50" t="s">
        <v>32</v>
      </c>
      <c r="C173">
        <f>MATCH(B173,DIP_master!$D$1:$D$503,0)</f>
        <v>130</v>
      </c>
      <c r="D173" s="49">
        <v>168</v>
      </c>
      <c r="E173" s="48">
        <f>IF(F173=1,MAX(E$5:E172)+1,E172)</f>
        <v>34</v>
      </c>
      <c r="F173">
        <f t="shared" si="2"/>
        <v>5</v>
      </c>
      <c r="H173" s="50" t="s">
        <v>975</v>
      </c>
    </row>
    <row r="174" spans="1:8" x14ac:dyDescent="0.3">
      <c r="A174" s="50" t="s">
        <v>632</v>
      </c>
      <c r="B174" s="50" t="s">
        <v>34</v>
      </c>
      <c r="C174">
        <f>MATCH(B174,DIP_master!$D$1:$D$503,0)</f>
        <v>136</v>
      </c>
      <c r="D174" s="49">
        <v>169</v>
      </c>
      <c r="E174" s="48">
        <f>IF(F174=1,MAX(E$5:E173)+1,E173)</f>
        <v>35</v>
      </c>
      <c r="F174">
        <f t="shared" si="2"/>
        <v>1</v>
      </c>
      <c r="H174" s="50" t="s">
        <v>976</v>
      </c>
    </row>
    <row r="175" spans="1:8" x14ac:dyDescent="0.3">
      <c r="A175" s="50" t="s">
        <v>633</v>
      </c>
      <c r="B175" s="50" t="s">
        <v>34</v>
      </c>
      <c r="C175">
        <f>MATCH(B175,DIP_master!$D$1:$D$503,0)</f>
        <v>136</v>
      </c>
      <c r="D175" s="49">
        <v>170</v>
      </c>
      <c r="E175" s="48">
        <f>IF(F175=1,MAX(E$5:E174)+1,E174)</f>
        <v>35</v>
      </c>
      <c r="F175">
        <f t="shared" si="2"/>
        <v>2</v>
      </c>
      <c r="H175" s="50" t="s">
        <v>977</v>
      </c>
    </row>
    <row r="176" spans="1:8" x14ac:dyDescent="0.3">
      <c r="A176" s="50" t="s">
        <v>634</v>
      </c>
      <c r="B176" s="50" t="s">
        <v>34</v>
      </c>
      <c r="C176">
        <f>MATCH(B176,DIP_master!$D$1:$D$503,0)</f>
        <v>136</v>
      </c>
      <c r="D176" s="49">
        <v>171</v>
      </c>
      <c r="E176" s="48">
        <f>IF(F176=1,MAX(E$5:E175)+1,E175)</f>
        <v>35</v>
      </c>
      <c r="F176">
        <f t="shared" si="2"/>
        <v>3</v>
      </c>
      <c r="H176" s="50" t="s">
        <v>978</v>
      </c>
    </row>
    <row r="177" spans="1:8" x14ac:dyDescent="0.3">
      <c r="A177" s="50" t="s">
        <v>635</v>
      </c>
      <c r="B177" s="50" t="s">
        <v>34</v>
      </c>
      <c r="C177">
        <f>MATCH(B177,DIP_master!$D$1:$D$503,0)</f>
        <v>136</v>
      </c>
      <c r="D177" s="49">
        <v>172</v>
      </c>
      <c r="E177" s="48">
        <f>IF(F177=1,MAX(E$5:E176)+1,E176)</f>
        <v>35</v>
      </c>
      <c r="F177">
        <f t="shared" si="2"/>
        <v>4</v>
      </c>
      <c r="H177" s="50" t="s">
        <v>979</v>
      </c>
    </row>
    <row r="178" spans="1:8" x14ac:dyDescent="0.3">
      <c r="A178" s="50" t="s">
        <v>636</v>
      </c>
      <c r="B178" s="50" t="s">
        <v>34</v>
      </c>
      <c r="C178">
        <f>MATCH(B178,DIP_master!$D$1:$D$503,0)</f>
        <v>136</v>
      </c>
      <c r="D178" s="49">
        <v>173</v>
      </c>
      <c r="E178" s="48">
        <f>IF(F178=1,MAX(E$5:E177)+1,E177)</f>
        <v>35</v>
      </c>
      <c r="F178">
        <f t="shared" si="2"/>
        <v>5</v>
      </c>
      <c r="H178" s="50" t="s">
        <v>980</v>
      </c>
    </row>
    <row r="179" spans="1:8" x14ac:dyDescent="0.3">
      <c r="A179" s="50" t="s">
        <v>637</v>
      </c>
      <c r="B179" s="50" t="s">
        <v>37</v>
      </c>
      <c r="C179">
        <f>MATCH(B179,DIP_master!$D$1:$D$503,0)</f>
        <v>109</v>
      </c>
      <c r="D179" s="49">
        <v>174</v>
      </c>
      <c r="E179" s="48">
        <f>IF(F179=1,MAX(E$5:E178)+1,E178)</f>
        <v>36</v>
      </c>
      <c r="F179">
        <f t="shared" si="2"/>
        <v>1</v>
      </c>
      <c r="H179" s="50" t="s">
        <v>981</v>
      </c>
    </row>
    <row r="180" spans="1:8" x14ac:dyDescent="0.3">
      <c r="A180" s="50" t="s">
        <v>638</v>
      </c>
      <c r="B180" s="50" t="s">
        <v>37</v>
      </c>
      <c r="C180">
        <f>MATCH(B180,DIP_master!$D$1:$D$503,0)</f>
        <v>109</v>
      </c>
      <c r="D180" s="49">
        <v>175</v>
      </c>
      <c r="E180" s="48">
        <f>IF(F180=1,MAX(E$5:E179)+1,E179)</f>
        <v>36</v>
      </c>
      <c r="F180">
        <f t="shared" si="2"/>
        <v>2</v>
      </c>
      <c r="H180" s="50" t="s">
        <v>982</v>
      </c>
    </row>
    <row r="181" spans="1:8" x14ac:dyDescent="0.3">
      <c r="A181" s="50" t="s">
        <v>639</v>
      </c>
      <c r="B181" s="50" t="s">
        <v>37</v>
      </c>
      <c r="C181">
        <f>MATCH(B181,DIP_master!$D$1:$D$503,0)</f>
        <v>109</v>
      </c>
      <c r="D181" s="49">
        <v>176</v>
      </c>
      <c r="E181" s="48">
        <f>IF(F181=1,MAX(E$5:E180)+1,E180)</f>
        <v>36</v>
      </c>
      <c r="F181">
        <f t="shared" si="2"/>
        <v>3</v>
      </c>
      <c r="H181" s="50" t="s">
        <v>983</v>
      </c>
    </row>
    <row r="182" spans="1:8" x14ac:dyDescent="0.3">
      <c r="A182" s="50" t="s">
        <v>640</v>
      </c>
      <c r="B182" s="50" t="s">
        <v>37</v>
      </c>
      <c r="C182">
        <f>MATCH(B182,DIP_master!$D$1:$D$503,0)</f>
        <v>109</v>
      </c>
      <c r="D182" s="49">
        <v>177</v>
      </c>
      <c r="E182" s="48">
        <f>IF(F182=1,MAX(E$5:E181)+1,E181)</f>
        <v>36</v>
      </c>
      <c r="F182">
        <f t="shared" si="2"/>
        <v>4</v>
      </c>
      <c r="H182" s="50" t="s">
        <v>984</v>
      </c>
    </row>
    <row r="183" spans="1:8" x14ac:dyDescent="0.3">
      <c r="A183" s="50" t="s">
        <v>641</v>
      </c>
      <c r="B183" s="50" t="s">
        <v>37</v>
      </c>
      <c r="C183">
        <f>MATCH(B183,DIP_master!$D$1:$D$503,0)</f>
        <v>109</v>
      </c>
      <c r="D183" s="49">
        <v>178</v>
      </c>
      <c r="E183" s="48">
        <f>IF(F183=1,MAX(E$5:E182)+1,E182)</f>
        <v>36</v>
      </c>
      <c r="F183">
        <f t="shared" si="2"/>
        <v>5</v>
      </c>
      <c r="H183" s="50" t="s">
        <v>985</v>
      </c>
    </row>
    <row r="184" spans="1:8" x14ac:dyDescent="0.3">
      <c r="A184" s="50" t="s">
        <v>642</v>
      </c>
      <c r="B184" s="50" t="s">
        <v>42</v>
      </c>
      <c r="C184">
        <f>MATCH(B184,DIP_master!$D$1:$D$503,0)</f>
        <v>104</v>
      </c>
      <c r="D184" s="49">
        <v>179</v>
      </c>
      <c r="E184" s="48">
        <f>IF(F184=1,MAX(E$5:E183)+1,E183)</f>
        <v>37</v>
      </c>
      <c r="F184">
        <f t="shared" si="2"/>
        <v>1</v>
      </c>
      <c r="H184" s="50" t="s">
        <v>986</v>
      </c>
    </row>
    <row r="185" spans="1:8" x14ac:dyDescent="0.3">
      <c r="A185" s="50" t="s">
        <v>643</v>
      </c>
      <c r="B185" s="50" t="s">
        <v>42</v>
      </c>
      <c r="C185">
        <f>MATCH(B185,DIP_master!$D$1:$D$503,0)</f>
        <v>104</v>
      </c>
      <c r="D185" s="49">
        <v>180</v>
      </c>
      <c r="E185" s="48">
        <f>IF(F185=1,MAX(E$5:E184)+1,E184)</f>
        <v>37</v>
      </c>
      <c r="F185">
        <f t="shared" si="2"/>
        <v>2</v>
      </c>
      <c r="H185" s="50" t="s">
        <v>987</v>
      </c>
    </row>
    <row r="186" spans="1:8" x14ac:dyDescent="0.3">
      <c r="A186" s="50" t="s">
        <v>644</v>
      </c>
      <c r="B186" s="50" t="s">
        <v>42</v>
      </c>
      <c r="C186">
        <f>MATCH(B186,DIP_master!$D$1:$D$503,0)</f>
        <v>104</v>
      </c>
      <c r="D186" s="49">
        <v>181</v>
      </c>
      <c r="E186" s="48">
        <f>IF(F186=1,MAX(E$5:E185)+1,E185)</f>
        <v>37</v>
      </c>
      <c r="F186">
        <f t="shared" si="2"/>
        <v>3</v>
      </c>
      <c r="H186" s="50" t="s">
        <v>988</v>
      </c>
    </row>
    <row r="187" spans="1:8" x14ac:dyDescent="0.3">
      <c r="A187" s="50" t="s">
        <v>645</v>
      </c>
      <c r="B187" s="50" t="s">
        <v>42</v>
      </c>
      <c r="C187">
        <f>MATCH(B187,DIP_master!$D$1:$D$503,0)</f>
        <v>104</v>
      </c>
      <c r="D187" s="49">
        <v>182</v>
      </c>
      <c r="E187" s="48">
        <f>IF(F187=1,MAX(E$5:E186)+1,E186)</f>
        <v>37</v>
      </c>
      <c r="F187">
        <f t="shared" si="2"/>
        <v>4</v>
      </c>
      <c r="H187" s="50" t="s">
        <v>989</v>
      </c>
    </row>
    <row r="188" spans="1:8" x14ac:dyDescent="0.3">
      <c r="A188" s="50" t="s">
        <v>646</v>
      </c>
      <c r="B188" s="50" t="s">
        <v>42</v>
      </c>
      <c r="C188">
        <f>MATCH(B188,DIP_master!$D$1:$D$503,0)</f>
        <v>104</v>
      </c>
      <c r="D188" s="49">
        <v>183</v>
      </c>
      <c r="E188" s="48">
        <f>IF(F188=1,MAX(E$5:E187)+1,E187)</f>
        <v>37</v>
      </c>
      <c r="F188">
        <f t="shared" si="2"/>
        <v>5</v>
      </c>
      <c r="H188" s="50" t="s">
        <v>990</v>
      </c>
    </row>
    <row r="189" spans="1:8" x14ac:dyDescent="0.3">
      <c r="A189" s="50" t="s">
        <v>647</v>
      </c>
      <c r="B189" s="50" t="s">
        <v>45</v>
      </c>
      <c r="C189">
        <f>MATCH(B189,DIP_master!$D$1:$D$503,0)</f>
        <v>33</v>
      </c>
      <c r="D189" s="49">
        <v>184</v>
      </c>
      <c r="E189" s="48">
        <f>IF(F189=1,MAX(E$5:E188)+1,E188)</f>
        <v>38</v>
      </c>
      <c r="F189">
        <f t="shared" si="2"/>
        <v>1</v>
      </c>
      <c r="H189" s="50" t="s">
        <v>991</v>
      </c>
    </row>
    <row r="190" spans="1:8" x14ac:dyDescent="0.3">
      <c r="A190" s="50" t="s">
        <v>648</v>
      </c>
      <c r="B190" s="50" t="s">
        <v>45</v>
      </c>
      <c r="C190">
        <f>MATCH(B190,DIP_master!$D$1:$D$503,0)</f>
        <v>33</v>
      </c>
      <c r="D190" s="49">
        <v>185</v>
      </c>
      <c r="E190" s="48">
        <f>IF(F190=1,MAX(E$5:E189)+1,E189)</f>
        <v>38</v>
      </c>
      <c r="F190">
        <f t="shared" si="2"/>
        <v>2</v>
      </c>
      <c r="H190" s="50" t="s">
        <v>992</v>
      </c>
    </row>
    <row r="191" spans="1:8" x14ac:dyDescent="0.3">
      <c r="A191" s="50" t="s">
        <v>649</v>
      </c>
      <c r="B191" s="50" t="s">
        <v>45</v>
      </c>
      <c r="C191">
        <f>MATCH(B191,DIP_master!$D$1:$D$503,0)</f>
        <v>33</v>
      </c>
      <c r="D191" s="49">
        <v>186</v>
      </c>
      <c r="E191" s="48">
        <f>IF(F191=1,MAX(E$5:E190)+1,E190)</f>
        <v>38</v>
      </c>
      <c r="F191">
        <f t="shared" si="2"/>
        <v>3</v>
      </c>
      <c r="H191" s="50" t="s">
        <v>993</v>
      </c>
    </row>
    <row r="192" spans="1:8" x14ac:dyDescent="0.3">
      <c r="A192" s="50" t="s">
        <v>650</v>
      </c>
      <c r="B192" s="50" t="s">
        <v>45</v>
      </c>
      <c r="C192">
        <f>MATCH(B192,DIP_master!$D$1:$D$503,0)</f>
        <v>33</v>
      </c>
      <c r="D192" s="49">
        <v>187</v>
      </c>
      <c r="E192" s="48">
        <f>IF(F192=1,MAX(E$5:E191)+1,E191)</f>
        <v>38</v>
      </c>
      <c r="F192">
        <f t="shared" si="2"/>
        <v>4</v>
      </c>
      <c r="H192" s="50" t="s">
        <v>994</v>
      </c>
    </row>
    <row r="193" spans="1:8" x14ac:dyDescent="0.3">
      <c r="A193" s="50" t="s">
        <v>651</v>
      </c>
      <c r="B193" s="50" t="s">
        <v>45</v>
      </c>
      <c r="C193">
        <f>MATCH(B193,DIP_master!$D$1:$D$503,0)</f>
        <v>33</v>
      </c>
      <c r="D193" s="49">
        <v>188</v>
      </c>
      <c r="E193" s="48">
        <f>IF(F193=1,MAX(E$5:E192)+1,E192)</f>
        <v>38</v>
      </c>
      <c r="F193">
        <f t="shared" si="2"/>
        <v>5</v>
      </c>
      <c r="H193" s="50" t="s">
        <v>995</v>
      </c>
    </row>
    <row r="194" spans="1:8" x14ac:dyDescent="0.3">
      <c r="A194" s="50" t="s">
        <v>652</v>
      </c>
      <c r="B194" s="50" t="s">
        <v>46</v>
      </c>
      <c r="C194">
        <f>MATCH(B194,DIP_master!$D$1:$D$503,0)</f>
        <v>44</v>
      </c>
      <c r="D194" s="49">
        <v>189</v>
      </c>
      <c r="E194" s="48">
        <f>IF(F194=1,MAX(E$5:E193)+1,E193)</f>
        <v>39</v>
      </c>
      <c r="F194">
        <f t="shared" si="2"/>
        <v>1</v>
      </c>
      <c r="H194" s="50" t="s">
        <v>996</v>
      </c>
    </row>
    <row r="195" spans="1:8" x14ac:dyDescent="0.3">
      <c r="A195" s="50" t="s">
        <v>653</v>
      </c>
      <c r="B195" s="50" t="s">
        <v>46</v>
      </c>
      <c r="C195">
        <f>MATCH(B195,DIP_master!$D$1:$D$503,0)</f>
        <v>44</v>
      </c>
      <c r="D195" s="49">
        <v>190</v>
      </c>
      <c r="E195" s="48">
        <f>IF(F195=1,MAX(E$5:E194)+1,E194)</f>
        <v>39</v>
      </c>
      <c r="F195">
        <f t="shared" si="2"/>
        <v>2</v>
      </c>
      <c r="H195" s="50" t="s">
        <v>997</v>
      </c>
    </row>
    <row r="196" spans="1:8" x14ac:dyDescent="0.3">
      <c r="A196" s="50" t="s">
        <v>654</v>
      </c>
      <c r="B196" s="50" t="s">
        <v>46</v>
      </c>
      <c r="C196">
        <f>MATCH(B196,DIP_master!$D$1:$D$503,0)</f>
        <v>44</v>
      </c>
      <c r="D196" s="49">
        <v>191</v>
      </c>
      <c r="E196" s="48">
        <f>IF(F196=1,MAX(E$5:E195)+1,E195)</f>
        <v>39</v>
      </c>
      <c r="F196">
        <f t="shared" si="2"/>
        <v>3</v>
      </c>
      <c r="H196" s="50" t="s">
        <v>998</v>
      </c>
    </row>
    <row r="197" spans="1:8" x14ac:dyDescent="0.3">
      <c r="A197" s="50" t="s">
        <v>655</v>
      </c>
      <c r="B197" s="50" t="s">
        <v>46</v>
      </c>
      <c r="C197">
        <f>MATCH(B197,DIP_master!$D$1:$D$503,0)</f>
        <v>44</v>
      </c>
      <c r="D197" s="49">
        <v>192</v>
      </c>
      <c r="E197" s="48">
        <f>IF(F197=1,MAX(E$5:E196)+1,E196)</f>
        <v>39</v>
      </c>
      <c r="F197">
        <f t="shared" si="2"/>
        <v>4</v>
      </c>
      <c r="H197" s="50" t="s">
        <v>999</v>
      </c>
    </row>
    <row r="198" spans="1:8" x14ac:dyDescent="0.3">
      <c r="A198" s="50" t="s">
        <v>656</v>
      </c>
      <c r="B198" s="50" t="s">
        <v>46</v>
      </c>
      <c r="C198">
        <f>MATCH(B198,DIP_master!$D$1:$D$503,0)</f>
        <v>44</v>
      </c>
      <c r="D198" s="49">
        <v>193</v>
      </c>
      <c r="E198" s="48">
        <f>IF(F198=1,MAX(E$5:E197)+1,E197)</f>
        <v>39</v>
      </c>
      <c r="F198">
        <f t="shared" si="2"/>
        <v>5</v>
      </c>
      <c r="H198" s="50" t="s">
        <v>1000</v>
      </c>
    </row>
    <row r="199" spans="1:8" x14ac:dyDescent="0.3">
      <c r="A199" s="50" t="s">
        <v>657</v>
      </c>
      <c r="B199" s="50" t="s">
        <v>47</v>
      </c>
      <c r="C199">
        <f>MATCH(B199,DIP_master!$D$1:$D$503,0)</f>
        <v>17</v>
      </c>
      <c r="D199" s="49">
        <v>194</v>
      </c>
      <c r="E199" s="48">
        <f>IF(F199=1,MAX(E$5:E198)+1,E198)</f>
        <v>40</v>
      </c>
      <c r="F199">
        <f t="shared" ref="F199:F262" si="3">VALUE(MID(A199,FIND(".jpg",A199)-1,1))</f>
        <v>1</v>
      </c>
      <c r="H199" s="50" t="s">
        <v>1001</v>
      </c>
    </row>
    <row r="200" spans="1:8" x14ac:dyDescent="0.3">
      <c r="A200" s="50" t="s">
        <v>658</v>
      </c>
      <c r="B200" s="50" t="s">
        <v>47</v>
      </c>
      <c r="C200">
        <f>MATCH(B200,DIP_master!$D$1:$D$503,0)</f>
        <v>17</v>
      </c>
      <c r="D200" s="49">
        <v>195</v>
      </c>
      <c r="E200" s="48">
        <f>IF(F200=1,MAX(E$5:E199)+1,E199)</f>
        <v>40</v>
      </c>
      <c r="F200">
        <f t="shared" si="3"/>
        <v>2</v>
      </c>
      <c r="H200" s="50" t="s">
        <v>1002</v>
      </c>
    </row>
    <row r="201" spans="1:8" x14ac:dyDescent="0.3">
      <c r="A201" s="50" t="s">
        <v>659</v>
      </c>
      <c r="B201" s="50" t="s">
        <v>47</v>
      </c>
      <c r="C201">
        <f>MATCH(B201,DIP_master!$D$1:$D$503,0)</f>
        <v>17</v>
      </c>
      <c r="D201" s="49">
        <v>196</v>
      </c>
      <c r="E201" s="48">
        <f>IF(F201=1,MAX(E$5:E200)+1,E200)</f>
        <v>40</v>
      </c>
      <c r="F201">
        <f t="shared" si="3"/>
        <v>3</v>
      </c>
      <c r="H201" s="50" t="s">
        <v>1003</v>
      </c>
    </row>
    <row r="202" spans="1:8" x14ac:dyDescent="0.3">
      <c r="A202" s="50" t="s">
        <v>660</v>
      </c>
      <c r="B202" s="50" t="s">
        <v>47</v>
      </c>
      <c r="C202">
        <f>MATCH(B202,DIP_master!$D$1:$D$503,0)</f>
        <v>17</v>
      </c>
      <c r="D202" s="49">
        <v>197</v>
      </c>
      <c r="E202" s="48">
        <f>IF(F202=1,MAX(E$5:E201)+1,E201)</f>
        <v>40</v>
      </c>
      <c r="F202">
        <f t="shared" si="3"/>
        <v>4</v>
      </c>
      <c r="H202" s="50" t="s">
        <v>1004</v>
      </c>
    </row>
    <row r="203" spans="1:8" x14ac:dyDescent="0.3">
      <c r="A203" s="50" t="s">
        <v>661</v>
      </c>
      <c r="B203" s="50" t="s">
        <v>47</v>
      </c>
      <c r="C203">
        <f>MATCH(B203,DIP_master!$D$1:$D$503,0)</f>
        <v>17</v>
      </c>
      <c r="D203" s="49">
        <v>198</v>
      </c>
      <c r="E203" s="48">
        <f>IF(F203=1,MAX(E$5:E202)+1,E202)</f>
        <v>40</v>
      </c>
      <c r="F203">
        <f t="shared" si="3"/>
        <v>5</v>
      </c>
      <c r="H203" s="50" t="s">
        <v>1005</v>
      </c>
    </row>
    <row r="204" spans="1:8" x14ac:dyDescent="0.3">
      <c r="A204" s="50" t="s">
        <v>662</v>
      </c>
      <c r="B204" s="50" t="s">
        <v>48</v>
      </c>
      <c r="C204">
        <f>MATCH(B204,DIP_master!$D$1:$D$503,0)</f>
        <v>75</v>
      </c>
      <c r="D204" s="49">
        <v>199</v>
      </c>
      <c r="E204" s="48">
        <f>IF(F204=1,MAX(E$5:E203)+1,E203)</f>
        <v>41</v>
      </c>
      <c r="F204">
        <f t="shared" si="3"/>
        <v>1</v>
      </c>
      <c r="H204" s="50" t="s">
        <v>1006</v>
      </c>
    </row>
    <row r="205" spans="1:8" x14ac:dyDescent="0.3">
      <c r="A205" s="50" t="s">
        <v>663</v>
      </c>
      <c r="B205" s="50" t="s">
        <v>48</v>
      </c>
      <c r="C205">
        <f>MATCH(B205,DIP_master!$D$1:$D$503,0)</f>
        <v>75</v>
      </c>
      <c r="D205" s="49">
        <v>200</v>
      </c>
      <c r="E205" s="48">
        <f>IF(F205=1,MAX(E$5:E204)+1,E204)</f>
        <v>41</v>
      </c>
      <c r="F205">
        <f t="shared" si="3"/>
        <v>2</v>
      </c>
      <c r="H205" s="50" t="s">
        <v>1007</v>
      </c>
    </row>
    <row r="206" spans="1:8" x14ac:dyDescent="0.3">
      <c r="A206" s="50" t="s">
        <v>664</v>
      </c>
      <c r="B206" s="50" t="s">
        <v>48</v>
      </c>
      <c r="C206">
        <f>MATCH(B206,DIP_master!$D$1:$D$503,0)</f>
        <v>75</v>
      </c>
      <c r="D206" s="49">
        <v>201</v>
      </c>
      <c r="E206" s="48">
        <f>IF(F206=1,MAX(E$5:E205)+1,E205)</f>
        <v>41</v>
      </c>
      <c r="F206">
        <f t="shared" si="3"/>
        <v>3</v>
      </c>
      <c r="H206" s="50" t="s">
        <v>1008</v>
      </c>
    </row>
    <row r="207" spans="1:8" x14ac:dyDescent="0.3">
      <c r="A207" s="50" t="s">
        <v>665</v>
      </c>
      <c r="B207" s="50" t="s">
        <v>48</v>
      </c>
      <c r="C207">
        <f>MATCH(B207,DIP_master!$D$1:$D$503,0)</f>
        <v>75</v>
      </c>
      <c r="D207" s="49">
        <v>202</v>
      </c>
      <c r="E207" s="48">
        <f>IF(F207=1,MAX(E$5:E206)+1,E206)</f>
        <v>41</v>
      </c>
      <c r="F207">
        <f t="shared" si="3"/>
        <v>4</v>
      </c>
      <c r="H207" s="50" t="s">
        <v>1009</v>
      </c>
    </row>
    <row r="208" spans="1:8" x14ac:dyDescent="0.3">
      <c r="A208" s="50" t="s">
        <v>666</v>
      </c>
      <c r="B208" s="50" t="s">
        <v>48</v>
      </c>
      <c r="C208">
        <f>MATCH(B208,DIP_master!$D$1:$D$503,0)</f>
        <v>75</v>
      </c>
      <c r="D208" s="49">
        <v>203</v>
      </c>
      <c r="E208" s="48">
        <f>IF(F208=1,MAX(E$5:E207)+1,E207)</f>
        <v>41</v>
      </c>
      <c r="F208">
        <f t="shared" si="3"/>
        <v>5</v>
      </c>
      <c r="H208" s="50" t="s">
        <v>1010</v>
      </c>
    </row>
    <row r="209" spans="1:8" x14ac:dyDescent="0.3">
      <c r="A209" s="50" t="s">
        <v>667</v>
      </c>
      <c r="B209" s="50" t="s">
        <v>51</v>
      </c>
      <c r="C209">
        <f>MATCH(B209,DIP_master!$D$1:$D$503,0)</f>
        <v>9</v>
      </c>
      <c r="D209" s="49">
        <v>204</v>
      </c>
      <c r="E209" s="48">
        <f>IF(F209=1,MAX(E$5:E208)+1,E208)</f>
        <v>42</v>
      </c>
      <c r="F209">
        <f t="shared" si="3"/>
        <v>1</v>
      </c>
      <c r="H209" s="50" t="s">
        <v>1011</v>
      </c>
    </row>
    <row r="210" spans="1:8" x14ac:dyDescent="0.3">
      <c r="A210" s="50" t="s">
        <v>668</v>
      </c>
      <c r="B210" s="50" t="s">
        <v>51</v>
      </c>
      <c r="C210">
        <f>MATCH(B210,DIP_master!$D$1:$D$503,0)</f>
        <v>9</v>
      </c>
      <c r="D210" s="49">
        <v>205</v>
      </c>
      <c r="E210" s="48">
        <f>IF(F210=1,MAX(E$5:E209)+1,E209)</f>
        <v>42</v>
      </c>
      <c r="F210">
        <f t="shared" si="3"/>
        <v>2</v>
      </c>
      <c r="H210" s="50" t="s">
        <v>1012</v>
      </c>
    </row>
    <row r="211" spans="1:8" x14ac:dyDescent="0.3">
      <c r="A211" s="50" t="s">
        <v>669</v>
      </c>
      <c r="B211" s="50" t="s">
        <v>51</v>
      </c>
      <c r="C211">
        <f>MATCH(B211,DIP_master!$D$1:$D$503,0)</f>
        <v>9</v>
      </c>
      <c r="D211" s="49">
        <v>206</v>
      </c>
      <c r="E211" s="48">
        <f>IF(F211=1,MAX(E$5:E210)+1,E210)</f>
        <v>42</v>
      </c>
      <c r="F211">
        <f t="shared" si="3"/>
        <v>3</v>
      </c>
      <c r="H211" s="50" t="s">
        <v>1013</v>
      </c>
    </row>
    <row r="212" spans="1:8" x14ac:dyDescent="0.3">
      <c r="A212" s="50" t="s">
        <v>670</v>
      </c>
      <c r="B212" s="50" t="s">
        <v>51</v>
      </c>
      <c r="C212">
        <f>MATCH(B212,DIP_master!$D$1:$D$503,0)</f>
        <v>9</v>
      </c>
      <c r="D212" s="49">
        <v>207</v>
      </c>
      <c r="E212" s="48">
        <f>IF(F212=1,MAX(E$5:E211)+1,E211)</f>
        <v>42</v>
      </c>
      <c r="F212">
        <f t="shared" si="3"/>
        <v>4</v>
      </c>
      <c r="H212" s="50" t="s">
        <v>1014</v>
      </c>
    </row>
    <row r="213" spans="1:8" x14ac:dyDescent="0.3">
      <c r="A213" s="50" t="s">
        <v>671</v>
      </c>
      <c r="B213" s="50" t="s">
        <v>51</v>
      </c>
      <c r="C213">
        <f>MATCH(B213,DIP_master!$D$1:$D$503,0)</f>
        <v>9</v>
      </c>
      <c r="D213" s="49">
        <v>208</v>
      </c>
      <c r="E213" s="48">
        <f>IF(F213=1,MAX(E$5:E212)+1,E212)</f>
        <v>42</v>
      </c>
      <c r="F213">
        <f t="shared" si="3"/>
        <v>5</v>
      </c>
      <c r="H213" s="50" t="s">
        <v>1015</v>
      </c>
    </row>
    <row r="214" spans="1:8" x14ac:dyDescent="0.3">
      <c r="A214" s="50" t="s">
        <v>672</v>
      </c>
      <c r="B214" s="50" t="s">
        <v>94</v>
      </c>
      <c r="C214">
        <f>MATCH(B214,DIP_master!$D$1:$D$503,0)</f>
        <v>96</v>
      </c>
      <c r="D214" s="49">
        <v>209</v>
      </c>
      <c r="E214" s="48">
        <f>IF(F214=1,MAX(E$5:E213)+1,E213)</f>
        <v>43</v>
      </c>
      <c r="F214">
        <f t="shared" si="3"/>
        <v>1</v>
      </c>
      <c r="H214" s="50" t="s">
        <v>1016</v>
      </c>
    </row>
    <row r="215" spans="1:8" x14ac:dyDescent="0.3">
      <c r="A215" s="50" t="s">
        <v>673</v>
      </c>
      <c r="B215" s="50" t="s">
        <v>94</v>
      </c>
      <c r="C215">
        <f>MATCH(B215,DIP_master!$D$1:$D$503,0)</f>
        <v>96</v>
      </c>
      <c r="D215" s="49">
        <v>210</v>
      </c>
      <c r="E215" s="48">
        <f>IF(F215=1,MAX(E$5:E214)+1,E214)</f>
        <v>43</v>
      </c>
      <c r="F215">
        <f t="shared" si="3"/>
        <v>2</v>
      </c>
      <c r="H215" s="50" t="s">
        <v>1017</v>
      </c>
    </row>
    <row r="216" spans="1:8" x14ac:dyDescent="0.3">
      <c r="A216" s="50" t="s">
        <v>674</v>
      </c>
      <c r="B216" s="50" t="s">
        <v>94</v>
      </c>
      <c r="C216">
        <f>MATCH(B216,DIP_master!$D$1:$D$503,0)</f>
        <v>96</v>
      </c>
      <c r="D216" s="49">
        <v>211</v>
      </c>
      <c r="E216" s="48">
        <f>IF(F216=1,MAX(E$5:E215)+1,E215)</f>
        <v>43</v>
      </c>
      <c r="F216">
        <f t="shared" si="3"/>
        <v>3</v>
      </c>
      <c r="H216" s="50" t="s">
        <v>1018</v>
      </c>
    </row>
    <row r="217" spans="1:8" x14ac:dyDescent="0.3">
      <c r="A217" s="50" t="s">
        <v>675</v>
      </c>
      <c r="B217" s="50" t="s">
        <v>94</v>
      </c>
      <c r="C217">
        <f>MATCH(B217,DIP_master!$D$1:$D$503,0)</f>
        <v>96</v>
      </c>
      <c r="D217" s="49">
        <v>212</v>
      </c>
      <c r="E217" s="48">
        <f>IF(F217=1,MAX(E$5:E216)+1,E216)</f>
        <v>43</v>
      </c>
      <c r="F217">
        <f t="shared" si="3"/>
        <v>4</v>
      </c>
      <c r="H217" s="50" t="s">
        <v>1019</v>
      </c>
    </row>
    <row r="218" spans="1:8" x14ac:dyDescent="0.3">
      <c r="A218" s="50" t="s">
        <v>676</v>
      </c>
      <c r="B218" s="50" t="s">
        <v>94</v>
      </c>
      <c r="C218">
        <f>MATCH(B218,DIP_master!$D$1:$D$503,0)</f>
        <v>96</v>
      </c>
      <c r="D218" s="49">
        <v>213</v>
      </c>
      <c r="E218" s="48">
        <f>IF(F218=1,MAX(E$5:E217)+1,E217)</f>
        <v>43</v>
      </c>
      <c r="F218">
        <f t="shared" si="3"/>
        <v>5</v>
      </c>
      <c r="H218" s="50" t="s">
        <v>1020</v>
      </c>
    </row>
    <row r="219" spans="1:8" x14ac:dyDescent="0.3">
      <c r="A219" s="50" t="s">
        <v>677</v>
      </c>
      <c r="B219" s="50" t="s">
        <v>111</v>
      </c>
      <c r="C219">
        <f>MATCH(B219,DIP_master!$D$1:$D$503,0)</f>
        <v>60</v>
      </c>
      <c r="D219" s="49">
        <v>214</v>
      </c>
      <c r="E219" s="48">
        <f>IF(F219=1,MAX(E$5:E218)+1,E218)</f>
        <v>44</v>
      </c>
      <c r="F219">
        <f t="shared" si="3"/>
        <v>1</v>
      </c>
      <c r="H219" s="50" t="s">
        <v>1021</v>
      </c>
    </row>
    <row r="220" spans="1:8" x14ac:dyDescent="0.3">
      <c r="A220" s="50" t="s">
        <v>678</v>
      </c>
      <c r="B220" s="50" t="s">
        <v>111</v>
      </c>
      <c r="C220">
        <f>MATCH(B220,DIP_master!$D$1:$D$503,0)</f>
        <v>60</v>
      </c>
      <c r="D220" s="49">
        <v>215</v>
      </c>
      <c r="E220" s="48">
        <f>IF(F220=1,MAX(E$5:E219)+1,E219)</f>
        <v>44</v>
      </c>
      <c r="F220">
        <f t="shared" si="3"/>
        <v>2</v>
      </c>
      <c r="H220" s="50" t="s">
        <v>1022</v>
      </c>
    </row>
    <row r="221" spans="1:8" x14ac:dyDescent="0.3">
      <c r="A221" s="50" t="s">
        <v>679</v>
      </c>
      <c r="B221" s="50" t="s">
        <v>111</v>
      </c>
      <c r="C221">
        <f>MATCH(B221,DIP_master!$D$1:$D$503,0)</f>
        <v>60</v>
      </c>
      <c r="D221" s="49">
        <v>216</v>
      </c>
      <c r="E221" s="48">
        <f>IF(F221=1,MAX(E$5:E220)+1,E220)</f>
        <v>44</v>
      </c>
      <c r="F221">
        <f t="shared" si="3"/>
        <v>3</v>
      </c>
      <c r="H221" s="50" t="s">
        <v>1023</v>
      </c>
    </row>
    <row r="222" spans="1:8" x14ac:dyDescent="0.3">
      <c r="A222" s="50" t="s">
        <v>680</v>
      </c>
      <c r="B222" s="50" t="s">
        <v>111</v>
      </c>
      <c r="C222">
        <f>MATCH(B222,DIP_master!$D$1:$D$503,0)</f>
        <v>60</v>
      </c>
      <c r="D222" s="49">
        <v>217</v>
      </c>
      <c r="E222" s="48">
        <f>IF(F222=1,MAX(E$5:E221)+1,E221)</f>
        <v>44</v>
      </c>
      <c r="F222">
        <f t="shared" si="3"/>
        <v>4</v>
      </c>
      <c r="H222" s="50" t="s">
        <v>1024</v>
      </c>
    </row>
    <row r="223" spans="1:8" x14ac:dyDescent="0.3">
      <c r="A223" s="50" t="s">
        <v>681</v>
      </c>
      <c r="B223" s="50" t="s">
        <v>111</v>
      </c>
      <c r="C223">
        <f>MATCH(B223,DIP_master!$D$1:$D$503,0)</f>
        <v>60</v>
      </c>
      <c r="D223" s="49">
        <v>218</v>
      </c>
      <c r="E223" s="48">
        <f>IF(F223=1,MAX(E$5:E222)+1,E222)</f>
        <v>44</v>
      </c>
      <c r="F223">
        <f t="shared" si="3"/>
        <v>5</v>
      </c>
      <c r="H223" s="50" t="s">
        <v>1025</v>
      </c>
    </row>
    <row r="224" spans="1:8" x14ac:dyDescent="0.3">
      <c r="A224" s="50" t="s">
        <v>682</v>
      </c>
      <c r="B224" s="3" t="s">
        <v>152</v>
      </c>
      <c r="C224">
        <f>MATCH(B224,DIP_master!$D$1:$D$503,0)</f>
        <v>80</v>
      </c>
      <c r="D224" s="49">
        <v>219</v>
      </c>
      <c r="E224" s="48">
        <f>IF(F224=1,MAX(E$5:E223)+1,E223)</f>
        <v>45</v>
      </c>
      <c r="F224">
        <f t="shared" si="3"/>
        <v>1</v>
      </c>
      <c r="H224" s="50" t="s">
        <v>1026</v>
      </c>
    </row>
    <row r="225" spans="1:8" x14ac:dyDescent="0.3">
      <c r="A225" s="50" t="s">
        <v>683</v>
      </c>
      <c r="B225" s="3" t="s">
        <v>152</v>
      </c>
      <c r="C225">
        <f>MATCH(B225,DIP_master!$D$1:$D$503,0)</f>
        <v>80</v>
      </c>
      <c r="D225" s="49">
        <v>220</v>
      </c>
      <c r="E225" s="48">
        <f>IF(F225=1,MAX(E$5:E224)+1,E224)</f>
        <v>45</v>
      </c>
      <c r="F225">
        <f t="shared" si="3"/>
        <v>2</v>
      </c>
      <c r="H225" s="50" t="s">
        <v>1027</v>
      </c>
    </row>
    <row r="226" spans="1:8" x14ac:dyDescent="0.3">
      <c r="A226" s="50" t="s">
        <v>684</v>
      </c>
      <c r="B226" s="3" t="s">
        <v>152</v>
      </c>
      <c r="C226">
        <f>MATCH(B226,DIP_master!$D$1:$D$503,0)</f>
        <v>80</v>
      </c>
      <c r="D226" s="49">
        <v>221</v>
      </c>
      <c r="E226" s="48">
        <f>IF(F226=1,MAX(E$5:E225)+1,E225)</f>
        <v>45</v>
      </c>
      <c r="F226">
        <f t="shared" si="3"/>
        <v>3</v>
      </c>
      <c r="H226" s="50" t="s">
        <v>1028</v>
      </c>
    </row>
    <row r="227" spans="1:8" x14ac:dyDescent="0.3">
      <c r="A227" s="50" t="s">
        <v>685</v>
      </c>
      <c r="B227" s="3" t="s">
        <v>152</v>
      </c>
      <c r="C227">
        <f>MATCH(B227,DIP_master!$D$1:$D$503,0)</f>
        <v>80</v>
      </c>
      <c r="D227" s="49">
        <v>222</v>
      </c>
      <c r="E227" s="48">
        <f>IF(F227=1,MAX(E$5:E226)+1,E226)</f>
        <v>45</v>
      </c>
      <c r="F227">
        <f t="shared" si="3"/>
        <v>4</v>
      </c>
      <c r="H227" s="50" t="s">
        <v>1029</v>
      </c>
    </row>
    <row r="228" spans="1:8" x14ac:dyDescent="0.3">
      <c r="A228" s="50" t="s">
        <v>686</v>
      </c>
      <c r="B228" s="3" t="s">
        <v>152</v>
      </c>
      <c r="C228">
        <f>MATCH(B228,DIP_master!$D$1:$D$503,0)</f>
        <v>80</v>
      </c>
      <c r="D228" s="49">
        <v>223</v>
      </c>
      <c r="E228" s="48">
        <f>IF(F228=1,MAX(E$5:E227)+1,E227)</f>
        <v>45</v>
      </c>
      <c r="F228">
        <f t="shared" si="3"/>
        <v>5</v>
      </c>
      <c r="H228" s="50" t="s">
        <v>1030</v>
      </c>
    </row>
    <row r="229" spans="1:8" x14ac:dyDescent="0.3">
      <c r="A229" s="50" t="s">
        <v>687</v>
      </c>
      <c r="B229" s="50" t="s">
        <v>123</v>
      </c>
      <c r="C229">
        <f>MATCH(B229,DIP_master!$D$1:$D$503,0)</f>
        <v>167</v>
      </c>
      <c r="D229" s="49">
        <v>224</v>
      </c>
      <c r="E229" s="48">
        <f>IF(F229=1,MAX(E$5:E228)+1,E228)</f>
        <v>46</v>
      </c>
      <c r="F229">
        <f t="shared" si="3"/>
        <v>1</v>
      </c>
      <c r="H229" s="50" t="s">
        <v>1031</v>
      </c>
    </row>
    <row r="230" spans="1:8" x14ac:dyDescent="0.3">
      <c r="A230" s="50" t="s">
        <v>688</v>
      </c>
      <c r="B230" s="50" t="s">
        <v>123</v>
      </c>
      <c r="C230">
        <f>MATCH(B230,DIP_master!$D$1:$D$503,0)</f>
        <v>167</v>
      </c>
      <c r="D230" s="49">
        <v>225</v>
      </c>
      <c r="E230" s="48">
        <f>IF(F230=1,MAX(E$5:E229)+1,E229)</f>
        <v>46</v>
      </c>
      <c r="F230">
        <f t="shared" si="3"/>
        <v>2</v>
      </c>
      <c r="H230" s="50" t="s">
        <v>1032</v>
      </c>
    </row>
    <row r="231" spans="1:8" x14ac:dyDescent="0.3">
      <c r="A231" s="50" t="s">
        <v>689</v>
      </c>
      <c r="B231" s="50" t="s">
        <v>123</v>
      </c>
      <c r="C231">
        <f>MATCH(B231,DIP_master!$D$1:$D$503,0)</f>
        <v>167</v>
      </c>
      <c r="D231" s="49">
        <v>226</v>
      </c>
      <c r="E231" s="48">
        <f>IF(F231=1,MAX(E$5:E230)+1,E230)</f>
        <v>46</v>
      </c>
      <c r="F231">
        <f t="shared" si="3"/>
        <v>3</v>
      </c>
      <c r="H231" s="50" t="s">
        <v>1033</v>
      </c>
    </row>
    <row r="232" spans="1:8" x14ac:dyDescent="0.3">
      <c r="A232" s="50" t="s">
        <v>690</v>
      </c>
      <c r="B232" s="50" t="s">
        <v>123</v>
      </c>
      <c r="C232">
        <f>MATCH(B232,DIP_master!$D$1:$D$503,0)</f>
        <v>167</v>
      </c>
      <c r="D232" s="49">
        <v>227</v>
      </c>
      <c r="E232" s="48">
        <f>IF(F232=1,MAX(E$5:E231)+1,E231)</f>
        <v>46</v>
      </c>
      <c r="F232">
        <f t="shared" si="3"/>
        <v>4</v>
      </c>
      <c r="H232" s="50" t="s">
        <v>1034</v>
      </c>
    </row>
    <row r="233" spans="1:8" x14ac:dyDescent="0.3">
      <c r="A233" s="50" t="s">
        <v>691</v>
      </c>
      <c r="B233" s="50" t="s">
        <v>123</v>
      </c>
      <c r="C233">
        <f>MATCH(B233,DIP_master!$D$1:$D$503,0)</f>
        <v>167</v>
      </c>
      <c r="D233" s="49">
        <v>228</v>
      </c>
      <c r="E233" s="48">
        <f>IF(F233=1,MAX(E$5:E232)+1,E232)</f>
        <v>46</v>
      </c>
      <c r="F233">
        <f t="shared" si="3"/>
        <v>5</v>
      </c>
      <c r="H233" s="50" t="s">
        <v>1035</v>
      </c>
    </row>
    <row r="234" spans="1:8" x14ac:dyDescent="0.3">
      <c r="A234" s="50" t="s">
        <v>692</v>
      </c>
      <c r="B234" s="50" t="s">
        <v>122</v>
      </c>
      <c r="C234">
        <f>MATCH(B234,DIP_master!$D$1:$D$503,0)</f>
        <v>127</v>
      </c>
      <c r="D234" s="49">
        <v>229</v>
      </c>
      <c r="E234" s="48">
        <f>IF(F234=1,MAX(E$5:E233)+1,E233)</f>
        <v>47</v>
      </c>
      <c r="F234">
        <f t="shared" si="3"/>
        <v>1</v>
      </c>
      <c r="H234" s="50" t="s">
        <v>1036</v>
      </c>
    </row>
    <row r="235" spans="1:8" x14ac:dyDescent="0.3">
      <c r="A235" s="50" t="s">
        <v>693</v>
      </c>
      <c r="B235" s="50" t="s">
        <v>122</v>
      </c>
      <c r="C235">
        <f>MATCH(B235,DIP_master!$D$1:$D$503,0)</f>
        <v>127</v>
      </c>
      <c r="D235" s="49">
        <v>230</v>
      </c>
      <c r="E235" s="48">
        <f>IF(F235=1,MAX(E$5:E234)+1,E234)</f>
        <v>47</v>
      </c>
      <c r="F235">
        <f t="shared" si="3"/>
        <v>2</v>
      </c>
      <c r="H235" s="50" t="s">
        <v>1037</v>
      </c>
    </row>
    <row r="236" spans="1:8" x14ac:dyDescent="0.3">
      <c r="A236" s="50" t="s">
        <v>694</v>
      </c>
      <c r="B236" s="50" t="s">
        <v>122</v>
      </c>
      <c r="C236">
        <f>MATCH(B236,DIP_master!$D$1:$D$503,0)</f>
        <v>127</v>
      </c>
      <c r="D236" s="49">
        <v>231</v>
      </c>
      <c r="E236" s="48">
        <f>IF(F236=1,MAX(E$5:E235)+1,E235)</f>
        <v>47</v>
      </c>
      <c r="F236">
        <f t="shared" si="3"/>
        <v>3</v>
      </c>
      <c r="H236" s="50" t="s">
        <v>1038</v>
      </c>
    </row>
    <row r="237" spans="1:8" x14ac:dyDescent="0.3">
      <c r="A237" s="50" t="s">
        <v>695</v>
      </c>
      <c r="B237" s="50" t="s">
        <v>122</v>
      </c>
      <c r="C237">
        <f>MATCH(B237,DIP_master!$D$1:$D$503,0)</f>
        <v>127</v>
      </c>
      <c r="D237" s="49">
        <v>232</v>
      </c>
      <c r="E237" s="48">
        <f>IF(F237=1,MAX(E$5:E236)+1,E236)</f>
        <v>47</v>
      </c>
      <c r="F237">
        <f t="shared" si="3"/>
        <v>4</v>
      </c>
      <c r="H237" s="50" t="s">
        <v>1039</v>
      </c>
    </row>
    <row r="238" spans="1:8" x14ac:dyDescent="0.3">
      <c r="A238" s="50" t="s">
        <v>696</v>
      </c>
      <c r="B238" s="50" t="s">
        <v>122</v>
      </c>
      <c r="C238">
        <f>MATCH(B238,DIP_master!$D$1:$D$503,0)</f>
        <v>127</v>
      </c>
      <c r="D238" s="49">
        <v>233</v>
      </c>
      <c r="E238" s="48">
        <f>IF(F238=1,MAX(E$5:E237)+1,E237)</f>
        <v>47</v>
      </c>
      <c r="F238">
        <f t="shared" si="3"/>
        <v>5</v>
      </c>
      <c r="H238" s="50" t="s">
        <v>1040</v>
      </c>
    </row>
    <row r="239" spans="1:8" x14ac:dyDescent="0.3">
      <c r="A239" s="50" t="s">
        <v>697</v>
      </c>
      <c r="B239" s="50" t="s">
        <v>138</v>
      </c>
      <c r="C239">
        <f>MATCH(B239,DIP_master!$D$1:$D$503,0)</f>
        <v>27</v>
      </c>
      <c r="D239" s="49">
        <v>234</v>
      </c>
      <c r="E239" s="48">
        <f>IF(F239=1,MAX(E$5:E238)+1,E238)</f>
        <v>48</v>
      </c>
      <c r="F239">
        <f t="shared" si="3"/>
        <v>1</v>
      </c>
      <c r="H239" s="50" t="s">
        <v>1041</v>
      </c>
    </row>
    <row r="240" spans="1:8" x14ac:dyDescent="0.3">
      <c r="A240" s="50" t="s">
        <v>698</v>
      </c>
      <c r="B240" s="50" t="s">
        <v>138</v>
      </c>
      <c r="C240">
        <f>MATCH(B240,DIP_master!$D$1:$D$503,0)</f>
        <v>27</v>
      </c>
      <c r="D240" s="49">
        <v>235</v>
      </c>
      <c r="E240" s="48">
        <f>IF(F240=1,MAX(E$5:E239)+1,E239)</f>
        <v>48</v>
      </c>
      <c r="F240">
        <f t="shared" si="3"/>
        <v>2</v>
      </c>
      <c r="H240" s="50" t="s">
        <v>1042</v>
      </c>
    </row>
    <row r="241" spans="1:8" x14ac:dyDescent="0.3">
      <c r="A241" s="50" t="s">
        <v>699</v>
      </c>
      <c r="B241" s="50" t="s">
        <v>138</v>
      </c>
      <c r="C241">
        <f>MATCH(B241,DIP_master!$D$1:$D$503,0)</f>
        <v>27</v>
      </c>
      <c r="D241" s="49">
        <v>236</v>
      </c>
      <c r="E241" s="48">
        <f>IF(F241=1,MAX(E$5:E240)+1,E240)</f>
        <v>48</v>
      </c>
      <c r="F241">
        <f t="shared" si="3"/>
        <v>3</v>
      </c>
      <c r="H241" s="50" t="s">
        <v>1043</v>
      </c>
    </row>
    <row r="242" spans="1:8" x14ac:dyDescent="0.3">
      <c r="A242" s="50" t="s">
        <v>700</v>
      </c>
      <c r="B242" s="50" t="s">
        <v>138</v>
      </c>
      <c r="C242">
        <f>MATCH(B242,DIP_master!$D$1:$D$503,0)</f>
        <v>27</v>
      </c>
      <c r="D242" s="49">
        <v>237</v>
      </c>
      <c r="E242" s="48">
        <f>IF(F242=1,MAX(E$5:E241)+1,E241)</f>
        <v>48</v>
      </c>
      <c r="F242">
        <f t="shared" si="3"/>
        <v>4</v>
      </c>
      <c r="H242" s="50" t="s">
        <v>1044</v>
      </c>
    </row>
    <row r="243" spans="1:8" x14ac:dyDescent="0.3">
      <c r="A243" s="50" t="s">
        <v>701</v>
      </c>
      <c r="B243" s="50" t="s">
        <v>138</v>
      </c>
      <c r="C243">
        <f>MATCH(B243,DIP_master!$D$1:$D$503,0)</f>
        <v>27</v>
      </c>
      <c r="D243" s="49">
        <v>238</v>
      </c>
      <c r="E243" s="48">
        <f>IF(F243=1,MAX(E$5:E242)+1,E242)</f>
        <v>48</v>
      </c>
      <c r="F243">
        <f t="shared" si="3"/>
        <v>5</v>
      </c>
      <c r="H243" s="50" t="s">
        <v>1045</v>
      </c>
    </row>
    <row r="244" spans="1:8" x14ac:dyDescent="0.3">
      <c r="A244" s="50" t="s">
        <v>702</v>
      </c>
      <c r="B244" s="50" t="s">
        <v>120</v>
      </c>
      <c r="C244">
        <f>MATCH(B244,DIP_master!$D$1:$D$503,0)</f>
        <v>90</v>
      </c>
      <c r="D244" s="49">
        <v>239</v>
      </c>
      <c r="E244" s="48">
        <f>IF(F244=1,MAX(E$5:E243)+1,E243)</f>
        <v>49</v>
      </c>
      <c r="F244">
        <f t="shared" si="3"/>
        <v>1</v>
      </c>
      <c r="H244" s="50" t="s">
        <v>1046</v>
      </c>
    </row>
    <row r="245" spans="1:8" x14ac:dyDescent="0.3">
      <c r="A245" s="50" t="s">
        <v>703</v>
      </c>
      <c r="B245" s="50" t="s">
        <v>120</v>
      </c>
      <c r="C245">
        <f>MATCH(B245,DIP_master!$D$1:$D$503,0)</f>
        <v>90</v>
      </c>
      <c r="D245" s="49">
        <v>240</v>
      </c>
      <c r="E245" s="48">
        <f>IF(F245=1,MAX(E$5:E244)+1,E244)</f>
        <v>49</v>
      </c>
      <c r="F245">
        <f t="shared" si="3"/>
        <v>2</v>
      </c>
      <c r="H245" s="50" t="s">
        <v>1047</v>
      </c>
    </row>
    <row r="246" spans="1:8" x14ac:dyDescent="0.3">
      <c r="A246" s="50" t="s">
        <v>704</v>
      </c>
      <c r="B246" s="50" t="s">
        <v>120</v>
      </c>
      <c r="C246">
        <f>MATCH(B246,DIP_master!$D$1:$D$503,0)</f>
        <v>90</v>
      </c>
      <c r="D246" s="49">
        <v>241</v>
      </c>
      <c r="E246" s="48">
        <f>IF(F246=1,MAX(E$5:E245)+1,E245)</f>
        <v>49</v>
      </c>
      <c r="F246">
        <f t="shared" si="3"/>
        <v>3</v>
      </c>
      <c r="H246" s="50" t="s">
        <v>1048</v>
      </c>
    </row>
    <row r="247" spans="1:8" x14ac:dyDescent="0.3">
      <c r="A247" s="50" t="s">
        <v>705</v>
      </c>
      <c r="B247" s="50" t="s">
        <v>120</v>
      </c>
      <c r="C247">
        <f>MATCH(B247,DIP_master!$D$1:$D$503,0)</f>
        <v>90</v>
      </c>
      <c r="D247" s="49">
        <v>242</v>
      </c>
      <c r="E247" s="48">
        <f>IF(F247=1,MAX(E$5:E246)+1,E246)</f>
        <v>49</v>
      </c>
      <c r="F247">
        <f t="shared" si="3"/>
        <v>4</v>
      </c>
      <c r="H247" s="50" t="s">
        <v>1049</v>
      </c>
    </row>
    <row r="248" spans="1:8" x14ac:dyDescent="0.3">
      <c r="A248" s="50" t="s">
        <v>706</v>
      </c>
      <c r="B248" s="50" t="s">
        <v>120</v>
      </c>
      <c r="C248">
        <f>MATCH(B248,DIP_master!$D$1:$D$503,0)</f>
        <v>90</v>
      </c>
      <c r="D248" s="49">
        <v>243</v>
      </c>
      <c r="E248" s="48">
        <f>IF(F248=1,MAX(E$5:E247)+1,E247)</f>
        <v>49</v>
      </c>
      <c r="F248">
        <f t="shared" si="3"/>
        <v>5</v>
      </c>
      <c r="H248" s="50" t="s">
        <v>1050</v>
      </c>
    </row>
    <row r="249" spans="1:8" x14ac:dyDescent="0.3">
      <c r="A249" s="50" t="s">
        <v>707</v>
      </c>
      <c r="B249" s="50" t="s">
        <v>124</v>
      </c>
      <c r="C249">
        <f>MATCH(B249,DIP_master!$D$1:$D$503,0)</f>
        <v>50</v>
      </c>
      <c r="D249" s="49">
        <v>244</v>
      </c>
      <c r="E249" s="48">
        <f>IF(F249=1,MAX(E$5:E248)+1,E248)</f>
        <v>50</v>
      </c>
      <c r="F249">
        <f t="shared" si="3"/>
        <v>1</v>
      </c>
      <c r="H249" s="50" t="s">
        <v>1051</v>
      </c>
    </row>
    <row r="250" spans="1:8" x14ac:dyDescent="0.3">
      <c r="A250" s="50" t="s">
        <v>708</v>
      </c>
      <c r="B250" s="50" t="s">
        <v>124</v>
      </c>
      <c r="C250">
        <f>MATCH(B250,DIP_master!$D$1:$D$503,0)</f>
        <v>50</v>
      </c>
      <c r="D250" s="49">
        <v>245</v>
      </c>
      <c r="E250" s="48">
        <f>IF(F250=1,MAX(E$5:E249)+1,E249)</f>
        <v>50</v>
      </c>
      <c r="F250">
        <f t="shared" si="3"/>
        <v>2</v>
      </c>
      <c r="H250" s="50" t="s">
        <v>1052</v>
      </c>
    </row>
    <row r="251" spans="1:8" x14ac:dyDescent="0.3">
      <c r="A251" s="50" t="s">
        <v>709</v>
      </c>
      <c r="B251" s="50" t="s">
        <v>124</v>
      </c>
      <c r="C251">
        <f>MATCH(B251,DIP_master!$D$1:$D$503,0)</f>
        <v>50</v>
      </c>
      <c r="D251" s="49">
        <v>246</v>
      </c>
      <c r="E251" s="48">
        <f>IF(F251=1,MAX(E$5:E250)+1,E250)</f>
        <v>50</v>
      </c>
      <c r="F251">
        <f t="shared" si="3"/>
        <v>3</v>
      </c>
      <c r="H251" s="50" t="s">
        <v>1053</v>
      </c>
    </row>
    <row r="252" spans="1:8" x14ac:dyDescent="0.3">
      <c r="A252" s="50" t="s">
        <v>710</v>
      </c>
      <c r="B252" s="50" t="s">
        <v>124</v>
      </c>
      <c r="C252">
        <f>MATCH(B252,DIP_master!$D$1:$D$503,0)</f>
        <v>50</v>
      </c>
      <c r="D252" s="49">
        <v>247</v>
      </c>
      <c r="E252" s="48">
        <f>IF(F252=1,MAX(E$5:E251)+1,E251)</f>
        <v>50</v>
      </c>
      <c r="F252">
        <f t="shared" si="3"/>
        <v>4</v>
      </c>
      <c r="H252" s="50" t="s">
        <v>1054</v>
      </c>
    </row>
    <row r="253" spans="1:8" x14ac:dyDescent="0.3">
      <c r="A253" s="50" t="s">
        <v>711</v>
      </c>
      <c r="B253" s="50" t="s">
        <v>124</v>
      </c>
      <c r="C253">
        <f>MATCH(B253,DIP_master!$D$1:$D$503,0)</f>
        <v>50</v>
      </c>
      <c r="D253" s="49">
        <v>248</v>
      </c>
      <c r="E253" s="48">
        <f>IF(F253=1,MAX(E$5:E252)+1,E252)</f>
        <v>50</v>
      </c>
      <c r="F253">
        <f t="shared" si="3"/>
        <v>5</v>
      </c>
      <c r="H253" s="50" t="s">
        <v>1055</v>
      </c>
    </row>
    <row r="254" spans="1:8" x14ac:dyDescent="0.3">
      <c r="A254" s="50" t="s">
        <v>712</v>
      </c>
      <c r="B254" s="50" t="s">
        <v>121</v>
      </c>
      <c r="C254">
        <f>MATCH(B254,DIP_master!$D$1:$D$503,0)</f>
        <v>57</v>
      </c>
      <c r="D254" s="49">
        <v>249</v>
      </c>
      <c r="E254" s="48">
        <f>IF(F254=1,MAX(E$5:E253)+1,E253)</f>
        <v>51</v>
      </c>
      <c r="F254">
        <f t="shared" si="3"/>
        <v>1</v>
      </c>
      <c r="H254" s="50" t="s">
        <v>1056</v>
      </c>
    </row>
    <row r="255" spans="1:8" x14ac:dyDescent="0.3">
      <c r="A255" s="50" t="s">
        <v>713</v>
      </c>
      <c r="B255" s="50" t="s">
        <v>121</v>
      </c>
      <c r="C255">
        <f>MATCH(B255,DIP_master!$D$1:$D$503,0)</f>
        <v>57</v>
      </c>
      <c r="D255" s="49">
        <v>250</v>
      </c>
      <c r="E255" s="48">
        <f>IF(F255=1,MAX(E$5:E254)+1,E254)</f>
        <v>51</v>
      </c>
      <c r="F255">
        <f t="shared" si="3"/>
        <v>2</v>
      </c>
      <c r="H255" s="50" t="s">
        <v>1057</v>
      </c>
    </row>
    <row r="256" spans="1:8" x14ac:dyDescent="0.3">
      <c r="A256" s="50" t="s">
        <v>714</v>
      </c>
      <c r="B256" s="50" t="s">
        <v>121</v>
      </c>
      <c r="C256">
        <f>MATCH(B256,DIP_master!$D$1:$D$503,0)</f>
        <v>57</v>
      </c>
      <c r="D256" s="49">
        <v>251</v>
      </c>
      <c r="E256" s="48">
        <f>IF(F256=1,MAX(E$5:E255)+1,E255)</f>
        <v>51</v>
      </c>
      <c r="F256">
        <f t="shared" si="3"/>
        <v>3</v>
      </c>
      <c r="H256" s="50" t="s">
        <v>1058</v>
      </c>
    </row>
    <row r="257" spans="1:8" x14ac:dyDescent="0.3">
      <c r="A257" s="50" t="s">
        <v>715</v>
      </c>
      <c r="B257" s="50" t="s">
        <v>121</v>
      </c>
      <c r="C257">
        <f>MATCH(B257,DIP_master!$D$1:$D$503,0)</f>
        <v>57</v>
      </c>
      <c r="D257" s="49">
        <v>252</v>
      </c>
      <c r="E257" s="48">
        <f>IF(F257=1,MAX(E$5:E256)+1,E256)</f>
        <v>51</v>
      </c>
      <c r="F257">
        <f t="shared" si="3"/>
        <v>4</v>
      </c>
      <c r="H257" s="50" t="s">
        <v>1059</v>
      </c>
    </row>
    <row r="258" spans="1:8" x14ac:dyDescent="0.3">
      <c r="A258" s="50" t="s">
        <v>716</v>
      </c>
      <c r="B258" s="50" t="s">
        <v>121</v>
      </c>
      <c r="C258">
        <f>MATCH(B258,DIP_master!$D$1:$D$503,0)</f>
        <v>57</v>
      </c>
      <c r="D258" s="49">
        <v>253</v>
      </c>
      <c r="E258" s="48">
        <f>IF(F258=1,MAX(E$5:E257)+1,E257)</f>
        <v>51</v>
      </c>
      <c r="F258">
        <f t="shared" si="3"/>
        <v>5</v>
      </c>
      <c r="H258" s="50" t="s">
        <v>1060</v>
      </c>
    </row>
    <row r="259" spans="1:8" x14ac:dyDescent="0.3">
      <c r="A259" s="50" t="s">
        <v>717</v>
      </c>
      <c r="B259" s="50" t="s">
        <v>149</v>
      </c>
      <c r="C259">
        <f>MATCH(B259,DIP_master!$D$1:$D$503,0)</f>
        <v>168</v>
      </c>
      <c r="D259" s="49">
        <v>254</v>
      </c>
      <c r="E259" s="48">
        <f>IF(F259=1,MAX(E$5:E258)+1,E258)</f>
        <v>52</v>
      </c>
      <c r="F259">
        <f t="shared" si="3"/>
        <v>1</v>
      </c>
      <c r="H259" s="50" t="s">
        <v>1061</v>
      </c>
    </row>
    <row r="260" spans="1:8" x14ac:dyDescent="0.3">
      <c r="A260" s="50" t="s">
        <v>718</v>
      </c>
      <c r="B260" s="50" t="s">
        <v>149</v>
      </c>
      <c r="C260">
        <f>MATCH(B260,DIP_master!$D$1:$D$503,0)</f>
        <v>168</v>
      </c>
      <c r="D260" s="49">
        <v>255</v>
      </c>
      <c r="E260" s="48">
        <f>IF(F260=1,MAX(E$5:E259)+1,E259)</f>
        <v>52</v>
      </c>
      <c r="F260">
        <f t="shared" si="3"/>
        <v>2</v>
      </c>
      <c r="H260" s="50" t="s">
        <v>1062</v>
      </c>
    </row>
    <row r="261" spans="1:8" x14ac:dyDescent="0.3">
      <c r="A261" s="50" t="s">
        <v>719</v>
      </c>
      <c r="B261" s="50" t="s">
        <v>145</v>
      </c>
      <c r="C261">
        <f>MATCH(B261,DIP_master!$D$1:$D$503,0)</f>
        <v>132</v>
      </c>
      <c r="D261" s="49">
        <v>256</v>
      </c>
      <c r="E261" s="48">
        <f>IF(F261=1,MAX(E$5:E260)+1,E260)</f>
        <v>53</v>
      </c>
      <c r="F261">
        <f t="shared" si="3"/>
        <v>1</v>
      </c>
      <c r="H261" s="50" t="s">
        <v>1063</v>
      </c>
    </row>
    <row r="262" spans="1:8" x14ac:dyDescent="0.3">
      <c r="A262" s="50" t="s">
        <v>720</v>
      </c>
      <c r="B262" s="50" t="s">
        <v>145</v>
      </c>
      <c r="C262">
        <f>MATCH(B262,DIP_master!$D$1:$D$503,0)</f>
        <v>132</v>
      </c>
      <c r="D262" s="49">
        <v>257</v>
      </c>
      <c r="E262" s="48">
        <f>IF(F262=1,MAX(E$5:E261)+1,E261)</f>
        <v>53</v>
      </c>
      <c r="F262">
        <f t="shared" si="3"/>
        <v>2</v>
      </c>
      <c r="H262" s="50" t="s">
        <v>1064</v>
      </c>
    </row>
    <row r="263" spans="1:8" x14ac:dyDescent="0.3">
      <c r="A263" s="50" t="s">
        <v>721</v>
      </c>
      <c r="B263" s="50" t="s">
        <v>145</v>
      </c>
      <c r="C263">
        <f>MATCH(B263,DIP_master!$D$1:$D$503,0)</f>
        <v>132</v>
      </c>
      <c r="D263" s="49">
        <v>258</v>
      </c>
      <c r="E263" s="48">
        <f>IF(F263=1,MAX(E$5:E262)+1,E262)</f>
        <v>53</v>
      </c>
      <c r="F263">
        <f t="shared" ref="F263:F326" si="4">VALUE(MID(A263,FIND(".jpg",A263)-1,1))</f>
        <v>3</v>
      </c>
      <c r="H263" s="50" t="s">
        <v>1065</v>
      </c>
    </row>
    <row r="264" spans="1:8" x14ac:dyDescent="0.3">
      <c r="A264" s="50" t="s">
        <v>722</v>
      </c>
      <c r="B264" s="50" t="s">
        <v>145</v>
      </c>
      <c r="C264">
        <f>MATCH(B264,DIP_master!$D$1:$D$503,0)</f>
        <v>132</v>
      </c>
      <c r="D264" s="49">
        <v>259</v>
      </c>
      <c r="E264" s="48">
        <f>IF(F264=1,MAX(E$5:E263)+1,E263)</f>
        <v>53</v>
      </c>
      <c r="F264">
        <f t="shared" si="4"/>
        <v>4</v>
      </c>
      <c r="H264" s="50" t="s">
        <v>1066</v>
      </c>
    </row>
    <row r="265" spans="1:8" x14ac:dyDescent="0.3">
      <c r="A265" s="50" t="s">
        <v>723</v>
      </c>
      <c r="B265" s="50" t="s">
        <v>145</v>
      </c>
      <c r="C265">
        <f>MATCH(B265,DIP_master!$D$1:$D$503,0)</f>
        <v>132</v>
      </c>
      <c r="D265" s="49">
        <v>260</v>
      </c>
      <c r="E265" s="48">
        <f>IF(F265=1,MAX(E$5:E264)+1,E264)</f>
        <v>53</v>
      </c>
      <c r="F265">
        <f t="shared" si="4"/>
        <v>5</v>
      </c>
      <c r="H265" s="50" t="s">
        <v>1067</v>
      </c>
    </row>
    <row r="266" spans="1:8" x14ac:dyDescent="0.3">
      <c r="A266" s="50" t="s">
        <v>724</v>
      </c>
      <c r="B266" s="50" t="s">
        <v>126</v>
      </c>
      <c r="C266">
        <f>MATCH(B266,DIP_master!$D$1:$D$503,0)</f>
        <v>29</v>
      </c>
      <c r="D266" s="49">
        <v>261</v>
      </c>
      <c r="E266" s="48">
        <f>IF(F266=1,MAX(E$5:E265)+1,E265)</f>
        <v>54</v>
      </c>
      <c r="F266">
        <f t="shared" si="4"/>
        <v>1</v>
      </c>
      <c r="H266" s="50" t="s">
        <v>1068</v>
      </c>
    </row>
    <row r="267" spans="1:8" x14ac:dyDescent="0.3">
      <c r="A267" s="50" t="s">
        <v>725</v>
      </c>
      <c r="B267" s="50" t="s">
        <v>126</v>
      </c>
      <c r="C267">
        <f>MATCH(B267,DIP_master!$D$1:$D$503,0)</f>
        <v>29</v>
      </c>
      <c r="D267" s="49">
        <v>262</v>
      </c>
      <c r="E267" s="48">
        <f>IF(F267=1,MAX(E$5:E266)+1,E266)</f>
        <v>54</v>
      </c>
      <c r="F267">
        <f t="shared" si="4"/>
        <v>2</v>
      </c>
      <c r="H267" s="50" t="s">
        <v>1069</v>
      </c>
    </row>
    <row r="268" spans="1:8" x14ac:dyDescent="0.3">
      <c r="A268" s="50" t="s">
        <v>726</v>
      </c>
      <c r="B268" s="50" t="s">
        <v>126</v>
      </c>
      <c r="C268">
        <f>MATCH(B268,DIP_master!$D$1:$D$503,0)</f>
        <v>29</v>
      </c>
      <c r="D268" s="49">
        <v>263</v>
      </c>
      <c r="E268" s="48">
        <f>IF(F268=1,MAX(E$5:E267)+1,E267)</f>
        <v>54</v>
      </c>
      <c r="F268">
        <f t="shared" si="4"/>
        <v>3</v>
      </c>
      <c r="H268" s="50" t="s">
        <v>1070</v>
      </c>
    </row>
    <row r="269" spans="1:8" x14ac:dyDescent="0.3">
      <c r="A269" s="50" t="s">
        <v>727</v>
      </c>
      <c r="B269" s="50" t="s">
        <v>126</v>
      </c>
      <c r="C269">
        <f>MATCH(B269,DIP_master!$D$1:$D$503,0)</f>
        <v>29</v>
      </c>
      <c r="D269" s="49">
        <v>264</v>
      </c>
      <c r="E269" s="48">
        <f>IF(F269=1,MAX(E$5:E268)+1,E268)</f>
        <v>54</v>
      </c>
      <c r="F269">
        <f t="shared" si="4"/>
        <v>4</v>
      </c>
      <c r="H269" s="50" t="s">
        <v>1071</v>
      </c>
    </row>
    <row r="270" spans="1:8" x14ac:dyDescent="0.3">
      <c r="A270" s="50" t="s">
        <v>728</v>
      </c>
      <c r="B270" s="50" t="s">
        <v>126</v>
      </c>
      <c r="C270">
        <f>MATCH(B270,DIP_master!$D$1:$D$503,0)</f>
        <v>29</v>
      </c>
      <c r="D270" s="49">
        <v>265</v>
      </c>
      <c r="E270" s="48">
        <f>IF(F270=1,MAX(E$5:E269)+1,E269)</f>
        <v>54</v>
      </c>
      <c r="F270">
        <f t="shared" si="4"/>
        <v>5</v>
      </c>
      <c r="H270" s="50" t="s">
        <v>1072</v>
      </c>
    </row>
    <row r="271" spans="1:8" x14ac:dyDescent="0.3">
      <c r="A271" s="50" t="s">
        <v>729</v>
      </c>
      <c r="B271" s="50" t="s">
        <v>125</v>
      </c>
      <c r="C271">
        <f>MATCH(B271,DIP_master!$D$1:$D$503,0)</f>
        <v>11</v>
      </c>
      <c r="D271" s="49">
        <v>266</v>
      </c>
      <c r="E271" s="48">
        <f>IF(F271=1,MAX(E$5:E270)+1,E270)</f>
        <v>55</v>
      </c>
      <c r="F271">
        <f t="shared" si="4"/>
        <v>1</v>
      </c>
      <c r="H271" s="50" t="s">
        <v>1073</v>
      </c>
    </row>
    <row r="272" spans="1:8" x14ac:dyDescent="0.3">
      <c r="A272" s="50" t="s">
        <v>730</v>
      </c>
      <c r="B272" s="50" t="s">
        <v>125</v>
      </c>
      <c r="C272">
        <f>MATCH(B272,DIP_master!$D$1:$D$503,0)</f>
        <v>11</v>
      </c>
      <c r="D272" s="49">
        <v>267</v>
      </c>
      <c r="E272" s="48">
        <f>IF(F272=1,MAX(E$5:E271)+1,E271)</f>
        <v>55</v>
      </c>
      <c r="F272">
        <f t="shared" si="4"/>
        <v>2</v>
      </c>
      <c r="H272" s="50" t="s">
        <v>1074</v>
      </c>
    </row>
    <row r="273" spans="1:8" x14ac:dyDescent="0.3">
      <c r="A273" s="50" t="s">
        <v>731</v>
      </c>
      <c r="B273" s="50" t="s">
        <v>125</v>
      </c>
      <c r="C273">
        <f>MATCH(B273,DIP_master!$D$1:$D$503,0)</f>
        <v>11</v>
      </c>
      <c r="D273" s="49">
        <v>268</v>
      </c>
      <c r="E273" s="48">
        <f>IF(F273=1,MAX(E$5:E272)+1,E272)</f>
        <v>55</v>
      </c>
      <c r="F273">
        <f t="shared" si="4"/>
        <v>3</v>
      </c>
      <c r="H273" s="50" t="s">
        <v>1075</v>
      </c>
    </row>
    <row r="274" spans="1:8" x14ac:dyDescent="0.3">
      <c r="A274" s="50" t="s">
        <v>732</v>
      </c>
      <c r="B274" s="50" t="s">
        <v>125</v>
      </c>
      <c r="C274">
        <f>MATCH(B274,DIP_master!$D$1:$D$503,0)</f>
        <v>11</v>
      </c>
      <c r="D274" s="49">
        <v>269</v>
      </c>
      <c r="E274" s="48">
        <f>IF(F274=1,MAX(E$5:E273)+1,E273)</f>
        <v>55</v>
      </c>
      <c r="F274">
        <f t="shared" si="4"/>
        <v>4</v>
      </c>
      <c r="H274" s="50" t="s">
        <v>1076</v>
      </c>
    </row>
    <row r="275" spans="1:8" x14ac:dyDescent="0.3">
      <c r="A275" s="50" t="s">
        <v>733</v>
      </c>
      <c r="B275" s="50" t="s">
        <v>125</v>
      </c>
      <c r="C275">
        <f>MATCH(B275,DIP_master!$D$1:$D$503,0)</f>
        <v>11</v>
      </c>
      <c r="D275" s="49">
        <v>270</v>
      </c>
      <c r="E275" s="48">
        <f>IF(F275=1,MAX(E$5:E274)+1,E274)</f>
        <v>55</v>
      </c>
      <c r="F275">
        <f t="shared" si="4"/>
        <v>5</v>
      </c>
      <c r="H275" s="50" t="s">
        <v>1077</v>
      </c>
    </row>
    <row r="276" spans="1:8" x14ac:dyDescent="0.3">
      <c r="A276" s="50" t="s">
        <v>734</v>
      </c>
      <c r="B276" s="50" t="s">
        <v>128</v>
      </c>
      <c r="C276">
        <f>MATCH(B276,DIP_master!$D$1:$D$503,0)</f>
        <v>121</v>
      </c>
      <c r="D276" s="49">
        <v>271</v>
      </c>
      <c r="E276" s="48">
        <f>IF(F276=1,MAX(E$5:E275)+1,E275)</f>
        <v>56</v>
      </c>
      <c r="F276">
        <f t="shared" si="4"/>
        <v>1</v>
      </c>
      <c r="H276" s="50" t="s">
        <v>1078</v>
      </c>
    </row>
    <row r="277" spans="1:8" x14ac:dyDescent="0.3">
      <c r="A277" s="50" t="s">
        <v>735</v>
      </c>
      <c r="B277" s="50" t="s">
        <v>128</v>
      </c>
      <c r="C277">
        <f>MATCH(B277,DIP_master!$D$1:$D$503,0)</f>
        <v>121</v>
      </c>
      <c r="D277" s="49">
        <v>272</v>
      </c>
      <c r="E277" s="48">
        <f>IF(F277=1,MAX(E$5:E276)+1,E276)</f>
        <v>56</v>
      </c>
      <c r="F277">
        <f t="shared" si="4"/>
        <v>2</v>
      </c>
      <c r="H277" s="50" t="s">
        <v>1079</v>
      </c>
    </row>
    <row r="278" spans="1:8" x14ac:dyDescent="0.3">
      <c r="A278" s="50" t="s">
        <v>736</v>
      </c>
      <c r="B278" s="50" t="s">
        <v>128</v>
      </c>
      <c r="C278">
        <f>MATCH(B278,DIP_master!$D$1:$D$503,0)</f>
        <v>121</v>
      </c>
      <c r="D278" s="49">
        <v>273</v>
      </c>
      <c r="E278" s="48">
        <f>IF(F278=1,MAX(E$5:E277)+1,E277)</f>
        <v>56</v>
      </c>
      <c r="F278">
        <f t="shared" si="4"/>
        <v>3</v>
      </c>
      <c r="H278" s="50" t="s">
        <v>1080</v>
      </c>
    </row>
    <row r="279" spans="1:8" x14ac:dyDescent="0.3">
      <c r="A279" s="50" t="s">
        <v>737</v>
      </c>
      <c r="B279" s="50" t="s">
        <v>128</v>
      </c>
      <c r="C279">
        <f>MATCH(B279,DIP_master!$D$1:$D$503,0)</f>
        <v>121</v>
      </c>
      <c r="D279" s="49">
        <v>274</v>
      </c>
      <c r="E279" s="48">
        <f>IF(F279=1,MAX(E$5:E278)+1,E278)</f>
        <v>56</v>
      </c>
      <c r="F279">
        <f t="shared" si="4"/>
        <v>4</v>
      </c>
      <c r="H279" s="50" t="s">
        <v>1081</v>
      </c>
    </row>
    <row r="280" spans="1:8" x14ac:dyDescent="0.3">
      <c r="A280" s="50" t="s">
        <v>738</v>
      </c>
      <c r="B280" s="50" t="s">
        <v>128</v>
      </c>
      <c r="C280">
        <f>MATCH(B280,DIP_master!$D$1:$D$503,0)</f>
        <v>121</v>
      </c>
      <c r="D280" s="49">
        <v>275</v>
      </c>
      <c r="E280" s="48">
        <f>IF(F280=1,MAX(E$5:E279)+1,E279)</f>
        <v>56</v>
      </c>
      <c r="F280">
        <f t="shared" si="4"/>
        <v>5</v>
      </c>
      <c r="H280" s="50" t="s">
        <v>1082</v>
      </c>
    </row>
    <row r="281" spans="1:8" x14ac:dyDescent="0.3">
      <c r="A281" s="50" t="s">
        <v>739</v>
      </c>
      <c r="B281" s="50" t="s">
        <v>127</v>
      </c>
      <c r="C281">
        <f>MATCH(B281,DIP_master!$D$1:$D$503,0)</f>
        <v>58</v>
      </c>
      <c r="D281" s="49">
        <v>276</v>
      </c>
      <c r="E281" s="48">
        <f>IF(F281=1,MAX(E$5:E280)+1,E280)</f>
        <v>57</v>
      </c>
      <c r="F281">
        <f t="shared" si="4"/>
        <v>1</v>
      </c>
      <c r="H281" s="50" t="s">
        <v>1083</v>
      </c>
    </row>
    <row r="282" spans="1:8" x14ac:dyDescent="0.3">
      <c r="A282" s="50" t="s">
        <v>740</v>
      </c>
      <c r="B282" s="50" t="s">
        <v>127</v>
      </c>
      <c r="C282">
        <f>MATCH(B282,DIP_master!$D$1:$D$503,0)</f>
        <v>58</v>
      </c>
      <c r="D282" s="49">
        <v>277</v>
      </c>
      <c r="E282" s="48">
        <f>IF(F282=1,MAX(E$5:E281)+1,E281)</f>
        <v>57</v>
      </c>
      <c r="F282">
        <f t="shared" si="4"/>
        <v>2</v>
      </c>
      <c r="H282" s="50" t="s">
        <v>1084</v>
      </c>
    </row>
    <row r="283" spans="1:8" x14ac:dyDescent="0.3">
      <c r="A283" s="50" t="s">
        <v>741</v>
      </c>
      <c r="B283" s="50" t="s">
        <v>127</v>
      </c>
      <c r="C283">
        <f>MATCH(B283,DIP_master!$D$1:$D$503,0)</f>
        <v>58</v>
      </c>
      <c r="D283" s="49">
        <v>278</v>
      </c>
      <c r="E283" s="48">
        <f>IF(F283=1,MAX(E$5:E282)+1,E282)</f>
        <v>57</v>
      </c>
      <c r="F283">
        <f t="shared" si="4"/>
        <v>3</v>
      </c>
      <c r="H283" s="50" t="s">
        <v>1085</v>
      </c>
    </row>
    <row r="284" spans="1:8" x14ac:dyDescent="0.3">
      <c r="A284" s="50" t="s">
        <v>742</v>
      </c>
      <c r="B284" s="50" t="s">
        <v>127</v>
      </c>
      <c r="C284">
        <f>MATCH(B284,DIP_master!$D$1:$D$503,0)</f>
        <v>58</v>
      </c>
      <c r="D284" s="49">
        <v>279</v>
      </c>
      <c r="E284" s="48">
        <f>IF(F284=1,MAX(E$5:E283)+1,E283)</f>
        <v>57</v>
      </c>
      <c r="F284">
        <f t="shared" si="4"/>
        <v>4</v>
      </c>
      <c r="H284" s="50" t="s">
        <v>1086</v>
      </c>
    </row>
    <row r="285" spans="1:8" x14ac:dyDescent="0.3">
      <c r="A285" s="50" t="s">
        <v>743</v>
      </c>
      <c r="B285" s="50" t="s">
        <v>127</v>
      </c>
      <c r="C285">
        <f>MATCH(B285,DIP_master!$D$1:$D$503,0)</f>
        <v>58</v>
      </c>
      <c r="D285" s="49">
        <v>280</v>
      </c>
      <c r="E285" s="48">
        <f>IF(F285=1,MAX(E$5:E284)+1,E284)</f>
        <v>57</v>
      </c>
      <c r="F285">
        <f t="shared" si="4"/>
        <v>5</v>
      </c>
      <c r="H285" s="50" t="s">
        <v>1087</v>
      </c>
    </row>
    <row r="286" spans="1:8" x14ac:dyDescent="0.3">
      <c r="A286" s="50" t="s">
        <v>744</v>
      </c>
      <c r="B286" s="50" t="s">
        <v>806</v>
      </c>
      <c r="C286">
        <f>MATCH(B286,DIP_master!$D$1:$D$503,0)</f>
        <v>55</v>
      </c>
      <c r="D286" s="49">
        <v>281</v>
      </c>
      <c r="E286" s="48">
        <f>IF(F286=1,MAX(E$5:E285)+1,E285)</f>
        <v>58</v>
      </c>
      <c r="F286">
        <f t="shared" si="4"/>
        <v>1</v>
      </c>
      <c r="H286" s="50" t="s">
        <v>1088</v>
      </c>
    </row>
    <row r="287" spans="1:8" x14ac:dyDescent="0.3">
      <c r="A287" s="50" t="s">
        <v>745</v>
      </c>
      <c r="B287" s="50" t="s">
        <v>806</v>
      </c>
      <c r="C287">
        <f>MATCH(B287,DIP_master!$D$1:$D$503,0)</f>
        <v>55</v>
      </c>
      <c r="D287" s="49">
        <v>282</v>
      </c>
      <c r="E287" s="48">
        <f>IF(F287=1,MAX(E$5:E286)+1,E286)</f>
        <v>58</v>
      </c>
      <c r="F287">
        <f t="shared" si="4"/>
        <v>2</v>
      </c>
      <c r="H287" s="50" t="s">
        <v>1089</v>
      </c>
    </row>
    <row r="288" spans="1:8" x14ac:dyDescent="0.3">
      <c r="A288" s="50" t="s">
        <v>746</v>
      </c>
      <c r="B288" s="50" t="s">
        <v>806</v>
      </c>
      <c r="C288">
        <f>MATCH(B288,DIP_master!$D$1:$D$503,0)</f>
        <v>55</v>
      </c>
      <c r="D288" s="49">
        <v>283</v>
      </c>
      <c r="E288" s="48">
        <f>IF(F288=1,MAX(E$5:E287)+1,E287)</f>
        <v>58</v>
      </c>
      <c r="F288">
        <f t="shared" si="4"/>
        <v>3</v>
      </c>
      <c r="H288" s="50" t="s">
        <v>1090</v>
      </c>
    </row>
    <row r="289" spans="1:8" x14ac:dyDescent="0.3">
      <c r="A289" s="50" t="s">
        <v>747</v>
      </c>
      <c r="B289" s="50" t="s">
        <v>806</v>
      </c>
      <c r="C289">
        <f>MATCH(B289,DIP_master!$D$1:$D$503,0)</f>
        <v>55</v>
      </c>
      <c r="D289" s="49">
        <v>284</v>
      </c>
      <c r="E289" s="48">
        <f>IF(F289=1,MAX(E$5:E288)+1,E288)</f>
        <v>58</v>
      </c>
      <c r="F289">
        <f t="shared" si="4"/>
        <v>4</v>
      </c>
      <c r="H289" s="50" t="s">
        <v>1091</v>
      </c>
    </row>
    <row r="290" spans="1:8" x14ac:dyDescent="0.3">
      <c r="A290" s="50" t="s">
        <v>748</v>
      </c>
      <c r="B290" s="50" t="s">
        <v>147</v>
      </c>
      <c r="C290">
        <f>MATCH(B290,DIP_master!$D$1:$D$503,0)</f>
        <v>45</v>
      </c>
      <c r="D290" s="49">
        <v>285</v>
      </c>
      <c r="E290" s="48">
        <f>IF(F290=1,MAX(E$5:E289)+1,E289)</f>
        <v>59</v>
      </c>
      <c r="F290">
        <f t="shared" si="4"/>
        <v>1</v>
      </c>
      <c r="H290" s="50" t="s">
        <v>1092</v>
      </c>
    </row>
    <row r="291" spans="1:8" x14ac:dyDescent="0.3">
      <c r="A291" s="50" t="s">
        <v>749</v>
      </c>
      <c r="B291" s="50" t="s">
        <v>147</v>
      </c>
      <c r="C291">
        <f>MATCH(B291,DIP_master!$D$1:$D$503,0)</f>
        <v>45</v>
      </c>
      <c r="D291" s="49">
        <v>286</v>
      </c>
      <c r="E291" s="48">
        <f>IF(F291=1,MAX(E$5:E290)+1,E290)</f>
        <v>59</v>
      </c>
      <c r="F291">
        <f t="shared" si="4"/>
        <v>2</v>
      </c>
      <c r="H291" s="50" t="s">
        <v>1093</v>
      </c>
    </row>
    <row r="292" spans="1:8" x14ac:dyDescent="0.3">
      <c r="A292" s="50" t="s">
        <v>750</v>
      </c>
      <c r="B292" s="50" t="s">
        <v>147</v>
      </c>
      <c r="C292">
        <f>MATCH(B292,DIP_master!$D$1:$D$503,0)</f>
        <v>45</v>
      </c>
      <c r="D292" s="49">
        <v>287</v>
      </c>
      <c r="E292" s="48">
        <f>IF(F292=1,MAX(E$5:E291)+1,E291)</f>
        <v>59</v>
      </c>
      <c r="F292">
        <f t="shared" si="4"/>
        <v>3</v>
      </c>
      <c r="H292" s="50" t="s">
        <v>1094</v>
      </c>
    </row>
    <row r="293" spans="1:8" x14ac:dyDescent="0.3">
      <c r="A293" s="50" t="s">
        <v>751</v>
      </c>
      <c r="B293" s="50" t="s">
        <v>147</v>
      </c>
      <c r="C293">
        <f>MATCH(B293,DIP_master!$D$1:$D$503,0)</f>
        <v>45</v>
      </c>
      <c r="D293" s="49">
        <v>288</v>
      </c>
      <c r="E293" s="48">
        <f>IF(F293=1,MAX(E$5:E292)+1,E292)</f>
        <v>59</v>
      </c>
      <c r="F293">
        <f t="shared" si="4"/>
        <v>4</v>
      </c>
      <c r="H293" s="50" t="s">
        <v>1095</v>
      </c>
    </row>
    <row r="294" spans="1:8" x14ac:dyDescent="0.3">
      <c r="A294" s="50" t="s">
        <v>752</v>
      </c>
      <c r="B294" s="50" t="s">
        <v>147</v>
      </c>
      <c r="C294">
        <f>MATCH(B294,DIP_master!$D$1:$D$503,0)</f>
        <v>45</v>
      </c>
      <c r="D294" s="49">
        <v>289</v>
      </c>
      <c r="E294" s="48">
        <f>IF(F294=1,MAX(E$5:E293)+1,E293)</f>
        <v>59</v>
      </c>
      <c r="F294">
        <f t="shared" si="4"/>
        <v>5</v>
      </c>
      <c r="H294" s="50" t="s">
        <v>1096</v>
      </c>
    </row>
    <row r="295" spans="1:8" x14ac:dyDescent="0.3">
      <c r="A295" s="50" t="s">
        <v>753</v>
      </c>
      <c r="B295" s="50" t="s">
        <v>146</v>
      </c>
      <c r="C295">
        <f>MATCH(B295,DIP_master!$D$1:$D$503,0)</f>
        <v>171</v>
      </c>
      <c r="D295" s="49">
        <v>290</v>
      </c>
      <c r="E295" s="48">
        <f>IF(F295=1,MAX(E$5:E294)+1,E294)</f>
        <v>60</v>
      </c>
      <c r="F295">
        <f t="shared" si="4"/>
        <v>1</v>
      </c>
      <c r="H295" s="50" t="s">
        <v>1097</v>
      </c>
    </row>
    <row r="296" spans="1:8" x14ac:dyDescent="0.3">
      <c r="A296" s="50" t="s">
        <v>754</v>
      </c>
      <c r="B296" s="50" t="s">
        <v>146</v>
      </c>
      <c r="C296">
        <f>MATCH(B296,DIP_master!$D$1:$D$503,0)</f>
        <v>171</v>
      </c>
      <c r="D296" s="49">
        <v>291</v>
      </c>
      <c r="E296" s="48">
        <f>IF(F296=1,MAX(E$5:E295)+1,E295)</f>
        <v>60</v>
      </c>
      <c r="F296">
        <f t="shared" si="4"/>
        <v>2</v>
      </c>
      <c r="H296" s="50" t="s">
        <v>1098</v>
      </c>
    </row>
    <row r="297" spans="1:8" x14ac:dyDescent="0.3">
      <c r="A297" s="50" t="s">
        <v>755</v>
      </c>
      <c r="B297" s="50" t="s">
        <v>146</v>
      </c>
      <c r="C297">
        <f>MATCH(B297,DIP_master!$D$1:$D$503,0)</f>
        <v>171</v>
      </c>
      <c r="D297" s="49">
        <v>292</v>
      </c>
      <c r="E297" s="48">
        <f>IF(F297=1,MAX(E$5:E296)+1,E296)</f>
        <v>60</v>
      </c>
      <c r="F297">
        <f t="shared" si="4"/>
        <v>3</v>
      </c>
      <c r="H297" s="50" t="s">
        <v>1099</v>
      </c>
    </row>
    <row r="298" spans="1:8" x14ac:dyDescent="0.3">
      <c r="A298" s="50" t="s">
        <v>756</v>
      </c>
      <c r="B298" s="50" t="s">
        <v>146</v>
      </c>
      <c r="C298">
        <f>MATCH(B298,DIP_master!$D$1:$D$503,0)</f>
        <v>171</v>
      </c>
      <c r="D298" s="49">
        <v>293</v>
      </c>
      <c r="E298" s="48">
        <f>IF(F298=1,MAX(E$5:E297)+1,E297)</f>
        <v>60</v>
      </c>
      <c r="F298">
        <f t="shared" si="4"/>
        <v>4</v>
      </c>
      <c r="H298" s="50" t="s">
        <v>1100</v>
      </c>
    </row>
    <row r="299" spans="1:8" x14ac:dyDescent="0.3">
      <c r="A299" s="50" t="s">
        <v>757</v>
      </c>
      <c r="B299" s="50" t="s">
        <v>146</v>
      </c>
      <c r="C299">
        <f>MATCH(B299,DIP_master!$D$1:$D$503,0)</f>
        <v>171</v>
      </c>
      <c r="D299" s="49">
        <v>294</v>
      </c>
      <c r="E299" s="48">
        <f>IF(F299=1,MAX(E$5:E298)+1,E298)</f>
        <v>60</v>
      </c>
      <c r="F299">
        <f t="shared" si="4"/>
        <v>5</v>
      </c>
      <c r="H299" s="50" t="s">
        <v>1101</v>
      </c>
    </row>
    <row r="300" spans="1:8" x14ac:dyDescent="0.3">
      <c r="A300" s="50" t="s">
        <v>758</v>
      </c>
      <c r="B300" s="50" t="s">
        <v>143</v>
      </c>
      <c r="C300">
        <f>MATCH(B300,DIP_master!$D$1:$D$503,0)</f>
        <v>133</v>
      </c>
      <c r="D300" s="49">
        <v>295</v>
      </c>
      <c r="E300" s="48">
        <f>IF(F300=1,MAX(E$5:E299)+1,E299)</f>
        <v>61</v>
      </c>
      <c r="F300">
        <f t="shared" si="4"/>
        <v>1</v>
      </c>
      <c r="H300" s="50" t="s">
        <v>1102</v>
      </c>
    </row>
    <row r="301" spans="1:8" x14ac:dyDescent="0.3">
      <c r="A301" s="50" t="s">
        <v>759</v>
      </c>
      <c r="B301" s="50" t="s">
        <v>143</v>
      </c>
      <c r="C301">
        <f>MATCH(B301,DIP_master!$D$1:$D$503,0)</f>
        <v>133</v>
      </c>
      <c r="D301" s="49">
        <v>296</v>
      </c>
      <c r="E301" s="48">
        <f>IF(F301=1,MAX(E$5:E300)+1,E300)</f>
        <v>61</v>
      </c>
      <c r="F301">
        <f t="shared" si="4"/>
        <v>2</v>
      </c>
      <c r="H301" s="50" t="s">
        <v>1103</v>
      </c>
    </row>
    <row r="302" spans="1:8" x14ac:dyDescent="0.3">
      <c r="A302" s="50" t="s">
        <v>760</v>
      </c>
      <c r="B302" s="50" t="s">
        <v>143</v>
      </c>
      <c r="C302">
        <f>MATCH(B302,DIP_master!$D$1:$D$503,0)</f>
        <v>133</v>
      </c>
      <c r="D302" s="49">
        <v>297</v>
      </c>
      <c r="E302" s="48">
        <f>IF(F302=1,MAX(E$5:E301)+1,E301)</f>
        <v>61</v>
      </c>
      <c r="F302">
        <f t="shared" si="4"/>
        <v>3</v>
      </c>
      <c r="H302" s="50" t="s">
        <v>1104</v>
      </c>
    </row>
    <row r="303" spans="1:8" x14ac:dyDescent="0.3">
      <c r="A303" s="50" t="s">
        <v>761</v>
      </c>
      <c r="B303" s="50" t="s">
        <v>143</v>
      </c>
      <c r="C303">
        <f>MATCH(B303,DIP_master!$D$1:$D$503,0)</f>
        <v>133</v>
      </c>
      <c r="D303" s="49">
        <v>298</v>
      </c>
      <c r="E303" s="48">
        <f>IF(F303=1,MAX(E$5:E302)+1,E302)</f>
        <v>61</v>
      </c>
      <c r="F303">
        <f t="shared" si="4"/>
        <v>4</v>
      </c>
      <c r="H303" s="50" t="s">
        <v>1105</v>
      </c>
    </row>
    <row r="304" spans="1:8" x14ac:dyDescent="0.3">
      <c r="A304" s="50" t="s">
        <v>762</v>
      </c>
      <c r="B304" s="50" t="s">
        <v>143</v>
      </c>
      <c r="C304">
        <f>MATCH(B304,DIP_master!$D$1:$D$503,0)</f>
        <v>133</v>
      </c>
      <c r="D304" s="49">
        <v>299</v>
      </c>
      <c r="E304" s="48">
        <f>IF(F304=1,MAX(E$5:E303)+1,E303)</f>
        <v>61</v>
      </c>
      <c r="F304">
        <f t="shared" si="4"/>
        <v>5</v>
      </c>
      <c r="H304" s="50" t="s">
        <v>1106</v>
      </c>
    </row>
    <row r="305" spans="1:8" x14ac:dyDescent="0.3">
      <c r="A305" s="50" t="s">
        <v>763</v>
      </c>
      <c r="B305" s="50" t="s">
        <v>144</v>
      </c>
      <c r="C305">
        <f>MATCH(B305,DIP_master!$D$1:$D$503,0)</f>
        <v>129</v>
      </c>
      <c r="D305" s="49">
        <v>300</v>
      </c>
      <c r="E305" s="48">
        <f>IF(F305=1,MAX(E$5:E304)+1,E304)</f>
        <v>62</v>
      </c>
      <c r="F305">
        <f t="shared" si="4"/>
        <v>1</v>
      </c>
      <c r="H305" s="50" t="s">
        <v>1107</v>
      </c>
    </row>
    <row r="306" spans="1:8" x14ac:dyDescent="0.3">
      <c r="A306" s="50" t="s">
        <v>764</v>
      </c>
      <c r="B306" s="50" t="s">
        <v>144</v>
      </c>
      <c r="C306">
        <f>MATCH(B306,DIP_master!$D$1:$D$503,0)</f>
        <v>129</v>
      </c>
      <c r="D306" s="49">
        <v>301</v>
      </c>
      <c r="E306" s="48">
        <f>IF(F306=1,MAX(E$5:E305)+1,E305)</f>
        <v>62</v>
      </c>
      <c r="F306">
        <f t="shared" si="4"/>
        <v>2</v>
      </c>
      <c r="H306" s="50" t="s">
        <v>1108</v>
      </c>
    </row>
    <row r="307" spans="1:8" x14ac:dyDescent="0.3">
      <c r="A307" s="50" t="s">
        <v>765</v>
      </c>
      <c r="B307" s="50" t="s">
        <v>144</v>
      </c>
      <c r="C307">
        <f>MATCH(B307,DIP_master!$D$1:$D$503,0)</f>
        <v>129</v>
      </c>
      <c r="D307" s="49">
        <v>302</v>
      </c>
      <c r="E307" s="48">
        <f>IF(F307=1,MAX(E$5:E306)+1,E306)</f>
        <v>62</v>
      </c>
      <c r="F307">
        <f t="shared" si="4"/>
        <v>3</v>
      </c>
      <c r="H307" s="50" t="s">
        <v>1109</v>
      </c>
    </row>
    <row r="308" spans="1:8" x14ac:dyDescent="0.3">
      <c r="A308" s="50" t="s">
        <v>766</v>
      </c>
      <c r="B308" s="50" t="s">
        <v>144</v>
      </c>
      <c r="C308">
        <f>MATCH(B308,DIP_master!$D$1:$D$503,0)</f>
        <v>129</v>
      </c>
      <c r="D308" s="49">
        <v>303</v>
      </c>
      <c r="E308" s="48">
        <f>IF(F308=1,MAX(E$5:E307)+1,E307)</f>
        <v>62</v>
      </c>
      <c r="F308">
        <f t="shared" si="4"/>
        <v>4</v>
      </c>
      <c r="H308" s="50" t="s">
        <v>1110</v>
      </c>
    </row>
    <row r="309" spans="1:8" x14ac:dyDescent="0.3">
      <c r="A309" s="50" t="s">
        <v>767</v>
      </c>
      <c r="B309" s="50" t="s">
        <v>144</v>
      </c>
      <c r="C309">
        <f>MATCH(B309,DIP_master!$D$1:$D$503,0)</f>
        <v>129</v>
      </c>
      <c r="D309" s="49">
        <v>304</v>
      </c>
      <c r="E309" s="48">
        <f>IF(F309=1,MAX(E$5:E308)+1,E308)</f>
        <v>62</v>
      </c>
      <c r="F309">
        <f t="shared" si="4"/>
        <v>5</v>
      </c>
      <c r="H309" s="50" t="s">
        <v>1111</v>
      </c>
    </row>
    <row r="310" spans="1:8" x14ac:dyDescent="0.3">
      <c r="A310" s="50" t="s">
        <v>768</v>
      </c>
      <c r="B310" s="50" t="s">
        <v>130</v>
      </c>
      <c r="C310">
        <f>MATCH(B310,DIP_master!$D$1:$D$503,0)</f>
        <v>30</v>
      </c>
      <c r="D310" s="49">
        <v>305</v>
      </c>
      <c r="E310" s="48">
        <f>IF(F310=1,MAX(E$5:E309)+1,E309)</f>
        <v>63</v>
      </c>
      <c r="F310">
        <f t="shared" si="4"/>
        <v>1</v>
      </c>
      <c r="H310" s="50" t="s">
        <v>1112</v>
      </c>
    </row>
    <row r="311" spans="1:8" x14ac:dyDescent="0.3">
      <c r="A311" s="50" t="s">
        <v>769</v>
      </c>
      <c r="B311" s="50" t="s">
        <v>130</v>
      </c>
      <c r="C311">
        <f>MATCH(B311,DIP_master!$D$1:$D$503,0)</f>
        <v>30</v>
      </c>
      <c r="D311" s="49">
        <v>306</v>
      </c>
      <c r="E311" s="48">
        <f>IF(F311=1,MAX(E$5:E310)+1,E310)</f>
        <v>63</v>
      </c>
      <c r="F311">
        <f t="shared" si="4"/>
        <v>2</v>
      </c>
      <c r="H311" s="50" t="s">
        <v>1113</v>
      </c>
    </row>
    <row r="312" spans="1:8" x14ac:dyDescent="0.3">
      <c r="A312" s="50" t="s">
        <v>770</v>
      </c>
      <c r="B312" s="50" t="s">
        <v>130</v>
      </c>
      <c r="C312">
        <f>MATCH(B312,DIP_master!$D$1:$D$503,0)</f>
        <v>30</v>
      </c>
      <c r="D312" s="49">
        <v>307</v>
      </c>
      <c r="E312" s="48">
        <f>IF(F312=1,MAX(E$5:E311)+1,E311)</f>
        <v>63</v>
      </c>
      <c r="F312">
        <f t="shared" si="4"/>
        <v>3</v>
      </c>
      <c r="H312" s="50" t="s">
        <v>1114</v>
      </c>
    </row>
    <row r="313" spans="1:8" x14ac:dyDescent="0.3">
      <c r="A313" s="50" t="s">
        <v>771</v>
      </c>
      <c r="B313" s="50" t="s">
        <v>130</v>
      </c>
      <c r="C313">
        <f>MATCH(B313,DIP_master!$D$1:$D$503,0)</f>
        <v>30</v>
      </c>
      <c r="D313" s="49">
        <v>308</v>
      </c>
      <c r="E313" s="48">
        <f>IF(F313=1,MAX(E$5:E312)+1,E312)</f>
        <v>63</v>
      </c>
      <c r="F313">
        <f t="shared" si="4"/>
        <v>4</v>
      </c>
      <c r="H313" s="50" t="s">
        <v>1115</v>
      </c>
    </row>
    <row r="314" spans="1:8" x14ac:dyDescent="0.3">
      <c r="A314" s="50" t="s">
        <v>772</v>
      </c>
      <c r="B314" s="50" t="s">
        <v>130</v>
      </c>
      <c r="C314">
        <f>MATCH(B314,DIP_master!$D$1:$D$503,0)</f>
        <v>30</v>
      </c>
      <c r="D314" s="49">
        <v>309</v>
      </c>
      <c r="E314" s="48">
        <f>IF(F314=1,MAX(E$5:E313)+1,E313)</f>
        <v>63</v>
      </c>
      <c r="F314">
        <f t="shared" si="4"/>
        <v>5</v>
      </c>
      <c r="H314" s="50" t="s">
        <v>1116</v>
      </c>
    </row>
    <row r="315" spans="1:8" x14ac:dyDescent="0.3">
      <c r="A315" s="50" t="s">
        <v>773</v>
      </c>
      <c r="B315" s="50" t="s">
        <v>132</v>
      </c>
      <c r="C315">
        <f>MATCH(B315,DIP_master!$D$1:$D$503,0)</f>
        <v>56</v>
      </c>
      <c r="D315" s="49">
        <v>310</v>
      </c>
      <c r="E315" s="48">
        <f>IF(F315=1,MAX(E$5:E314)+1,E314)</f>
        <v>64</v>
      </c>
      <c r="F315">
        <f t="shared" si="4"/>
        <v>1</v>
      </c>
      <c r="H315" s="50" t="s">
        <v>1117</v>
      </c>
    </row>
    <row r="316" spans="1:8" x14ac:dyDescent="0.3">
      <c r="A316" s="50" t="s">
        <v>774</v>
      </c>
      <c r="B316" s="50" t="s">
        <v>132</v>
      </c>
      <c r="C316">
        <f>MATCH(B316,DIP_master!$D$1:$D$503,0)</f>
        <v>56</v>
      </c>
      <c r="D316" s="49">
        <v>311</v>
      </c>
      <c r="E316" s="48">
        <f>IF(F316=1,MAX(E$5:E315)+1,E315)</f>
        <v>64</v>
      </c>
      <c r="F316">
        <f t="shared" si="4"/>
        <v>2</v>
      </c>
      <c r="H316" s="50" t="s">
        <v>1118</v>
      </c>
    </row>
    <row r="317" spans="1:8" x14ac:dyDescent="0.3">
      <c r="A317" s="50" t="s">
        <v>775</v>
      </c>
      <c r="B317" s="50" t="s">
        <v>132</v>
      </c>
      <c r="C317">
        <f>MATCH(B317,DIP_master!$D$1:$D$503,0)</f>
        <v>56</v>
      </c>
      <c r="D317" s="49">
        <v>312</v>
      </c>
      <c r="E317" s="48">
        <f>IF(F317=1,MAX(E$5:E316)+1,E316)</f>
        <v>64</v>
      </c>
      <c r="F317">
        <f t="shared" si="4"/>
        <v>3</v>
      </c>
      <c r="H317" s="50" t="s">
        <v>1119</v>
      </c>
    </row>
    <row r="318" spans="1:8" x14ac:dyDescent="0.3">
      <c r="A318" s="50" t="s">
        <v>776</v>
      </c>
      <c r="B318" s="50" t="s">
        <v>132</v>
      </c>
      <c r="C318">
        <f>MATCH(B318,DIP_master!$D$1:$D$503,0)</f>
        <v>56</v>
      </c>
      <c r="D318" s="49">
        <v>313</v>
      </c>
      <c r="E318" s="48">
        <f>IF(F318=1,MAX(E$5:E317)+1,E317)</f>
        <v>64</v>
      </c>
      <c r="F318">
        <f t="shared" si="4"/>
        <v>4</v>
      </c>
      <c r="H318" s="50" t="s">
        <v>1120</v>
      </c>
    </row>
    <row r="319" spans="1:8" x14ac:dyDescent="0.3">
      <c r="A319" s="50" t="s">
        <v>777</v>
      </c>
      <c r="B319" s="50" t="s">
        <v>132</v>
      </c>
      <c r="C319">
        <f>MATCH(B319,DIP_master!$D$1:$D$503,0)</f>
        <v>56</v>
      </c>
      <c r="D319" s="49">
        <v>314</v>
      </c>
      <c r="E319" s="48">
        <f>IF(F319=1,MAX(E$5:E318)+1,E318)</f>
        <v>64</v>
      </c>
      <c r="F319">
        <f t="shared" si="4"/>
        <v>5</v>
      </c>
      <c r="H319" s="50" t="s">
        <v>1121</v>
      </c>
    </row>
    <row r="320" spans="1:8" x14ac:dyDescent="0.3">
      <c r="A320" s="50" t="s">
        <v>778</v>
      </c>
      <c r="B320" s="50" t="s">
        <v>139</v>
      </c>
      <c r="C320">
        <f>MATCH(B320,DIP_master!$D$1:$D$503,0)</f>
        <v>94</v>
      </c>
      <c r="D320" s="49">
        <v>315</v>
      </c>
      <c r="E320" s="48">
        <f>IF(F320=1,MAX(E$5:E319)+1,E319)</f>
        <v>65</v>
      </c>
      <c r="F320">
        <f t="shared" si="4"/>
        <v>1</v>
      </c>
      <c r="H320" s="50" t="s">
        <v>1122</v>
      </c>
    </row>
    <row r="321" spans="1:8" x14ac:dyDescent="0.3">
      <c r="A321" s="50" t="s">
        <v>779</v>
      </c>
      <c r="B321" s="50" t="s">
        <v>139</v>
      </c>
      <c r="C321">
        <f>MATCH(B321,DIP_master!$D$1:$D$503,0)</f>
        <v>94</v>
      </c>
      <c r="D321" s="49">
        <v>316</v>
      </c>
      <c r="E321" s="48">
        <f>IF(F321=1,MAX(E$5:E320)+1,E320)</f>
        <v>65</v>
      </c>
      <c r="F321">
        <f t="shared" si="4"/>
        <v>2</v>
      </c>
      <c r="H321" s="50" t="s">
        <v>1123</v>
      </c>
    </row>
    <row r="322" spans="1:8" x14ac:dyDescent="0.3">
      <c r="A322" s="50" t="s">
        <v>780</v>
      </c>
      <c r="B322" s="50" t="s">
        <v>139</v>
      </c>
      <c r="C322">
        <f>MATCH(B322,DIP_master!$D$1:$D$503,0)</f>
        <v>94</v>
      </c>
      <c r="D322" s="49">
        <v>317</v>
      </c>
      <c r="E322" s="48">
        <f>IF(F322=1,MAX(E$5:E321)+1,E321)</f>
        <v>65</v>
      </c>
      <c r="F322">
        <f t="shared" si="4"/>
        <v>3</v>
      </c>
      <c r="H322" s="50" t="s">
        <v>1124</v>
      </c>
    </row>
    <row r="323" spans="1:8" x14ac:dyDescent="0.3">
      <c r="A323" s="50" t="s">
        <v>781</v>
      </c>
      <c r="B323" s="50" t="s">
        <v>139</v>
      </c>
      <c r="C323">
        <f>MATCH(B323,DIP_master!$D$1:$D$503,0)</f>
        <v>94</v>
      </c>
      <c r="D323" s="49">
        <v>318</v>
      </c>
      <c r="E323" s="48">
        <f>IF(F323=1,MAX(E$5:E322)+1,E322)</f>
        <v>65</v>
      </c>
      <c r="F323">
        <f t="shared" si="4"/>
        <v>4</v>
      </c>
      <c r="H323" s="50" t="s">
        <v>1125</v>
      </c>
    </row>
    <row r="324" spans="1:8" x14ac:dyDescent="0.3">
      <c r="A324" s="50" t="s">
        <v>782</v>
      </c>
      <c r="B324" s="50" t="s">
        <v>139</v>
      </c>
      <c r="C324">
        <f>MATCH(B324,DIP_master!$D$1:$D$503,0)</f>
        <v>94</v>
      </c>
      <c r="D324" s="49">
        <v>319</v>
      </c>
      <c r="E324" s="48">
        <f>IF(F324=1,MAX(E$5:E323)+1,E323)</f>
        <v>65</v>
      </c>
      <c r="F324">
        <f t="shared" si="4"/>
        <v>5</v>
      </c>
      <c r="H324" s="50" t="s">
        <v>1126</v>
      </c>
    </row>
    <row r="325" spans="1:8" x14ac:dyDescent="0.3">
      <c r="A325" s="50" t="s">
        <v>783</v>
      </c>
      <c r="B325" s="50" t="s">
        <v>134</v>
      </c>
      <c r="C325">
        <f>MATCH(B325,DIP_master!$D$1:$D$503,0)</f>
        <v>47</v>
      </c>
      <c r="D325" s="49">
        <v>320</v>
      </c>
      <c r="E325" s="48">
        <f>IF(F325=1,MAX(E$5:E324)+1,E324)</f>
        <v>66</v>
      </c>
      <c r="F325">
        <f t="shared" si="4"/>
        <v>1</v>
      </c>
      <c r="H325" s="50" t="s">
        <v>1127</v>
      </c>
    </row>
    <row r="326" spans="1:8" x14ac:dyDescent="0.3">
      <c r="A326" s="50" t="s">
        <v>784</v>
      </c>
      <c r="B326" s="50" t="s">
        <v>134</v>
      </c>
      <c r="C326">
        <f>MATCH(B326,DIP_master!$D$1:$D$503,0)</f>
        <v>47</v>
      </c>
      <c r="D326" s="49">
        <v>321</v>
      </c>
      <c r="E326" s="48">
        <f>IF(F326=1,MAX(E$5:E325)+1,E325)</f>
        <v>66</v>
      </c>
      <c r="F326">
        <f t="shared" si="4"/>
        <v>2</v>
      </c>
      <c r="H326" s="50" t="s">
        <v>1128</v>
      </c>
    </row>
    <row r="327" spans="1:8" x14ac:dyDescent="0.3">
      <c r="A327" s="50" t="s">
        <v>785</v>
      </c>
      <c r="B327" s="50" t="s">
        <v>134</v>
      </c>
      <c r="C327">
        <f>MATCH(B327,DIP_master!$D$1:$D$503,0)</f>
        <v>47</v>
      </c>
      <c r="D327" s="49">
        <v>322</v>
      </c>
      <c r="E327" s="48">
        <f>IF(F327=1,MAX(E$5:E326)+1,E326)</f>
        <v>66</v>
      </c>
      <c r="F327">
        <f t="shared" ref="F327:F338" si="5">VALUE(MID(A327,FIND(".jpg",A327)-1,1))</f>
        <v>3</v>
      </c>
      <c r="H327" s="50" t="s">
        <v>1129</v>
      </c>
    </row>
    <row r="328" spans="1:8" x14ac:dyDescent="0.3">
      <c r="A328" s="50" t="s">
        <v>786</v>
      </c>
      <c r="B328" s="50" t="s">
        <v>134</v>
      </c>
      <c r="C328">
        <f>MATCH(B328,DIP_master!$D$1:$D$503,0)</f>
        <v>47</v>
      </c>
      <c r="D328" s="49">
        <v>323</v>
      </c>
      <c r="E328" s="48">
        <f>IF(F328=1,MAX(E$5:E327)+1,E327)</f>
        <v>66</v>
      </c>
      <c r="F328">
        <f t="shared" si="5"/>
        <v>4</v>
      </c>
      <c r="H328" s="50" t="s">
        <v>1130</v>
      </c>
    </row>
    <row r="329" spans="1:8" x14ac:dyDescent="0.3">
      <c r="A329" s="50" t="s">
        <v>787</v>
      </c>
      <c r="B329" s="50" t="s">
        <v>134</v>
      </c>
      <c r="C329">
        <f>MATCH(B329,DIP_master!$D$1:$D$503,0)</f>
        <v>47</v>
      </c>
      <c r="D329" s="49">
        <v>324</v>
      </c>
      <c r="E329" s="48">
        <f>IF(F329=1,MAX(E$5:E328)+1,E328)</f>
        <v>66</v>
      </c>
      <c r="F329">
        <f t="shared" si="5"/>
        <v>5</v>
      </c>
      <c r="H329" s="50" t="s">
        <v>1131</v>
      </c>
    </row>
    <row r="330" spans="1:8" x14ac:dyDescent="0.3">
      <c r="A330" s="50" t="s">
        <v>788</v>
      </c>
      <c r="B330" s="50" t="s">
        <v>142</v>
      </c>
      <c r="C330">
        <f>MATCH(B330,DIP_master!$D$1:$D$503,0)</f>
        <v>52</v>
      </c>
      <c r="D330" s="49">
        <v>325</v>
      </c>
      <c r="E330" s="48">
        <f>IF(F330=1,MAX(E$5:E329)+1,E329)</f>
        <v>67</v>
      </c>
      <c r="F330">
        <f t="shared" si="5"/>
        <v>1</v>
      </c>
      <c r="H330" s="50" t="s">
        <v>1132</v>
      </c>
    </row>
    <row r="331" spans="1:8" x14ac:dyDescent="0.3">
      <c r="A331" s="50" t="s">
        <v>789</v>
      </c>
      <c r="B331" s="50" t="s">
        <v>142</v>
      </c>
      <c r="C331">
        <f>MATCH(B331,DIP_master!$D$1:$D$503,0)</f>
        <v>52</v>
      </c>
      <c r="D331" s="49">
        <v>326</v>
      </c>
      <c r="E331" s="48">
        <f>IF(F331=1,MAX(E$5:E330)+1,E330)</f>
        <v>67</v>
      </c>
      <c r="F331">
        <f t="shared" si="5"/>
        <v>2</v>
      </c>
      <c r="H331" s="50" t="s">
        <v>1133</v>
      </c>
    </row>
    <row r="332" spans="1:8" x14ac:dyDescent="0.3">
      <c r="A332" s="50" t="s">
        <v>790</v>
      </c>
      <c r="B332" s="50" t="s">
        <v>142</v>
      </c>
      <c r="C332">
        <f>MATCH(B332,DIP_master!$D$1:$D$503,0)</f>
        <v>52</v>
      </c>
      <c r="D332" s="49">
        <v>327</v>
      </c>
      <c r="E332" s="48">
        <f>IF(F332=1,MAX(E$5:E331)+1,E331)</f>
        <v>67</v>
      </c>
      <c r="F332">
        <f t="shared" si="5"/>
        <v>3</v>
      </c>
      <c r="H332" s="50" t="s">
        <v>1134</v>
      </c>
    </row>
    <row r="333" spans="1:8" x14ac:dyDescent="0.3">
      <c r="A333" s="50" t="s">
        <v>791</v>
      </c>
      <c r="B333" s="50" t="s">
        <v>142</v>
      </c>
      <c r="C333">
        <f>MATCH(B333,DIP_master!$D$1:$D$503,0)</f>
        <v>52</v>
      </c>
      <c r="D333" s="49">
        <v>328</v>
      </c>
      <c r="E333" s="48">
        <f>IF(F333=1,MAX(E$5:E332)+1,E332)</f>
        <v>67</v>
      </c>
      <c r="F333">
        <f t="shared" si="5"/>
        <v>4</v>
      </c>
      <c r="H333" s="50" t="s">
        <v>1135</v>
      </c>
    </row>
    <row r="334" spans="1:8" x14ac:dyDescent="0.3">
      <c r="A334" s="50" t="s">
        <v>792</v>
      </c>
      <c r="B334" s="50" t="s">
        <v>142</v>
      </c>
      <c r="C334">
        <f>MATCH(B334,DIP_master!$D$1:$D$503,0)</f>
        <v>52</v>
      </c>
      <c r="D334" s="49">
        <v>329</v>
      </c>
      <c r="E334" s="48">
        <f>IF(F334=1,MAX(E$5:E333)+1,E333)</f>
        <v>67</v>
      </c>
      <c r="F334">
        <f t="shared" si="5"/>
        <v>5</v>
      </c>
      <c r="H334" s="50" t="s">
        <v>1136</v>
      </c>
    </row>
    <row r="335" spans="1:8" x14ac:dyDescent="0.3">
      <c r="A335" s="50" t="s">
        <v>793</v>
      </c>
      <c r="B335" s="50" t="s">
        <v>135</v>
      </c>
      <c r="C335">
        <f>MATCH(B335,DIP_master!$D$1:$D$503,0)</f>
        <v>59</v>
      </c>
      <c r="D335" s="49">
        <v>330</v>
      </c>
      <c r="E335" s="48">
        <f>IF(F335=1,MAX(E$5:E334)+1,E334)</f>
        <v>68</v>
      </c>
      <c r="F335">
        <f t="shared" si="5"/>
        <v>1</v>
      </c>
      <c r="H335" s="50" t="s">
        <v>1137</v>
      </c>
    </row>
    <row r="336" spans="1:8" x14ac:dyDescent="0.3">
      <c r="A336" s="50" t="s">
        <v>794</v>
      </c>
      <c r="B336" s="50" t="s">
        <v>135</v>
      </c>
      <c r="C336">
        <f>MATCH(B336,DIP_master!$D$1:$D$503,0)</f>
        <v>59</v>
      </c>
      <c r="D336" s="49">
        <v>331</v>
      </c>
      <c r="E336" s="48">
        <f>IF(F336=1,MAX(E$5:E335)+1,E335)</f>
        <v>68</v>
      </c>
      <c r="F336">
        <f t="shared" si="5"/>
        <v>2</v>
      </c>
      <c r="H336" s="50" t="s">
        <v>1138</v>
      </c>
    </row>
    <row r="337" spans="1:8" x14ac:dyDescent="0.3">
      <c r="A337" s="50" t="s">
        <v>795</v>
      </c>
      <c r="B337" s="50" t="s">
        <v>135</v>
      </c>
      <c r="C337">
        <f>MATCH(B337,DIP_master!$D$1:$D$503,0)</f>
        <v>59</v>
      </c>
      <c r="D337" s="49">
        <v>332</v>
      </c>
      <c r="E337" s="48">
        <f>IF(F337=1,MAX(E$5:E336)+1,E336)</f>
        <v>68</v>
      </c>
      <c r="F337">
        <f t="shared" si="5"/>
        <v>3</v>
      </c>
      <c r="H337" s="50" t="s">
        <v>1139</v>
      </c>
    </row>
    <row r="338" spans="1:8" x14ac:dyDescent="0.3">
      <c r="A338" s="50" t="s">
        <v>796</v>
      </c>
      <c r="B338" s="50" t="s">
        <v>135</v>
      </c>
      <c r="C338">
        <f>MATCH(B338,DIP_master!$D$1:$D$503,0)</f>
        <v>59</v>
      </c>
      <c r="D338" s="49">
        <v>333</v>
      </c>
      <c r="E338" s="48">
        <f>IF(F338=1,MAX(E$5:E337)+1,E337)</f>
        <v>68</v>
      </c>
      <c r="F338">
        <f t="shared" si="5"/>
        <v>4</v>
      </c>
      <c r="H338" s="50" t="s">
        <v>1140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DIP_master</vt:lpstr>
      <vt:lpstr>Images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mschnitt</dc:creator>
  <cp:lastModifiedBy>mschnitt</cp:lastModifiedBy>
  <dcterms:created xsi:type="dcterms:W3CDTF">2018-09-23T08:52:21Z</dcterms:created>
  <dcterms:modified xsi:type="dcterms:W3CDTF">2018-12-04T20:11:52Z</dcterms:modified>
</cp:coreProperties>
</file>