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45" yWindow="0" windowWidth="10245" windowHeight="10920" activeTab="2"/>
  </bookViews>
  <sheets>
    <sheet name="Categorias" sheetId="1" r:id="rId1"/>
    <sheet name="Subcategorias" sheetId="2" r:id="rId2"/>
    <sheet name="Productos" sheetId="3" r:id="rId3"/>
    <sheet name="Unidades_Medida" sheetId="4" r:id="rId4"/>
    <sheet name="Marcas" sheetId="5" r:id="rId5"/>
    <sheet name="Proveedores" sheetId="6" r:id="rId6"/>
  </sheets>
  <calcPr calcId="145621"/>
</workbook>
</file>

<file path=xl/calcChain.xml><?xml version="1.0" encoding="utf-8"?>
<calcChain xmlns="http://schemas.openxmlformats.org/spreadsheetml/2006/main">
  <c r="O17" i="3" l="1"/>
  <c r="Q17" i="3" s="1"/>
  <c r="O16" i="3"/>
  <c r="Q16" i="3" s="1"/>
  <c r="Q15" i="3"/>
  <c r="P15" i="3" s="1"/>
  <c r="T15" i="3" s="1"/>
  <c r="O13" i="3"/>
  <c r="O14" i="3"/>
  <c r="Q14" i="3" s="1"/>
  <c r="P14" i="3" s="1"/>
  <c r="T14" i="3" s="1"/>
  <c r="Q13" i="3"/>
  <c r="P13" i="3"/>
  <c r="T13" i="3" s="1"/>
  <c r="T9" i="3"/>
  <c r="T10" i="3"/>
  <c r="T11" i="3"/>
  <c r="T12" i="3"/>
  <c r="T8" i="3"/>
  <c r="T3" i="3"/>
  <c r="T4" i="3"/>
  <c r="T5" i="3"/>
  <c r="T6" i="3"/>
  <c r="T7" i="3"/>
  <c r="T2" i="3"/>
  <c r="Q21" i="3"/>
  <c r="P21" i="3" s="1"/>
  <c r="T21" i="3" s="1"/>
  <c r="Q20" i="3"/>
  <c r="P20" i="3"/>
  <c r="T20" i="3" s="1"/>
  <c r="Q19" i="3"/>
  <c r="P19" i="3" s="1"/>
  <c r="T19" i="3" s="1"/>
  <c r="Q18" i="3"/>
  <c r="P18" i="3" s="1"/>
  <c r="T18" i="3" s="1"/>
  <c r="Q12" i="3"/>
  <c r="P12" i="3"/>
  <c r="Q11" i="3"/>
  <c r="P11" i="3" s="1"/>
  <c r="Q10" i="3"/>
  <c r="P10" i="3"/>
  <c r="Q9" i="3"/>
  <c r="P9" i="3" s="1"/>
  <c r="Q8" i="3"/>
  <c r="P8" i="3"/>
  <c r="Q7" i="3"/>
  <c r="P7" i="3" s="1"/>
  <c r="Q6" i="3"/>
  <c r="P6" i="3"/>
  <c r="Q5" i="3"/>
  <c r="P5" i="3" s="1"/>
  <c r="Q4" i="3"/>
  <c r="P4" i="3"/>
  <c r="Q3" i="3"/>
  <c r="P3" i="3"/>
  <c r="Q2" i="3"/>
  <c r="P16" i="3" l="1"/>
  <c r="T16" i="3" s="1"/>
  <c r="P17" i="3"/>
  <c r="T17" i="3" s="1"/>
  <c r="P2" i="3" l="1"/>
</calcChain>
</file>

<file path=xl/sharedStrings.xml><?xml version="1.0" encoding="utf-8"?>
<sst xmlns="http://schemas.openxmlformats.org/spreadsheetml/2006/main" count="242" uniqueCount="135">
  <si>
    <t>activo</t>
  </si>
  <si>
    <t>fecha_creacion</t>
  </si>
  <si>
    <t>fecha_modificacion</t>
  </si>
  <si>
    <t>categoria_id</t>
  </si>
  <si>
    <t>es_popular</t>
  </si>
  <si>
    <t>orden_popularidad</t>
  </si>
  <si>
    <t>nombre_categoria</t>
  </si>
  <si>
    <t>descripcion</t>
  </si>
  <si>
    <t>imagen_categoria
(Solo el nombre)</t>
  </si>
  <si>
    <t>subcategoria_id</t>
  </si>
  <si>
    <t>imagen_subcategoria</t>
  </si>
  <si>
    <t>nombre_subcategoria</t>
  </si>
  <si>
    <t>unidad_medida_id</t>
  </si>
  <si>
    <t>producto_id</t>
  </si>
  <si>
    <t>largo_cm</t>
  </si>
  <si>
    <t>ancho_cm</t>
  </si>
  <si>
    <t>alto_cm</t>
  </si>
  <si>
    <t>vistas</t>
  </si>
  <si>
    <t>ventas_totales</t>
  </si>
  <si>
    <t>marca_id</t>
  </si>
  <si>
    <t>proveedor_id</t>
  </si>
  <si>
    <t>especificaciones</t>
  </si>
  <si>
    <t>precio_neto</t>
  </si>
  <si>
    <t>precio_venta</t>
  </si>
  <si>
    <t>iva</t>
  </si>
  <si>
    <t>impuesto_adicional</t>
  </si>
  <si>
    <t>es_oferta</t>
  </si>
  <si>
    <t>precio_oferta</t>
  </si>
  <si>
    <t>fecha_inicio_oferta</t>
  </si>
  <si>
    <t>fecha_fin_oferta</t>
  </si>
  <si>
    <t>es_destacado</t>
  </si>
  <si>
    <t>es_novedad</t>
  </si>
  <si>
    <t>es_solucion_inteligente</t>
  </si>
  <si>
    <t>es_insumo</t>
  </si>
  <si>
    <t>stock</t>
  </si>
  <si>
    <t>stock_minimo</t>
  </si>
  <si>
    <t>unidad_por_mayor</t>
  </si>
  <si>
    <t>precio_por_mayor</t>
  </si>
  <si>
    <t>peso_kg</t>
  </si>
  <si>
    <t>nombre_producto</t>
  </si>
  <si>
    <t>descripcion_corta</t>
  </si>
  <si>
    <t>detalle_producto</t>
  </si>
  <si>
    <t>caracteristicas</t>
  </si>
  <si>
    <t>ubicacion_bodega</t>
  </si>
  <si>
    <t>modelo</t>
  </si>
  <si>
    <t>color</t>
  </si>
  <si>
    <t>medida</t>
  </si>
  <si>
    <t>sku</t>
  </si>
  <si>
    <t>nombre_unidad_medida</t>
  </si>
  <si>
    <t>abreviatura</t>
  </si>
  <si>
    <t>nombre_marca</t>
  </si>
  <si>
    <t>logo_marca</t>
  </si>
  <si>
    <t>nombre_proveedor</t>
  </si>
  <si>
    <t>rut_proveedor</t>
  </si>
  <si>
    <t>contacto</t>
  </si>
  <si>
    <t>telefono</t>
  </si>
  <si>
    <t>email</t>
  </si>
  <si>
    <t>Gráficas Publicitarias</t>
  </si>
  <si>
    <t>Adhesivos/Stickers</t>
  </si>
  <si>
    <t>Papelería</t>
  </si>
  <si>
    <t>Merchandising</t>
  </si>
  <si>
    <t>Textil</t>
  </si>
  <si>
    <t>Impresión y Servicios</t>
  </si>
  <si>
    <t>true</t>
  </si>
  <si>
    <t>Pendón con estructura</t>
  </si>
  <si>
    <t>Stand</t>
  </si>
  <si>
    <t>Materiales Rígidos</t>
  </si>
  <si>
    <t>Telas/Impresión Digital</t>
  </si>
  <si>
    <t>Adhesivos</t>
  </si>
  <si>
    <t>Adhesivos Especiales</t>
  </si>
  <si>
    <t>Stickers</t>
  </si>
  <si>
    <t>Etiquetas</t>
  </si>
  <si>
    <t>DTF</t>
  </si>
  <si>
    <t>Sublimación</t>
  </si>
  <si>
    <t>Poleras</t>
  </si>
  <si>
    <t>Polerones</t>
  </si>
  <si>
    <t>Tarjetas de Presentación</t>
  </si>
  <si>
    <t>Flyers</t>
  </si>
  <si>
    <t>Cartas</t>
  </si>
  <si>
    <t>Tazón</t>
  </si>
  <si>
    <t>Botella</t>
  </si>
  <si>
    <t>Lanyard</t>
  </si>
  <si>
    <t>Imanes</t>
  </si>
  <si>
    <t>Llaveros</t>
  </si>
  <si>
    <t>Impresión grandes formatos</t>
  </si>
  <si>
    <t>Plotter de corte</t>
  </si>
  <si>
    <t>Instalaciones Gráficas</t>
  </si>
  <si>
    <t>Montaje de Pryectos</t>
  </si>
  <si>
    <t>Diseño Gráfico</t>
  </si>
  <si>
    <t>Servicio Laminado</t>
  </si>
  <si>
    <t>Antalis</t>
  </si>
  <si>
    <t>Arclad</t>
  </si>
  <si>
    <t>DPG+</t>
  </si>
  <si>
    <t>Igenar</t>
  </si>
  <si>
    <t>Hagraf</t>
  </si>
  <si>
    <t>cm</t>
  </si>
  <si>
    <t>Centimetro</t>
  </si>
  <si>
    <t>Unidad</t>
  </si>
  <si>
    <t>und</t>
  </si>
  <si>
    <t>Pendón Roller 80cms</t>
  </si>
  <si>
    <t>Roller de 80x200 en tela PVC</t>
  </si>
  <si>
    <t>Pendón Roller 90cms</t>
  </si>
  <si>
    <t>Pendón Roller 100cms</t>
  </si>
  <si>
    <t>Roller de 90x200 en tela PVC</t>
  </si>
  <si>
    <t>Roller de 100x200 en tela PVC</t>
  </si>
  <si>
    <t>Panel Araña 2 Cuerpos</t>
  </si>
  <si>
    <t>Panel Araña 1 Cuerpos</t>
  </si>
  <si>
    <t>Panel Araña 75x200 1 Cuerpo</t>
  </si>
  <si>
    <t>Panel Araña 3 Cuerpos</t>
  </si>
  <si>
    <t>Panel Araña 4 Cuerpos</t>
  </si>
  <si>
    <t>Panel Araña 150x200 2 Cuerpos</t>
  </si>
  <si>
    <t>Panel Araña 225x200 3 Cuerpos</t>
  </si>
  <si>
    <t>Panel Araña 300x200 4 Cuerpos</t>
  </si>
  <si>
    <t>AR plus</t>
  </si>
  <si>
    <t>Avery Dennison</t>
  </si>
  <si>
    <t>Arlon</t>
  </si>
  <si>
    <t>Coala</t>
  </si>
  <si>
    <t>Generico</t>
  </si>
  <si>
    <t>GYG</t>
  </si>
  <si>
    <t>Paloma 50x100</t>
  </si>
  <si>
    <t>Paloma 60x130</t>
  </si>
  <si>
    <t>Paloma 70x150</t>
  </si>
  <si>
    <t>Paloma 50x100 en tela PVC, incluye madera</t>
  </si>
  <si>
    <t>Paloma 60x130 en tela PVC, incluye madera</t>
  </si>
  <si>
    <t>Paloma 70x150 en tela PVC, incluye madera</t>
  </si>
  <si>
    <t>Foam impreso 240x120</t>
  </si>
  <si>
    <t>Foam impreso 120x80</t>
  </si>
  <si>
    <t>Foam impreso 60x80</t>
  </si>
  <si>
    <t>Trovicel impreso 120x80</t>
  </si>
  <si>
    <t>Trovicel impreso 240x120</t>
  </si>
  <si>
    <t>Trovicel impreso 60x80</t>
  </si>
  <si>
    <t>Pendón 50x100 + terminación</t>
  </si>
  <si>
    <t>Pendón 60x130 + terminación</t>
  </si>
  <si>
    <t>Pendón 100x200 + terminación</t>
  </si>
  <si>
    <t>Pendón 300x100 + terminación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</si>
</sst>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8" sqref="E18"/>
    </sheetView>
  </sheetViews>
  <sheetFormatPr baseColWidth="10" defaultRowHeight="14.25" x14ac:dyDescent="0.45"/>
  <cols>
    <col min="1" max="1" width="6.265625" bestFit="1" customWidth="1"/>
    <col min="2" max="2" width="14.265625" bestFit="1" customWidth="1"/>
    <col min="3" max="3" width="18.3984375" bestFit="1" customWidth="1"/>
    <col min="4" max="4" width="11.86328125" bestFit="1" customWidth="1"/>
    <col min="5" max="5" width="10.86328125" bestFit="1" customWidth="1"/>
    <col min="6" max="6" width="18.1328125" bestFit="1" customWidth="1"/>
    <col min="7" max="7" width="16.86328125" bestFit="1" customWidth="1"/>
    <col min="8" max="8" width="19.3984375" bestFit="1" customWidth="1"/>
    <col min="9" max="9" width="19.86328125" bestFit="1" customWidth="1"/>
  </cols>
  <sheetData>
    <row r="1" spans="1:9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8</v>
      </c>
      <c r="H1" t="s">
        <v>6</v>
      </c>
      <c r="I1" t="s">
        <v>7</v>
      </c>
    </row>
    <row r="2" spans="1:9" x14ac:dyDescent="0.45">
      <c r="A2" t="s">
        <v>63</v>
      </c>
      <c r="B2" s="2">
        <v>45940</v>
      </c>
      <c r="C2" s="2">
        <v>45940</v>
      </c>
      <c r="D2">
        <v>1</v>
      </c>
      <c r="E2" t="s">
        <v>63</v>
      </c>
      <c r="F2">
        <v>1</v>
      </c>
      <c r="H2" t="s">
        <v>57</v>
      </c>
      <c r="I2" t="s">
        <v>57</v>
      </c>
    </row>
    <row r="3" spans="1:9" ht="15" x14ac:dyDescent="0.25">
      <c r="A3" t="s">
        <v>63</v>
      </c>
      <c r="B3" s="2">
        <v>45940</v>
      </c>
      <c r="C3" s="2">
        <v>45940</v>
      </c>
      <c r="D3">
        <v>2</v>
      </c>
      <c r="E3" t="s">
        <v>63</v>
      </c>
      <c r="F3">
        <v>2</v>
      </c>
      <c r="H3" t="s">
        <v>58</v>
      </c>
      <c r="I3" t="s">
        <v>58</v>
      </c>
    </row>
    <row r="4" spans="1:9" ht="15" x14ac:dyDescent="0.25">
      <c r="A4" t="s">
        <v>63</v>
      </c>
      <c r="B4" s="2">
        <v>45940</v>
      </c>
      <c r="C4" s="2">
        <v>45940</v>
      </c>
      <c r="D4">
        <v>3</v>
      </c>
      <c r="E4" t="s">
        <v>63</v>
      </c>
      <c r="F4">
        <v>3</v>
      </c>
      <c r="H4" t="s">
        <v>61</v>
      </c>
      <c r="I4" t="s">
        <v>61</v>
      </c>
    </row>
    <row r="5" spans="1:9" x14ac:dyDescent="0.45">
      <c r="A5" t="s">
        <v>63</v>
      </c>
      <c r="B5" s="2">
        <v>45940</v>
      </c>
      <c r="C5" s="2">
        <v>45940</v>
      </c>
      <c r="D5">
        <v>4</v>
      </c>
      <c r="E5" t="s">
        <v>63</v>
      </c>
      <c r="F5">
        <v>4</v>
      </c>
      <c r="H5" t="s">
        <v>59</v>
      </c>
      <c r="I5" t="s">
        <v>59</v>
      </c>
    </row>
    <row r="6" spans="1:9" ht="15" x14ac:dyDescent="0.25">
      <c r="A6" t="s">
        <v>63</v>
      </c>
      <c r="B6" s="2">
        <v>45940</v>
      </c>
      <c r="C6" s="2">
        <v>45940</v>
      </c>
      <c r="D6">
        <v>5</v>
      </c>
      <c r="E6" t="s">
        <v>63</v>
      </c>
      <c r="F6">
        <v>5</v>
      </c>
      <c r="H6" t="s">
        <v>60</v>
      </c>
      <c r="I6" t="s">
        <v>60</v>
      </c>
    </row>
    <row r="7" spans="1:9" x14ac:dyDescent="0.45">
      <c r="A7" t="s">
        <v>63</v>
      </c>
      <c r="B7" s="2">
        <v>45940</v>
      </c>
      <c r="C7" s="2">
        <v>45940</v>
      </c>
      <c r="D7">
        <v>6</v>
      </c>
      <c r="E7" t="s">
        <v>63</v>
      </c>
      <c r="F7">
        <v>6</v>
      </c>
      <c r="H7" t="s">
        <v>62</v>
      </c>
      <c r="I7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D1" workbookViewId="0">
      <selection activeCell="D9" sqref="D9"/>
    </sheetView>
  </sheetViews>
  <sheetFormatPr baseColWidth="10" defaultRowHeight="14.25" x14ac:dyDescent="0.45"/>
  <cols>
    <col min="1" max="1" width="6.265625" bestFit="1" customWidth="1"/>
    <col min="2" max="2" width="14.265625" bestFit="1" customWidth="1"/>
    <col min="3" max="3" width="18.3984375" bestFit="1" customWidth="1"/>
    <col min="4" max="4" width="15" bestFit="1" customWidth="1"/>
    <col min="5" max="5" width="11.86328125" bestFit="1" customWidth="1"/>
    <col min="6" max="6" width="11.1328125" bestFit="1" customWidth="1"/>
    <col min="7" max="7" width="20" bestFit="1" customWidth="1"/>
    <col min="8" max="8" width="26.1328125" bestFit="1" customWidth="1"/>
  </cols>
  <sheetData>
    <row r="1" spans="1:8" ht="15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7</v>
      </c>
      <c r="G1" t="s">
        <v>10</v>
      </c>
      <c r="H1" t="s">
        <v>11</v>
      </c>
    </row>
    <row r="2" spans="1:8" x14ac:dyDescent="0.45">
      <c r="A2" t="s">
        <v>63</v>
      </c>
      <c r="B2" s="2">
        <v>45940</v>
      </c>
      <c r="C2" s="2">
        <v>45940</v>
      </c>
      <c r="D2">
        <v>1</v>
      </c>
      <c r="E2">
        <v>1</v>
      </c>
      <c r="H2" t="s">
        <v>64</v>
      </c>
    </row>
    <row r="3" spans="1:8" ht="15" x14ac:dyDescent="0.25">
      <c r="A3" t="s">
        <v>63</v>
      </c>
      <c r="B3" s="2">
        <v>45940</v>
      </c>
      <c r="C3" s="2">
        <v>45940</v>
      </c>
      <c r="D3">
        <v>2</v>
      </c>
      <c r="E3">
        <v>1</v>
      </c>
      <c r="H3" t="s">
        <v>65</v>
      </c>
    </row>
    <row r="4" spans="1:8" x14ac:dyDescent="0.45">
      <c r="A4" t="s">
        <v>63</v>
      </c>
      <c r="B4" s="2">
        <v>45940</v>
      </c>
      <c r="C4" s="2">
        <v>45940</v>
      </c>
      <c r="D4">
        <v>3</v>
      </c>
      <c r="E4">
        <v>1</v>
      </c>
      <c r="H4" t="s">
        <v>66</v>
      </c>
    </row>
    <row r="5" spans="1:8" x14ac:dyDescent="0.45">
      <c r="A5" t="s">
        <v>63</v>
      </c>
      <c r="B5" s="2">
        <v>45940</v>
      </c>
      <c r="C5" s="2">
        <v>45940</v>
      </c>
      <c r="D5">
        <v>4</v>
      </c>
      <c r="E5">
        <v>1</v>
      </c>
      <c r="H5" t="s">
        <v>67</v>
      </c>
    </row>
    <row r="6" spans="1:8" ht="15" x14ac:dyDescent="0.25">
      <c r="A6" t="s">
        <v>63</v>
      </c>
      <c r="B6" s="2">
        <v>45940</v>
      </c>
      <c r="C6" s="2">
        <v>45940</v>
      </c>
      <c r="D6">
        <v>5</v>
      </c>
      <c r="E6">
        <v>2</v>
      </c>
      <c r="H6" t="s">
        <v>68</v>
      </c>
    </row>
    <row r="7" spans="1:8" ht="15" x14ac:dyDescent="0.25">
      <c r="A7" t="s">
        <v>63</v>
      </c>
      <c r="B7" s="2">
        <v>45940</v>
      </c>
      <c r="C7" s="2">
        <v>45940</v>
      </c>
      <c r="D7">
        <v>6</v>
      </c>
      <c r="E7">
        <v>2</v>
      </c>
      <c r="H7" t="s">
        <v>69</v>
      </c>
    </row>
    <row r="8" spans="1:8" ht="15" x14ac:dyDescent="0.25">
      <c r="A8" t="s">
        <v>63</v>
      </c>
      <c r="B8" s="2">
        <v>45940</v>
      </c>
      <c r="C8" s="2">
        <v>45940</v>
      </c>
      <c r="D8">
        <v>7</v>
      </c>
      <c r="E8">
        <v>2</v>
      </c>
      <c r="H8" t="s">
        <v>70</v>
      </c>
    </row>
    <row r="9" spans="1:8" ht="15" x14ac:dyDescent="0.25">
      <c r="A9" t="s">
        <v>63</v>
      </c>
      <c r="B9" s="2">
        <v>45940</v>
      </c>
      <c r="C9" s="2">
        <v>45940</v>
      </c>
      <c r="D9">
        <v>8</v>
      </c>
      <c r="E9">
        <v>2</v>
      </c>
      <c r="H9" t="s">
        <v>71</v>
      </c>
    </row>
    <row r="10" spans="1:8" ht="15" x14ac:dyDescent="0.25">
      <c r="A10" t="s">
        <v>63</v>
      </c>
      <c r="B10" s="2">
        <v>45940</v>
      </c>
      <c r="C10" s="2">
        <v>45940</v>
      </c>
      <c r="D10">
        <v>9</v>
      </c>
      <c r="E10">
        <v>3</v>
      </c>
      <c r="H10" t="s">
        <v>72</v>
      </c>
    </row>
    <row r="11" spans="1:8" x14ac:dyDescent="0.45">
      <c r="A11" t="s">
        <v>63</v>
      </c>
      <c r="B11" s="2">
        <v>45940</v>
      </c>
      <c r="C11" s="2">
        <v>45940</v>
      </c>
      <c r="D11">
        <v>10</v>
      </c>
      <c r="E11">
        <v>3</v>
      </c>
      <c r="H11" t="s">
        <v>73</v>
      </c>
    </row>
    <row r="12" spans="1:8" ht="15" x14ac:dyDescent="0.25">
      <c r="A12" t="s">
        <v>63</v>
      </c>
      <c r="B12" s="2">
        <v>45940</v>
      </c>
      <c r="C12" s="2">
        <v>45940</v>
      </c>
      <c r="D12">
        <v>11</v>
      </c>
      <c r="E12">
        <v>3</v>
      </c>
      <c r="H12" t="s">
        <v>74</v>
      </c>
    </row>
    <row r="13" spans="1:8" ht="15" x14ac:dyDescent="0.25">
      <c r="A13" t="s">
        <v>63</v>
      </c>
      <c r="B13" s="2">
        <v>45940</v>
      </c>
      <c r="C13" s="2">
        <v>45940</v>
      </c>
      <c r="D13">
        <v>12</v>
      </c>
      <c r="E13">
        <v>3</v>
      </c>
      <c r="H13" t="s">
        <v>75</v>
      </c>
    </row>
    <row r="14" spans="1:8" x14ac:dyDescent="0.45">
      <c r="A14" t="s">
        <v>63</v>
      </c>
      <c r="B14" s="2">
        <v>45940</v>
      </c>
      <c r="C14" s="2">
        <v>45940</v>
      </c>
      <c r="D14">
        <v>13</v>
      </c>
      <c r="E14">
        <v>4</v>
      </c>
      <c r="H14" t="s">
        <v>76</v>
      </c>
    </row>
    <row r="15" spans="1:8" ht="15" x14ac:dyDescent="0.25">
      <c r="A15" t="s">
        <v>63</v>
      </c>
      <c r="B15" s="2">
        <v>45940</v>
      </c>
      <c r="C15" s="2">
        <v>45940</v>
      </c>
      <c r="D15">
        <v>14</v>
      </c>
      <c r="E15">
        <v>4</v>
      </c>
      <c r="H15" t="s">
        <v>77</v>
      </c>
    </row>
    <row r="16" spans="1:8" ht="15" x14ac:dyDescent="0.25">
      <c r="A16" t="s">
        <v>63</v>
      </c>
      <c r="B16" s="2">
        <v>45940</v>
      </c>
      <c r="C16" s="2">
        <v>45940</v>
      </c>
      <c r="D16">
        <v>15</v>
      </c>
      <c r="E16">
        <v>4</v>
      </c>
      <c r="H16" t="s">
        <v>78</v>
      </c>
    </row>
    <row r="17" spans="1:8" x14ac:dyDescent="0.45">
      <c r="A17" t="s">
        <v>63</v>
      </c>
      <c r="B17" s="2">
        <v>45940</v>
      </c>
      <c r="C17" s="2">
        <v>45940</v>
      </c>
      <c r="D17">
        <v>16</v>
      </c>
      <c r="E17">
        <v>5</v>
      </c>
      <c r="H17" t="s">
        <v>79</v>
      </c>
    </row>
    <row r="18" spans="1:8" ht="15" x14ac:dyDescent="0.25">
      <c r="A18" t="s">
        <v>63</v>
      </c>
      <c r="B18" s="2">
        <v>45940</v>
      </c>
      <c r="C18" s="2">
        <v>45940</v>
      </c>
      <c r="D18">
        <v>17</v>
      </c>
      <c r="E18">
        <v>5</v>
      </c>
      <c r="H18" t="s">
        <v>80</v>
      </c>
    </row>
    <row r="19" spans="1:8" ht="15" x14ac:dyDescent="0.25">
      <c r="A19" t="s">
        <v>63</v>
      </c>
      <c r="B19" s="2">
        <v>45940</v>
      </c>
      <c r="C19" s="2">
        <v>45940</v>
      </c>
      <c r="D19">
        <v>18</v>
      </c>
      <c r="E19">
        <v>5</v>
      </c>
      <c r="H19" t="s">
        <v>81</v>
      </c>
    </row>
    <row r="20" spans="1:8" ht="15" x14ac:dyDescent="0.25">
      <c r="A20" t="s">
        <v>63</v>
      </c>
      <c r="B20" s="2">
        <v>45940</v>
      </c>
      <c r="C20" s="2">
        <v>45940</v>
      </c>
      <c r="D20">
        <v>19</v>
      </c>
      <c r="E20">
        <v>5</v>
      </c>
      <c r="H20" t="s">
        <v>83</v>
      </c>
    </row>
    <row r="21" spans="1:8" ht="15" x14ac:dyDescent="0.25">
      <c r="A21" t="s">
        <v>63</v>
      </c>
      <c r="B21" s="2">
        <v>45940</v>
      </c>
      <c r="C21" s="2">
        <v>45940</v>
      </c>
      <c r="D21">
        <v>20</v>
      </c>
      <c r="E21">
        <v>5</v>
      </c>
      <c r="H21" t="s">
        <v>82</v>
      </c>
    </row>
    <row r="22" spans="1:8" x14ac:dyDescent="0.45">
      <c r="A22" t="s">
        <v>63</v>
      </c>
      <c r="B22" s="2">
        <v>45940</v>
      </c>
      <c r="C22" s="2">
        <v>45940</v>
      </c>
      <c r="D22">
        <v>21</v>
      </c>
      <c r="E22">
        <v>6</v>
      </c>
      <c r="H22" t="s">
        <v>84</v>
      </c>
    </row>
    <row r="23" spans="1:8" ht="15" x14ac:dyDescent="0.25">
      <c r="A23" t="s">
        <v>63</v>
      </c>
      <c r="B23" s="2">
        <v>45940</v>
      </c>
      <c r="C23" s="2">
        <v>45940</v>
      </c>
      <c r="D23">
        <v>22</v>
      </c>
      <c r="E23">
        <v>6</v>
      </c>
      <c r="H23" t="s">
        <v>85</v>
      </c>
    </row>
    <row r="24" spans="1:8" x14ac:dyDescent="0.45">
      <c r="A24" t="s">
        <v>63</v>
      </c>
      <c r="B24" s="2">
        <v>45940</v>
      </c>
      <c r="C24" s="2">
        <v>45940</v>
      </c>
      <c r="D24">
        <v>23</v>
      </c>
      <c r="E24">
        <v>6</v>
      </c>
      <c r="H24" t="s">
        <v>86</v>
      </c>
    </row>
    <row r="25" spans="1:8" ht="15" x14ac:dyDescent="0.25">
      <c r="A25" t="s">
        <v>63</v>
      </c>
      <c r="B25" s="2">
        <v>45940</v>
      </c>
      <c r="C25" s="2">
        <v>45940</v>
      </c>
      <c r="D25">
        <v>24</v>
      </c>
      <c r="E25">
        <v>6</v>
      </c>
      <c r="H25" t="s">
        <v>87</v>
      </c>
    </row>
    <row r="26" spans="1:8" x14ac:dyDescent="0.45">
      <c r="A26" t="s">
        <v>63</v>
      </c>
      <c r="B26" s="2">
        <v>45940</v>
      </c>
      <c r="C26" s="2">
        <v>45940</v>
      </c>
      <c r="D26">
        <v>25</v>
      </c>
      <c r="E26">
        <v>6</v>
      </c>
      <c r="H26" t="s">
        <v>88</v>
      </c>
    </row>
    <row r="27" spans="1:8" ht="15" x14ac:dyDescent="0.25">
      <c r="A27" t="s">
        <v>63</v>
      </c>
      <c r="B27" s="2">
        <v>45940</v>
      </c>
      <c r="C27" s="2">
        <v>45940</v>
      </c>
      <c r="D27">
        <v>26</v>
      </c>
      <c r="E27">
        <v>6</v>
      </c>
      <c r="H27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workbookViewId="0">
      <selection activeCell="A2" sqref="A2:A21"/>
    </sheetView>
  </sheetViews>
  <sheetFormatPr baseColWidth="10" defaultRowHeight="14.25" x14ac:dyDescent="0.45"/>
  <cols>
    <col min="1" max="1" width="17.73046875" bestFit="1" customWidth="1"/>
    <col min="2" max="2" width="14.265625" bestFit="1" customWidth="1"/>
    <col min="3" max="3" width="18.3984375" bestFit="1" customWidth="1"/>
    <col min="4" max="4" width="11.73046875" bestFit="1" customWidth="1"/>
    <col min="5" max="5" width="9" hidden="1" customWidth="1"/>
    <col min="6" max="6" width="9.86328125" bestFit="1" customWidth="1"/>
    <col min="7" max="7" width="8" bestFit="1" customWidth="1"/>
    <col min="8" max="8" width="6" hidden="1" customWidth="1"/>
    <col min="9" max="9" width="14" hidden="1" customWidth="1"/>
    <col min="10" max="10" width="9" bestFit="1" customWidth="1"/>
    <col min="11" max="11" width="13" bestFit="1" customWidth="1"/>
    <col min="12" max="12" width="15" bestFit="1" customWidth="1"/>
    <col min="13" max="13" width="6.265625" bestFit="1" customWidth="1"/>
    <col min="14" max="14" width="15.59765625" bestFit="1" customWidth="1"/>
    <col min="15" max="15" width="11.73046875" bestFit="1" customWidth="1"/>
    <col min="16" max="16" width="12.59765625" bestFit="1" customWidth="1"/>
    <col min="17" max="17" width="6" bestFit="1" customWidth="1"/>
    <col min="18" max="18" width="18.59765625" hidden="1" customWidth="1"/>
    <col min="19" max="19" width="9.3984375" bestFit="1" customWidth="1"/>
    <col min="20" max="20" width="13" bestFit="1" customWidth="1"/>
    <col min="21" max="21" width="18.265625" hidden="1" customWidth="1"/>
    <col min="22" max="22" width="15.73046875" hidden="1" customWidth="1"/>
    <col min="24" max="24" width="11.73046875" bestFit="1" customWidth="1"/>
    <col min="25" max="25" width="22.59765625" bestFit="1" customWidth="1"/>
    <col min="26" max="26" width="10.59765625" bestFit="1" customWidth="1"/>
    <col min="27" max="27" width="5.59765625" bestFit="1" customWidth="1"/>
    <col min="28" max="28" width="13.3984375" bestFit="1" customWidth="1"/>
    <col min="29" max="29" width="17.86328125" hidden="1" customWidth="1"/>
    <col min="30" max="30" width="17.265625" hidden="1" customWidth="1"/>
    <col min="31" max="31" width="8.265625" hidden="1" customWidth="1"/>
    <col min="32" max="32" width="20.86328125" bestFit="1" customWidth="1"/>
    <col min="33" max="33" width="26.3984375" bestFit="1" customWidth="1"/>
    <col min="34" max="34" width="16.3984375" bestFit="1" customWidth="1"/>
    <col min="35" max="35" width="13.3984375" bestFit="1" customWidth="1"/>
    <col min="36" max="36" width="17.1328125" hidden="1" customWidth="1"/>
    <col min="37" max="37" width="7.86328125" hidden="1" customWidth="1"/>
    <col min="38" max="38" width="5.3984375" bestFit="1" customWidth="1"/>
    <col min="39" max="39" width="7.73046875" hidden="1" customWidth="1"/>
    <col min="40" max="40" width="4" bestFit="1" customWidth="1"/>
  </cols>
  <sheetData>
    <row r="1" spans="1:40" ht="15" x14ac:dyDescent="0.25">
      <c r="A1" t="s">
        <v>12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9</v>
      </c>
      <c r="M1" t="s">
        <v>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</row>
    <row r="2" spans="1:40" x14ac:dyDescent="0.45">
      <c r="A2">
        <v>1</v>
      </c>
      <c r="B2" s="2">
        <v>45940</v>
      </c>
      <c r="C2" s="2">
        <v>45940</v>
      </c>
      <c r="D2">
        <v>1</v>
      </c>
      <c r="F2">
        <v>80</v>
      </c>
      <c r="G2">
        <v>200</v>
      </c>
      <c r="J2">
        <v>5</v>
      </c>
      <c r="L2">
        <v>1</v>
      </c>
      <c r="M2" t="s">
        <v>63</v>
      </c>
      <c r="O2">
        <v>35000</v>
      </c>
      <c r="P2">
        <f>O2+Q2</f>
        <v>41650</v>
      </c>
      <c r="Q2">
        <f>O2*19%</f>
        <v>6650</v>
      </c>
      <c r="T2" s="3">
        <f>P2*0.85</f>
        <v>35402.5</v>
      </c>
      <c r="AA2">
        <v>10</v>
      </c>
      <c r="AB2">
        <v>5</v>
      </c>
      <c r="AF2" t="s">
        <v>99</v>
      </c>
      <c r="AG2" t="s">
        <v>100</v>
      </c>
    </row>
    <row r="3" spans="1:40" x14ac:dyDescent="0.45">
      <c r="A3">
        <v>1</v>
      </c>
      <c r="B3" s="2">
        <v>45940</v>
      </c>
      <c r="C3" s="2">
        <v>45940</v>
      </c>
      <c r="D3">
        <v>2</v>
      </c>
      <c r="F3">
        <v>90</v>
      </c>
      <c r="G3">
        <v>200</v>
      </c>
      <c r="J3">
        <v>5</v>
      </c>
      <c r="L3">
        <v>1</v>
      </c>
      <c r="M3" t="s">
        <v>63</v>
      </c>
      <c r="O3">
        <v>40000</v>
      </c>
      <c r="P3">
        <f t="shared" ref="P3:P21" si="0">O3+Q3</f>
        <v>47600</v>
      </c>
      <c r="Q3">
        <f t="shared" ref="Q3:Q21" si="1">O3*19%</f>
        <v>7600</v>
      </c>
      <c r="T3" s="3">
        <f t="shared" ref="T3:T21" si="2">P3*0.85</f>
        <v>40460</v>
      </c>
      <c r="AA3">
        <v>10</v>
      </c>
      <c r="AB3">
        <v>5</v>
      </c>
      <c r="AF3" t="s">
        <v>101</v>
      </c>
      <c r="AG3" t="s">
        <v>103</v>
      </c>
    </row>
    <row r="4" spans="1:40" x14ac:dyDescent="0.45">
      <c r="A4">
        <v>1</v>
      </c>
      <c r="B4" s="2">
        <v>45940</v>
      </c>
      <c r="C4" s="2">
        <v>45940</v>
      </c>
      <c r="D4">
        <v>3</v>
      </c>
      <c r="F4">
        <v>100</v>
      </c>
      <c r="G4">
        <v>200</v>
      </c>
      <c r="J4">
        <v>5</v>
      </c>
      <c r="L4">
        <v>1</v>
      </c>
      <c r="M4" t="s">
        <v>63</v>
      </c>
      <c r="O4">
        <v>45000</v>
      </c>
      <c r="P4">
        <f t="shared" si="0"/>
        <v>53550</v>
      </c>
      <c r="Q4">
        <f t="shared" si="1"/>
        <v>8550</v>
      </c>
      <c r="T4" s="3">
        <f t="shared" si="2"/>
        <v>45517.5</v>
      </c>
      <c r="AA4">
        <v>10</v>
      </c>
      <c r="AB4">
        <v>5</v>
      </c>
      <c r="AF4" t="s">
        <v>102</v>
      </c>
      <c r="AG4" t="s">
        <v>104</v>
      </c>
    </row>
    <row r="5" spans="1:40" x14ac:dyDescent="0.45">
      <c r="A5">
        <v>1</v>
      </c>
      <c r="B5" s="2">
        <v>45940</v>
      </c>
      <c r="C5" s="2">
        <v>45940</v>
      </c>
      <c r="D5">
        <v>4</v>
      </c>
      <c r="F5">
        <v>75</v>
      </c>
      <c r="G5">
        <v>230</v>
      </c>
      <c r="J5">
        <v>5</v>
      </c>
      <c r="L5">
        <v>1</v>
      </c>
      <c r="M5" t="s">
        <v>63</v>
      </c>
      <c r="O5">
        <v>200000</v>
      </c>
      <c r="P5">
        <f t="shared" si="0"/>
        <v>238000</v>
      </c>
      <c r="Q5">
        <f t="shared" si="1"/>
        <v>38000</v>
      </c>
      <c r="T5" s="3">
        <f t="shared" si="2"/>
        <v>202300</v>
      </c>
      <c r="AA5">
        <v>2</v>
      </c>
      <c r="AB5">
        <v>1</v>
      </c>
      <c r="AF5" t="s">
        <v>106</v>
      </c>
      <c r="AG5" t="s">
        <v>107</v>
      </c>
    </row>
    <row r="6" spans="1:40" x14ac:dyDescent="0.45">
      <c r="A6">
        <v>1</v>
      </c>
      <c r="B6" s="2">
        <v>45940</v>
      </c>
      <c r="C6" s="2">
        <v>45940</v>
      </c>
      <c r="D6">
        <v>5</v>
      </c>
      <c r="F6">
        <v>150</v>
      </c>
      <c r="G6">
        <v>230</v>
      </c>
      <c r="J6">
        <v>5</v>
      </c>
      <c r="L6">
        <v>1</v>
      </c>
      <c r="M6" t="s">
        <v>63</v>
      </c>
      <c r="O6">
        <v>240000</v>
      </c>
      <c r="P6">
        <f t="shared" si="0"/>
        <v>285600</v>
      </c>
      <c r="Q6">
        <f t="shared" si="1"/>
        <v>45600</v>
      </c>
      <c r="T6" s="3">
        <f t="shared" si="2"/>
        <v>242760</v>
      </c>
      <c r="AA6">
        <v>2</v>
      </c>
      <c r="AB6">
        <v>1</v>
      </c>
      <c r="AF6" t="s">
        <v>105</v>
      </c>
      <c r="AG6" t="s">
        <v>110</v>
      </c>
    </row>
    <row r="7" spans="1:40" x14ac:dyDescent="0.45">
      <c r="A7">
        <v>1</v>
      </c>
      <c r="B7" s="2">
        <v>45940</v>
      </c>
      <c r="C7" s="2">
        <v>45940</v>
      </c>
      <c r="D7">
        <v>6</v>
      </c>
      <c r="F7">
        <v>225</v>
      </c>
      <c r="G7">
        <v>230</v>
      </c>
      <c r="J7">
        <v>5</v>
      </c>
      <c r="L7">
        <v>1</v>
      </c>
      <c r="M7" t="s">
        <v>63</v>
      </c>
      <c r="O7">
        <v>280000</v>
      </c>
      <c r="P7">
        <f t="shared" si="0"/>
        <v>333200</v>
      </c>
      <c r="Q7">
        <f t="shared" si="1"/>
        <v>53200</v>
      </c>
      <c r="T7" s="3">
        <f t="shared" si="2"/>
        <v>283220</v>
      </c>
      <c r="AA7">
        <v>2</v>
      </c>
      <c r="AB7">
        <v>1</v>
      </c>
      <c r="AF7" t="s">
        <v>108</v>
      </c>
      <c r="AG7" t="s">
        <v>111</v>
      </c>
    </row>
    <row r="8" spans="1:40" x14ac:dyDescent="0.45">
      <c r="A8">
        <v>1</v>
      </c>
      <c r="B8" s="2">
        <v>45940</v>
      </c>
      <c r="C8" s="2">
        <v>45940</v>
      </c>
      <c r="D8">
        <v>7</v>
      </c>
      <c r="F8">
        <v>300</v>
      </c>
      <c r="G8">
        <v>230</v>
      </c>
      <c r="J8">
        <v>5</v>
      </c>
      <c r="L8">
        <v>1</v>
      </c>
      <c r="M8" t="s">
        <v>63</v>
      </c>
      <c r="O8">
        <v>320000</v>
      </c>
      <c r="P8">
        <f t="shared" si="0"/>
        <v>380800</v>
      </c>
      <c r="Q8">
        <f t="shared" si="1"/>
        <v>60800</v>
      </c>
      <c r="T8" s="3">
        <f t="shared" si="2"/>
        <v>323680</v>
      </c>
      <c r="AA8">
        <v>2</v>
      </c>
      <c r="AB8">
        <v>1</v>
      </c>
      <c r="AF8" t="s">
        <v>109</v>
      </c>
      <c r="AG8" t="s">
        <v>112</v>
      </c>
    </row>
    <row r="9" spans="1:40" ht="15" x14ac:dyDescent="0.25">
      <c r="A9">
        <v>1</v>
      </c>
      <c r="B9" s="2">
        <v>45940</v>
      </c>
      <c r="C9" s="2">
        <v>45940</v>
      </c>
      <c r="D9">
        <v>8</v>
      </c>
      <c r="F9">
        <v>50</v>
      </c>
      <c r="G9">
        <v>100</v>
      </c>
      <c r="J9">
        <v>6</v>
      </c>
      <c r="L9">
        <v>1</v>
      </c>
      <c r="M9" t="s">
        <v>63</v>
      </c>
      <c r="O9">
        <v>25000</v>
      </c>
      <c r="P9">
        <f t="shared" si="0"/>
        <v>29750</v>
      </c>
      <c r="Q9">
        <f t="shared" si="1"/>
        <v>4750</v>
      </c>
      <c r="T9" s="3">
        <f t="shared" si="2"/>
        <v>25287.5</v>
      </c>
      <c r="AA9">
        <v>4</v>
      </c>
      <c r="AB9">
        <v>2</v>
      </c>
      <c r="AF9" t="s">
        <v>119</v>
      </c>
      <c r="AG9" t="s">
        <v>122</v>
      </c>
    </row>
    <row r="10" spans="1:40" ht="15" x14ac:dyDescent="0.25">
      <c r="A10">
        <v>1</v>
      </c>
      <c r="B10" s="2">
        <v>45940</v>
      </c>
      <c r="C10" s="2">
        <v>45940</v>
      </c>
      <c r="D10">
        <v>9</v>
      </c>
      <c r="F10">
        <v>60</v>
      </c>
      <c r="G10">
        <v>130</v>
      </c>
      <c r="J10">
        <v>6</v>
      </c>
      <c r="L10">
        <v>1</v>
      </c>
      <c r="M10" t="s">
        <v>63</v>
      </c>
      <c r="O10">
        <v>30000</v>
      </c>
      <c r="P10">
        <f t="shared" si="0"/>
        <v>35700</v>
      </c>
      <c r="Q10">
        <f t="shared" si="1"/>
        <v>5700</v>
      </c>
      <c r="T10" s="3">
        <f t="shared" si="2"/>
        <v>30345</v>
      </c>
      <c r="AA10">
        <v>4</v>
      </c>
      <c r="AB10">
        <v>2</v>
      </c>
      <c r="AF10" t="s">
        <v>120</v>
      </c>
      <c r="AG10" t="s">
        <v>123</v>
      </c>
    </row>
    <row r="11" spans="1:40" ht="15" x14ac:dyDescent="0.25">
      <c r="A11">
        <v>1</v>
      </c>
      <c r="B11" s="2">
        <v>45940</v>
      </c>
      <c r="C11" s="2">
        <v>45940</v>
      </c>
      <c r="D11">
        <v>10</v>
      </c>
      <c r="F11">
        <v>70</v>
      </c>
      <c r="G11">
        <v>150</v>
      </c>
      <c r="J11">
        <v>6</v>
      </c>
      <c r="L11">
        <v>1</v>
      </c>
      <c r="M11" t="s">
        <v>63</v>
      </c>
      <c r="O11">
        <v>35000</v>
      </c>
      <c r="P11">
        <f t="shared" si="0"/>
        <v>41650</v>
      </c>
      <c r="Q11">
        <f t="shared" si="1"/>
        <v>6650</v>
      </c>
      <c r="T11" s="3">
        <f t="shared" si="2"/>
        <v>35402.5</v>
      </c>
      <c r="AA11">
        <v>4</v>
      </c>
      <c r="AB11">
        <v>2</v>
      </c>
      <c r="AF11" t="s">
        <v>121</v>
      </c>
      <c r="AG11" t="s">
        <v>124</v>
      </c>
    </row>
    <row r="12" spans="1:40" ht="15" x14ac:dyDescent="0.25">
      <c r="A12">
        <v>1</v>
      </c>
      <c r="B12" s="2">
        <v>45940</v>
      </c>
      <c r="C12" s="2">
        <v>45940</v>
      </c>
      <c r="D12">
        <v>11</v>
      </c>
      <c r="F12">
        <v>240</v>
      </c>
      <c r="G12">
        <v>120</v>
      </c>
      <c r="J12">
        <v>6</v>
      </c>
      <c r="L12">
        <v>3</v>
      </c>
      <c r="M12" t="s">
        <v>63</v>
      </c>
      <c r="O12">
        <v>70000</v>
      </c>
      <c r="P12">
        <f t="shared" si="0"/>
        <v>83300</v>
      </c>
      <c r="Q12">
        <f t="shared" si="1"/>
        <v>13300</v>
      </c>
      <c r="T12" s="3">
        <f t="shared" si="2"/>
        <v>70805</v>
      </c>
      <c r="AA12">
        <v>5</v>
      </c>
      <c r="AB12">
        <v>2</v>
      </c>
      <c r="AF12" t="s">
        <v>125</v>
      </c>
      <c r="AG12" t="s">
        <v>125</v>
      </c>
    </row>
    <row r="13" spans="1:40" ht="15" x14ac:dyDescent="0.25">
      <c r="A13">
        <v>1</v>
      </c>
      <c r="B13" s="2">
        <v>45940</v>
      </c>
      <c r="C13" s="2">
        <v>45940</v>
      </c>
      <c r="D13">
        <v>12</v>
      </c>
      <c r="F13">
        <v>120</v>
      </c>
      <c r="G13">
        <v>80</v>
      </c>
      <c r="J13">
        <v>6</v>
      </c>
      <c r="L13">
        <v>3</v>
      </c>
      <c r="M13" t="s">
        <v>63</v>
      </c>
      <c r="O13">
        <f>1.2*0.8*70000</f>
        <v>67200</v>
      </c>
      <c r="P13">
        <f t="shared" si="0"/>
        <v>79968</v>
      </c>
      <c r="Q13">
        <f t="shared" ref="Q13:Q15" si="3">O13*19%</f>
        <v>12768</v>
      </c>
      <c r="T13" s="3">
        <f t="shared" ref="T13:T15" si="4">P13*0.85</f>
        <v>67972.800000000003</v>
      </c>
      <c r="AA13">
        <v>5</v>
      </c>
      <c r="AB13">
        <v>2</v>
      </c>
      <c r="AF13" t="s">
        <v>125</v>
      </c>
      <c r="AG13" t="s">
        <v>126</v>
      </c>
    </row>
    <row r="14" spans="1:40" ht="15" x14ac:dyDescent="0.25">
      <c r="A14">
        <v>1</v>
      </c>
      <c r="B14" s="2">
        <v>45940</v>
      </c>
      <c r="C14" s="2">
        <v>45940</v>
      </c>
      <c r="D14">
        <v>13</v>
      </c>
      <c r="F14">
        <v>60</v>
      </c>
      <c r="G14">
        <v>80</v>
      </c>
      <c r="J14">
        <v>6</v>
      </c>
      <c r="L14">
        <v>3</v>
      </c>
      <c r="M14" t="s">
        <v>63</v>
      </c>
      <c r="O14">
        <f>0.6*0.8*70000</f>
        <v>33600</v>
      </c>
      <c r="P14">
        <f t="shared" si="0"/>
        <v>39984</v>
      </c>
      <c r="Q14">
        <f t="shared" si="3"/>
        <v>6384</v>
      </c>
      <c r="T14" s="3">
        <f t="shared" si="4"/>
        <v>33986.400000000001</v>
      </c>
      <c r="AA14">
        <v>5</v>
      </c>
      <c r="AB14">
        <v>2</v>
      </c>
      <c r="AF14" t="s">
        <v>125</v>
      </c>
      <c r="AG14" t="s">
        <v>127</v>
      </c>
    </row>
    <row r="15" spans="1:40" ht="15" x14ac:dyDescent="0.25">
      <c r="A15">
        <v>1</v>
      </c>
      <c r="B15" s="2">
        <v>45940</v>
      </c>
      <c r="C15" s="2">
        <v>45940</v>
      </c>
      <c r="D15">
        <v>14</v>
      </c>
      <c r="F15">
        <v>240</v>
      </c>
      <c r="G15">
        <v>120</v>
      </c>
      <c r="J15">
        <v>6</v>
      </c>
      <c r="L15">
        <v>3</v>
      </c>
      <c r="M15" t="s">
        <v>63</v>
      </c>
      <c r="O15">
        <v>70000</v>
      </c>
      <c r="P15">
        <f t="shared" si="0"/>
        <v>83300</v>
      </c>
      <c r="Q15">
        <f t="shared" si="3"/>
        <v>13300</v>
      </c>
      <c r="T15" s="3">
        <f t="shared" si="4"/>
        <v>70805</v>
      </c>
      <c r="AA15">
        <v>5</v>
      </c>
      <c r="AB15">
        <v>2</v>
      </c>
      <c r="AF15" t="s">
        <v>129</v>
      </c>
      <c r="AG15" t="s">
        <v>129</v>
      </c>
    </row>
    <row r="16" spans="1:40" ht="15" x14ac:dyDescent="0.25">
      <c r="A16">
        <v>1</v>
      </c>
      <c r="B16" s="2">
        <v>45940</v>
      </c>
      <c r="C16" s="2">
        <v>45940</v>
      </c>
      <c r="D16">
        <v>15</v>
      </c>
      <c r="F16">
        <v>120</v>
      </c>
      <c r="G16">
        <v>80</v>
      </c>
      <c r="J16">
        <v>6</v>
      </c>
      <c r="L16">
        <v>3</v>
      </c>
      <c r="M16" t="s">
        <v>63</v>
      </c>
      <c r="O16">
        <f>1.2*0.8*70000</f>
        <v>67200</v>
      </c>
      <c r="P16">
        <f t="shared" si="0"/>
        <v>79968</v>
      </c>
      <c r="Q16">
        <f t="shared" ref="Q16:Q17" si="5">O16*19%</f>
        <v>12768</v>
      </c>
      <c r="T16" s="3">
        <f t="shared" ref="T16:T17" si="6">P16*0.85</f>
        <v>67972.800000000003</v>
      </c>
      <c r="AA16">
        <v>5</v>
      </c>
      <c r="AB16">
        <v>2</v>
      </c>
      <c r="AF16" t="s">
        <v>128</v>
      </c>
      <c r="AG16" t="s">
        <v>128</v>
      </c>
    </row>
    <row r="17" spans="1:33" ht="15" x14ac:dyDescent="0.25">
      <c r="A17">
        <v>1</v>
      </c>
      <c r="B17" s="2">
        <v>45940</v>
      </c>
      <c r="C17" s="2">
        <v>45940</v>
      </c>
      <c r="D17">
        <v>16</v>
      </c>
      <c r="F17">
        <v>60</v>
      </c>
      <c r="G17">
        <v>80</v>
      </c>
      <c r="J17">
        <v>6</v>
      </c>
      <c r="L17">
        <v>3</v>
      </c>
      <c r="M17" t="s">
        <v>63</v>
      </c>
      <c r="O17">
        <f>0.6*0.8*70000</f>
        <v>33600</v>
      </c>
      <c r="P17">
        <f t="shared" si="0"/>
        <v>39984</v>
      </c>
      <c r="Q17">
        <f t="shared" si="5"/>
        <v>6384</v>
      </c>
      <c r="T17" s="3">
        <f t="shared" si="6"/>
        <v>33986.400000000001</v>
      </c>
      <c r="AA17">
        <v>5</v>
      </c>
      <c r="AB17">
        <v>2</v>
      </c>
      <c r="AF17" t="s">
        <v>130</v>
      </c>
      <c r="AG17" t="s">
        <v>130</v>
      </c>
    </row>
    <row r="18" spans="1:33" x14ac:dyDescent="0.45">
      <c r="A18">
        <v>1</v>
      </c>
      <c r="B18" s="2">
        <v>45940</v>
      </c>
      <c r="C18" s="2">
        <v>45940</v>
      </c>
      <c r="D18">
        <v>17</v>
      </c>
      <c r="F18">
        <v>50</v>
      </c>
      <c r="G18">
        <v>100</v>
      </c>
      <c r="J18">
        <v>6</v>
      </c>
      <c r="L18">
        <v>4</v>
      </c>
      <c r="M18" t="s">
        <v>63</v>
      </c>
      <c r="O18">
        <v>8000</v>
      </c>
      <c r="P18">
        <f t="shared" si="0"/>
        <v>9520</v>
      </c>
      <c r="Q18">
        <f t="shared" si="1"/>
        <v>1520</v>
      </c>
      <c r="T18" s="3">
        <f t="shared" si="2"/>
        <v>8092</v>
      </c>
      <c r="AA18">
        <v>15</v>
      </c>
      <c r="AB18">
        <v>5</v>
      </c>
      <c r="AF18" t="s">
        <v>131</v>
      </c>
      <c r="AG18" t="s">
        <v>131</v>
      </c>
    </row>
    <row r="19" spans="1:33" x14ac:dyDescent="0.45">
      <c r="A19">
        <v>1</v>
      </c>
      <c r="B19" s="2">
        <v>45940</v>
      </c>
      <c r="C19" s="2">
        <v>45940</v>
      </c>
      <c r="D19">
        <v>18</v>
      </c>
      <c r="F19">
        <v>60</v>
      </c>
      <c r="G19">
        <v>130</v>
      </c>
      <c r="J19">
        <v>6</v>
      </c>
      <c r="L19">
        <v>4</v>
      </c>
      <c r="M19" t="s">
        <v>63</v>
      </c>
      <c r="O19">
        <v>10000</v>
      </c>
      <c r="P19">
        <f t="shared" si="0"/>
        <v>11900</v>
      </c>
      <c r="Q19">
        <f t="shared" si="1"/>
        <v>1900</v>
      </c>
      <c r="T19" s="3">
        <f t="shared" si="2"/>
        <v>10115</v>
      </c>
      <c r="AA19">
        <v>15</v>
      </c>
      <c r="AB19">
        <v>5</v>
      </c>
      <c r="AF19" t="s">
        <v>132</v>
      </c>
      <c r="AG19" t="s">
        <v>132</v>
      </c>
    </row>
    <row r="20" spans="1:33" x14ac:dyDescent="0.45">
      <c r="A20">
        <v>1</v>
      </c>
      <c r="B20" s="2">
        <v>45940</v>
      </c>
      <c r="C20" s="2">
        <v>45940</v>
      </c>
      <c r="D20">
        <v>19</v>
      </c>
      <c r="F20">
        <v>100</v>
      </c>
      <c r="G20">
        <v>200</v>
      </c>
      <c r="J20">
        <v>6</v>
      </c>
      <c r="L20">
        <v>4</v>
      </c>
      <c r="M20" t="s">
        <v>63</v>
      </c>
      <c r="O20">
        <v>24000</v>
      </c>
      <c r="P20">
        <f t="shared" si="0"/>
        <v>28560</v>
      </c>
      <c r="Q20">
        <f t="shared" si="1"/>
        <v>4560</v>
      </c>
      <c r="T20" s="3">
        <f t="shared" si="2"/>
        <v>24276</v>
      </c>
      <c r="AA20">
        <v>15</v>
      </c>
      <c r="AB20">
        <v>5</v>
      </c>
      <c r="AF20" t="s">
        <v>133</v>
      </c>
      <c r="AG20" t="s">
        <v>133</v>
      </c>
    </row>
    <row r="21" spans="1:33" x14ac:dyDescent="0.45">
      <c r="A21">
        <v>1</v>
      </c>
      <c r="B21" s="2">
        <v>45940</v>
      </c>
      <c r="C21" s="2">
        <v>45940</v>
      </c>
      <c r="D21">
        <v>20</v>
      </c>
      <c r="F21">
        <v>300</v>
      </c>
      <c r="G21">
        <v>100</v>
      </c>
      <c r="J21">
        <v>6</v>
      </c>
      <c r="L21">
        <v>4</v>
      </c>
      <c r="M21" t="s">
        <v>63</v>
      </c>
      <c r="O21">
        <v>36000</v>
      </c>
      <c r="P21">
        <f t="shared" si="0"/>
        <v>42840</v>
      </c>
      <c r="Q21">
        <f t="shared" si="1"/>
        <v>6840</v>
      </c>
      <c r="T21" s="3">
        <f t="shared" si="2"/>
        <v>36414</v>
      </c>
      <c r="AA21">
        <v>15</v>
      </c>
      <c r="AB21">
        <v>5</v>
      </c>
      <c r="AF21" t="s">
        <v>134</v>
      </c>
      <c r="AG21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baseColWidth="10" defaultRowHeight="14.25" x14ac:dyDescent="0.45"/>
  <cols>
    <col min="1" max="1" width="6.265625" bestFit="1" customWidth="1"/>
    <col min="2" max="2" width="14.265625" bestFit="1" customWidth="1"/>
    <col min="3" max="3" width="18.3984375" bestFit="1" customWidth="1"/>
    <col min="4" max="4" width="17.73046875" bestFit="1" customWidth="1"/>
    <col min="5" max="5" width="23.1328125" bestFit="1" customWidth="1"/>
    <col min="6" max="6" width="11.132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12</v>
      </c>
      <c r="E1" t="s">
        <v>48</v>
      </c>
      <c r="F1" t="s">
        <v>49</v>
      </c>
    </row>
    <row r="2" spans="1:6" x14ac:dyDescent="0.25">
      <c r="A2" t="s">
        <v>63</v>
      </c>
      <c r="B2" s="2">
        <v>45940</v>
      </c>
      <c r="C2" s="2">
        <v>45940</v>
      </c>
      <c r="D2">
        <v>1</v>
      </c>
      <c r="E2" t="s">
        <v>96</v>
      </c>
      <c r="F2" t="s">
        <v>95</v>
      </c>
    </row>
    <row r="3" spans="1:6" x14ac:dyDescent="0.25">
      <c r="A3" t="s">
        <v>63</v>
      </c>
      <c r="B3" s="2">
        <v>45940</v>
      </c>
      <c r="C3" s="2">
        <v>45940</v>
      </c>
      <c r="D3">
        <v>2</v>
      </c>
      <c r="E3" t="s">
        <v>97</v>
      </c>
      <c r="F3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"/>
    </sheetView>
  </sheetViews>
  <sheetFormatPr baseColWidth="10" defaultRowHeight="14.25" x14ac:dyDescent="0.45"/>
  <cols>
    <col min="1" max="1" width="6.265625" bestFit="1" customWidth="1"/>
    <col min="2" max="2" width="14.265625" bestFit="1" customWidth="1"/>
    <col min="3" max="3" width="18.3984375" bestFit="1" customWidth="1"/>
    <col min="4" max="4" width="9" bestFit="1" customWidth="1"/>
    <col min="5" max="5" width="15" bestFit="1" customWidth="1"/>
    <col min="6" max="6" width="11.132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19</v>
      </c>
      <c r="E1" t="s">
        <v>50</v>
      </c>
      <c r="F1" t="s">
        <v>51</v>
      </c>
    </row>
    <row r="2" spans="1:6" x14ac:dyDescent="0.25">
      <c r="A2" t="s">
        <v>63</v>
      </c>
      <c r="B2" s="2">
        <v>45940</v>
      </c>
      <c r="C2" s="2">
        <v>45940</v>
      </c>
      <c r="D2">
        <v>1</v>
      </c>
      <c r="E2" t="s">
        <v>113</v>
      </c>
    </row>
    <row r="3" spans="1:6" x14ac:dyDescent="0.25">
      <c r="A3" t="s">
        <v>63</v>
      </c>
      <c r="B3" s="2">
        <v>45940</v>
      </c>
      <c r="C3" s="2">
        <v>45940</v>
      </c>
      <c r="D3">
        <v>2</v>
      </c>
      <c r="E3" t="s">
        <v>114</v>
      </c>
    </row>
    <row r="4" spans="1:6" x14ac:dyDescent="0.25">
      <c r="A4" t="s">
        <v>63</v>
      </c>
      <c r="B4" s="2">
        <v>45940</v>
      </c>
      <c r="C4" s="2">
        <v>45940</v>
      </c>
      <c r="D4">
        <v>3</v>
      </c>
      <c r="E4" t="s">
        <v>115</v>
      </c>
    </row>
    <row r="5" spans="1:6" x14ac:dyDescent="0.25">
      <c r="A5" t="s">
        <v>63</v>
      </c>
      <c r="B5" s="2">
        <v>45940</v>
      </c>
      <c r="C5" s="2">
        <v>45940</v>
      </c>
      <c r="D5">
        <v>4</v>
      </c>
      <c r="E5" t="s">
        <v>116</v>
      </c>
    </row>
    <row r="6" spans="1:6" x14ac:dyDescent="0.25">
      <c r="A6" t="s">
        <v>63</v>
      </c>
      <c r="B6" s="2">
        <v>45940</v>
      </c>
      <c r="C6" s="2">
        <v>45940</v>
      </c>
      <c r="D6">
        <v>5</v>
      </c>
      <c r="E6" t="s">
        <v>117</v>
      </c>
    </row>
    <row r="7" spans="1:6" x14ac:dyDescent="0.25">
      <c r="A7" t="s">
        <v>63</v>
      </c>
      <c r="B7" s="2">
        <v>45940</v>
      </c>
      <c r="C7" s="2">
        <v>45940</v>
      </c>
      <c r="D7">
        <v>6</v>
      </c>
      <c r="E7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8" sqref="H18"/>
    </sheetView>
  </sheetViews>
  <sheetFormatPr baseColWidth="10" defaultRowHeight="14.25" x14ac:dyDescent="0.45"/>
  <cols>
    <col min="1" max="1" width="6.265625" bestFit="1" customWidth="1"/>
    <col min="2" max="2" width="14.265625" bestFit="1" customWidth="1"/>
    <col min="3" max="3" width="18.3984375" bestFit="1" customWidth="1"/>
    <col min="4" max="4" width="13" bestFit="1" customWidth="1"/>
    <col min="5" max="5" width="18.3984375" bestFit="1" customWidth="1"/>
    <col min="6" max="6" width="13.86328125" bestFit="1" customWidth="1"/>
    <col min="7" max="7" width="8.59765625" bestFit="1" customWidth="1"/>
    <col min="8" max="8" width="8.73046875" bestFit="1" customWidth="1"/>
    <col min="9" max="9" width="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20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25">
      <c r="A2" t="s">
        <v>63</v>
      </c>
      <c r="D2">
        <v>1</v>
      </c>
      <c r="E2" t="s">
        <v>90</v>
      </c>
    </row>
    <row r="3" spans="1:9" x14ac:dyDescent="0.25">
      <c r="A3" t="s">
        <v>63</v>
      </c>
      <c r="D3">
        <v>2</v>
      </c>
      <c r="E3" t="s">
        <v>91</v>
      </c>
    </row>
    <row r="4" spans="1:9" x14ac:dyDescent="0.25">
      <c r="A4" t="s">
        <v>63</v>
      </c>
      <c r="D4">
        <v>3</v>
      </c>
      <c r="E4" t="s">
        <v>92</v>
      </c>
    </row>
    <row r="5" spans="1:9" x14ac:dyDescent="0.25">
      <c r="A5" t="s">
        <v>63</v>
      </c>
      <c r="D5">
        <v>4</v>
      </c>
      <c r="E5" t="s">
        <v>93</v>
      </c>
    </row>
    <row r="6" spans="1:9" x14ac:dyDescent="0.25">
      <c r="A6" t="s">
        <v>63</v>
      </c>
      <c r="D6">
        <v>5</v>
      </c>
      <c r="E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Productos</vt:lpstr>
      <vt:lpstr>Unidades_Medida</vt:lpstr>
      <vt:lpstr>Marcas</vt:lpstr>
      <vt:lpstr>Proveedores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Yáñez Urrutia</dc:creator>
  <cp:lastModifiedBy>Mario Yáñez Urrutia</cp:lastModifiedBy>
  <dcterms:created xsi:type="dcterms:W3CDTF">2025-10-08T17:31:26Z</dcterms:created>
  <dcterms:modified xsi:type="dcterms:W3CDTF">2025-10-24T17:09:16Z</dcterms:modified>
</cp:coreProperties>
</file>