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kam\Dropbox (Personal)\Schoenbaum lab\DevaluationPilots\AD\"/>
    </mc:Choice>
  </mc:AlternateContent>
  <xr:revisionPtr revIDLastSave="0" documentId="13_ncr:1_{4C851FFE-A1A9-4ABC-9C2C-C041A21AD245}" xr6:coauthVersionLast="45" xr6:coauthVersionMax="45" xr10:uidLastSave="{00000000-0000-0000-0000-000000000000}"/>
  <bookViews>
    <workbookView xWindow="-108" yWindow="-108" windowWidth="23256" windowHeight="12576" tabRatio="703" firstSheet="2" activeTab="7" xr2:uid="{A17EA366-8E6B-4300-A89C-C90501F10B26}"/>
  </bookViews>
  <sheets>
    <sheet name="Initial Preference Test" sheetId="19" r:id="rId1"/>
    <sheet name="Deval 1 - Paired" sheetId="20" r:id="rId2"/>
    <sheet name="Deval 2 - Unpaired" sheetId="21" r:id="rId3"/>
    <sheet name="Deval 3 - Paired" sheetId="22" r:id="rId4"/>
    <sheet name="Deval 4 - Unpaired" sheetId="23" r:id="rId5"/>
    <sheet name="Deval 5 - Paired" sheetId="24" r:id="rId6"/>
    <sheet name="Deval 6 - Unpaired" sheetId="25" r:id="rId7"/>
    <sheet name="Final Preference Test" sheetId="29" r:id="rId8"/>
  </sheets>
  <definedNames>
    <definedName name="_xlnm._FilterDatabase" localSheetId="2" hidden="1">'Deval 2 - Unpaired'!$C$1:$C$10</definedName>
    <definedName name="_xlnm._FilterDatabase" localSheetId="3" hidden="1">'Deval 3 - Paired'!$C$1:$C$45</definedName>
    <definedName name="_xlnm._FilterDatabase" localSheetId="4" hidden="1">'Deval 4 - Unpaired'!$C$1:$C$45</definedName>
    <definedName name="_xlnm._FilterDatabase" localSheetId="5" hidden="1">'Deval 5 - Paired'!$C$1:$C$45</definedName>
    <definedName name="_xlnm._FilterDatabase" localSheetId="6" hidden="1">'Deval 6 - Unpaired'!$C$1:$C$45</definedName>
    <definedName name="_xlnm._FilterDatabase" localSheetId="7" hidden="1">'Final Preference Test'!$U$1:$U$44</definedName>
    <definedName name="_xlnm._FilterDatabase" localSheetId="0" hidden="1">'Initial Preference Test'!$D$1:$D$44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1" l="1"/>
  <c r="I7" i="21"/>
  <c r="I8" i="21"/>
  <c r="I9" i="21"/>
  <c r="I10" i="21"/>
  <c r="I11" i="21"/>
  <c r="I12" i="21"/>
  <c r="I5" i="21"/>
  <c r="X12" i="20" l="1"/>
  <c r="AB12" i="20" s="1"/>
  <c r="AD12" i="20" s="1"/>
  <c r="V12" i="20"/>
  <c r="N12" i="20"/>
  <c r="L12" i="20"/>
  <c r="I12" i="20"/>
  <c r="G12" i="20"/>
  <c r="X11" i="20"/>
  <c r="AB11" i="20" s="1"/>
  <c r="AD11" i="20" s="1"/>
  <c r="V11" i="20"/>
  <c r="N11" i="20"/>
  <c r="L11" i="20"/>
  <c r="I11" i="20"/>
  <c r="G11" i="20"/>
  <c r="X10" i="20"/>
  <c r="AB10" i="20" s="1"/>
  <c r="AD10" i="20" s="1"/>
  <c r="V10" i="20"/>
  <c r="N10" i="20"/>
  <c r="L10" i="20"/>
  <c r="I10" i="20"/>
  <c r="G10" i="20"/>
  <c r="X9" i="20"/>
  <c r="AB9" i="20" s="1"/>
  <c r="AD9" i="20" s="1"/>
  <c r="V9" i="20"/>
  <c r="N9" i="20"/>
  <c r="L9" i="20"/>
  <c r="I9" i="20"/>
  <c r="G9" i="20"/>
  <c r="X8" i="20"/>
  <c r="AB8" i="20" s="1"/>
  <c r="AD8" i="20" s="1"/>
  <c r="V8" i="20"/>
  <c r="R8" i="20"/>
  <c r="L8" i="20"/>
  <c r="N8" i="20" s="1"/>
  <c r="I8" i="20"/>
  <c r="G8" i="20"/>
  <c r="X7" i="20"/>
  <c r="AB7" i="20" s="1"/>
  <c r="AD7" i="20" s="1"/>
  <c r="V7" i="20"/>
  <c r="L7" i="20"/>
  <c r="N7" i="20" s="1"/>
  <c r="I7" i="20"/>
  <c r="G7" i="20"/>
  <c r="X6" i="20"/>
  <c r="AB6" i="20" s="1"/>
  <c r="AD6" i="20" s="1"/>
  <c r="V6" i="20"/>
  <c r="L6" i="20"/>
  <c r="N6" i="20" s="1"/>
  <c r="I6" i="20"/>
  <c r="G6" i="20"/>
  <c r="X5" i="20"/>
  <c r="AB5" i="20" s="1"/>
  <c r="AD5" i="20" s="1"/>
  <c r="V5" i="20"/>
  <c r="L5" i="20"/>
  <c r="N5" i="20" s="1"/>
  <c r="I5" i="20"/>
  <c r="G5" i="20"/>
  <c r="AB3" i="20"/>
  <c r="G12" i="24"/>
  <c r="G11" i="24"/>
  <c r="G10" i="24"/>
  <c r="G9" i="24"/>
  <c r="G8" i="24"/>
  <c r="G7" i="24"/>
  <c r="G6" i="24"/>
  <c r="G5" i="24"/>
  <c r="G12" i="22"/>
  <c r="G11" i="22"/>
  <c r="G10" i="22"/>
  <c r="G9" i="22"/>
  <c r="G8" i="22"/>
  <c r="G7" i="22"/>
  <c r="G6" i="22"/>
  <c r="G5" i="22"/>
  <c r="L6" i="24" l="1"/>
  <c r="L7" i="24"/>
  <c r="L8" i="24"/>
  <c r="L9" i="24"/>
  <c r="L10" i="24"/>
  <c r="L11" i="24"/>
  <c r="L12" i="24"/>
  <c r="L5" i="24"/>
  <c r="L12" i="23" l="1"/>
  <c r="L11" i="23"/>
  <c r="L10" i="23"/>
  <c r="L9" i="23"/>
  <c r="L8" i="23"/>
  <c r="L7" i="23"/>
  <c r="L6" i="23"/>
  <c r="L5" i="23"/>
  <c r="L6" i="22" l="1"/>
  <c r="N6" i="22" s="1"/>
  <c r="L7" i="22"/>
  <c r="N7" i="22" s="1"/>
  <c r="L8" i="22"/>
  <c r="L9" i="22"/>
  <c r="N9" i="22" s="1"/>
  <c r="L10" i="22"/>
  <c r="L11" i="22"/>
  <c r="N11" i="22" s="1"/>
  <c r="L12" i="22"/>
  <c r="N12" i="22" s="1"/>
  <c r="L5" i="22"/>
  <c r="N5" i="22" s="1"/>
  <c r="N12" i="23"/>
  <c r="I12" i="23"/>
  <c r="N11" i="23"/>
  <c r="I11" i="23"/>
  <c r="N10" i="23"/>
  <c r="I10" i="23"/>
  <c r="N9" i="23"/>
  <c r="I9" i="23"/>
  <c r="N8" i="23"/>
  <c r="I8" i="23"/>
  <c r="N7" i="23"/>
  <c r="I7" i="23"/>
  <c r="N6" i="23"/>
  <c r="I6" i="23"/>
  <c r="N5" i="23"/>
  <c r="I5" i="23"/>
  <c r="I12" i="22"/>
  <c r="I11" i="22"/>
  <c r="N10" i="22"/>
  <c r="I10" i="22"/>
  <c r="I9" i="22"/>
  <c r="N8" i="22"/>
  <c r="I8" i="22"/>
  <c r="I7" i="22"/>
  <c r="I6" i="22"/>
  <c r="I5" i="22"/>
  <c r="N6" i="25" l="1"/>
  <c r="N7" i="25"/>
  <c r="N8" i="25"/>
  <c r="N9" i="25"/>
  <c r="N10" i="25"/>
  <c r="N11" i="25"/>
  <c r="N12" i="25"/>
  <c r="N5" i="25"/>
  <c r="N6" i="24"/>
  <c r="N7" i="24"/>
  <c r="N8" i="24"/>
  <c r="N9" i="24"/>
  <c r="N10" i="24"/>
  <c r="N11" i="24"/>
  <c r="N12" i="24"/>
  <c r="N5" i="24"/>
  <c r="K11" i="29" l="1"/>
  <c r="N11" i="29" s="1"/>
  <c r="J11" i="29"/>
  <c r="M11" i="29" s="1"/>
  <c r="K10" i="29"/>
  <c r="Q10" i="29" s="1"/>
  <c r="U10" i="29" s="1"/>
  <c r="J10" i="29"/>
  <c r="P10" i="29" s="1"/>
  <c r="V10" i="29" s="1"/>
  <c r="K9" i="29"/>
  <c r="Q9" i="29" s="1"/>
  <c r="V9" i="29" s="1"/>
  <c r="J9" i="29"/>
  <c r="P9" i="29" s="1"/>
  <c r="U9" i="29" s="1"/>
  <c r="K8" i="29"/>
  <c r="Q8" i="29" s="1"/>
  <c r="V8" i="29" s="1"/>
  <c r="J8" i="29"/>
  <c r="P8" i="29" s="1"/>
  <c r="U8" i="29" s="1"/>
  <c r="K7" i="29"/>
  <c r="N7" i="29" s="1"/>
  <c r="J7" i="29"/>
  <c r="M7" i="29" s="1"/>
  <c r="K6" i="29"/>
  <c r="Q6" i="29" s="1"/>
  <c r="V6" i="29" s="1"/>
  <c r="J6" i="29"/>
  <c r="M6" i="29" s="1"/>
  <c r="K5" i="29"/>
  <c r="Q5" i="29" s="1"/>
  <c r="V5" i="29" s="1"/>
  <c r="J5" i="29"/>
  <c r="P5" i="29" s="1"/>
  <c r="U5" i="29" s="1"/>
  <c r="K4" i="29"/>
  <c r="Q4" i="29" s="1"/>
  <c r="U4" i="29" s="1"/>
  <c r="J4" i="29"/>
  <c r="P4" i="29" s="1"/>
  <c r="V4" i="29" s="1"/>
  <c r="I12" i="25"/>
  <c r="I11" i="25"/>
  <c r="I10" i="25"/>
  <c r="I9" i="25"/>
  <c r="I8" i="25"/>
  <c r="I7" i="25"/>
  <c r="I6" i="25"/>
  <c r="I5" i="25"/>
  <c r="X12" i="24"/>
  <c r="AB12" i="24" s="1"/>
  <c r="AD12" i="24" s="1"/>
  <c r="V12" i="24"/>
  <c r="I12" i="24"/>
  <c r="AB11" i="24"/>
  <c r="AD11" i="24" s="1"/>
  <c r="X11" i="24"/>
  <c r="V11" i="24"/>
  <c r="I11" i="24"/>
  <c r="X10" i="24"/>
  <c r="AB10" i="24" s="1"/>
  <c r="AD10" i="24" s="1"/>
  <c r="V10" i="24"/>
  <c r="I10" i="24"/>
  <c r="X9" i="24"/>
  <c r="AB9" i="24" s="1"/>
  <c r="AD9" i="24" s="1"/>
  <c r="V9" i="24"/>
  <c r="I9" i="24"/>
  <c r="X8" i="24"/>
  <c r="AB8" i="24" s="1"/>
  <c r="AD8" i="24" s="1"/>
  <c r="V8" i="24"/>
  <c r="R8" i="24"/>
  <c r="I8" i="24"/>
  <c r="X7" i="24"/>
  <c r="AB7" i="24" s="1"/>
  <c r="AD7" i="24" s="1"/>
  <c r="V7" i="24"/>
  <c r="I7" i="24"/>
  <c r="X6" i="24"/>
  <c r="AB6" i="24" s="1"/>
  <c r="AD6" i="24" s="1"/>
  <c r="V6" i="24"/>
  <c r="I6" i="24"/>
  <c r="X5" i="24"/>
  <c r="AB5" i="24" s="1"/>
  <c r="V5" i="24"/>
  <c r="I5" i="24"/>
  <c r="AB3" i="24"/>
  <c r="X12" i="22"/>
  <c r="AB12" i="22" s="1"/>
  <c r="AD12" i="22" s="1"/>
  <c r="V12" i="22"/>
  <c r="X11" i="22"/>
  <c r="AB11" i="22" s="1"/>
  <c r="AD11" i="22" s="1"/>
  <c r="V11" i="22"/>
  <c r="X10" i="22"/>
  <c r="AB10" i="22" s="1"/>
  <c r="AD10" i="22" s="1"/>
  <c r="V10" i="22"/>
  <c r="X9" i="22"/>
  <c r="AB9" i="22" s="1"/>
  <c r="AD9" i="22" s="1"/>
  <c r="V9" i="22"/>
  <c r="X8" i="22"/>
  <c r="AB8" i="22" s="1"/>
  <c r="AD8" i="22" s="1"/>
  <c r="V8" i="22"/>
  <c r="R8" i="22"/>
  <c r="AB7" i="22"/>
  <c r="AD7" i="22" s="1"/>
  <c r="X7" i="22"/>
  <c r="V7" i="22"/>
  <c r="X6" i="22"/>
  <c r="AB6" i="22" s="1"/>
  <c r="AD6" i="22" s="1"/>
  <c r="V6" i="22"/>
  <c r="X5" i="22"/>
  <c r="AB5" i="22" s="1"/>
  <c r="V5" i="22"/>
  <c r="AB3" i="22"/>
  <c r="L11" i="21"/>
  <c r="N11" i="21" s="1"/>
  <c r="L12" i="21"/>
  <c r="N12" i="21" s="1"/>
  <c r="N10" i="29" l="1"/>
  <c r="P7" i="29"/>
  <c r="V7" i="29" s="1"/>
  <c r="P11" i="29"/>
  <c r="V11" i="29" s="1"/>
  <c r="Q11" i="29"/>
  <c r="U11" i="29" s="1"/>
  <c r="M10" i="29"/>
  <c r="Q7" i="29"/>
  <c r="U7" i="29" s="1"/>
  <c r="N6" i="29"/>
  <c r="P6" i="29"/>
  <c r="U6" i="29" s="1"/>
  <c r="N9" i="29"/>
  <c r="M8" i="29"/>
  <c r="N8" i="29"/>
  <c r="M5" i="29"/>
  <c r="M9" i="29"/>
  <c r="N5" i="29"/>
  <c r="M4" i="29"/>
  <c r="N4" i="29"/>
  <c r="AB14" i="24"/>
  <c r="AD5" i="24"/>
  <c r="AD14" i="24" s="1"/>
  <c r="AB14" i="22"/>
  <c r="AD5" i="22"/>
  <c r="AD14" i="22" s="1"/>
  <c r="P12" i="21"/>
  <c r="P11" i="21"/>
  <c r="AD14" i="20" l="1"/>
  <c r="AF14" i="20"/>
  <c r="L10" i="21" l="1"/>
  <c r="P10" i="21" s="1"/>
  <c r="L9" i="21"/>
  <c r="P9" i="21" s="1"/>
  <c r="L8" i="21"/>
  <c r="P8" i="21" s="1"/>
  <c r="L7" i="21"/>
  <c r="N7" i="21" s="1"/>
  <c r="L6" i="21"/>
  <c r="P6" i="21" s="1"/>
  <c r="L5" i="21"/>
  <c r="P5" i="21" s="1"/>
  <c r="J5" i="19"/>
  <c r="M5" i="19" s="1"/>
  <c r="K5" i="19"/>
  <c r="N5" i="19" s="1"/>
  <c r="J6" i="19"/>
  <c r="M6" i="19" s="1"/>
  <c r="K6" i="19"/>
  <c r="Q6" i="19" s="1"/>
  <c r="V6" i="19" s="1"/>
  <c r="J7" i="19"/>
  <c r="P7" i="19" s="1"/>
  <c r="V7" i="19" s="1"/>
  <c r="K7" i="19"/>
  <c r="Q7" i="19" s="1"/>
  <c r="U7" i="19" s="1"/>
  <c r="J8" i="19"/>
  <c r="P8" i="19" s="1"/>
  <c r="U8" i="19" s="1"/>
  <c r="K8" i="19"/>
  <c r="Q8" i="19" s="1"/>
  <c r="V8" i="19" s="1"/>
  <c r="J9" i="19"/>
  <c r="P9" i="19" s="1"/>
  <c r="U9" i="19" s="1"/>
  <c r="K9" i="19"/>
  <c r="N9" i="19" s="1"/>
  <c r="J10" i="19"/>
  <c r="P10" i="19" s="1"/>
  <c r="V10" i="19" s="1"/>
  <c r="K10" i="19"/>
  <c r="Q10" i="19" s="1"/>
  <c r="U10" i="19" s="1"/>
  <c r="J11" i="19"/>
  <c r="P11" i="19" s="1"/>
  <c r="V11" i="19" s="1"/>
  <c r="K11" i="19"/>
  <c r="N11" i="19" s="1"/>
  <c r="K4" i="19"/>
  <c r="Q4" i="19" s="1"/>
  <c r="U4" i="19" s="1"/>
  <c r="J4" i="19"/>
  <c r="M4" i="19" s="1"/>
  <c r="N9" i="21" l="1"/>
  <c r="N10" i="21"/>
  <c r="P7" i="21"/>
  <c r="Q5" i="19"/>
  <c r="V5" i="19" s="1"/>
  <c r="M9" i="19"/>
  <c r="M10" i="19"/>
  <c r="M7" i="19"/>
  <c r="Q11" i="19"/>
  <c r="U11" i="19" s="1"/>
  <c r="P6" i="19"/>
  <c r="U6" i="19" s="1"/>
  <c r="M11" i="19"/>
  <c r="N10" i="19"/>
  <c r="Q9" i="19"/>
  <c r="V9" i="19" s="1"/>
  <c r="N8" i="19"/>
  <c r="M8" i="19"/>
  <c r="N7" i="19"/>
  <c r="N6" i="19"/>
  <c r="P5" i="19"/>
  <c r="U5" i="19" s="1"/>
  <c r="N4" i="19"/>
  <c r="P4" i="19"/>
  <c r="V4" i="19" s="1"/>
  <c r="N5" i="21"/>
  <c r="N8" i="21"/>
  <c r="N6" i="21"/>
</calcChain>
</file>

<file path=xl/sharedStrings.xml><?xml version="1.0" encoding="utf-8"?>
<sst xmlns="http://schemas.openxmlformats.org/spreadsheetml/2006/main" count="451" uniqueCount="52">
  <si>
    <t>New ID</t>
  </si>
  <si>
    <t>Paired</t>
  </si>
  <si>
    <t>G1</t>
  </si>
  <si>
    <t>Deval</t>
  </si>
  <si>
    <t>Protocol</t>
  </si>
  <si>
    <t>A</t>
  </si>
  <si>
    <t>B</t>
  </si>
  <si>
    <t>Bacon</t>
  </si>
  <si>
    <t>Banana</t>
  </si>
  <si>
    <t>Remaining food</t>
  </si>
  <si>
    <t>Amount consumed</t>
  </si>
  <si>
    <t>% consumed</t>
  </si>
  <si>
    <t>Weight</t>
  </si>
  <si>
    <t>LiCl</t>
  </si>
  <si>
    <t>Day 1 - Paired with LiCl  (0.3 M - 5 ml/kg, i.p.)</t>
  </si>
  <si>
    <t>Day 2 - Unpaired</t>
  </si>
  <si>
    <t>XXX</t>
  </si>
  <si>
    <t>Day 4 - Unpaired</t>
  </si>
  <si>
    <t>Day 5 - Paired with LiCl  (0.3 M - 5 ml/kg, i.p.)</t>
  </si>
  <si>
    <t>Day 3 - Paired with LiCl  (0.3 M - 5 ml/kg, i.p.)</t>
  </si>
  <si>
    <t>Pellets consumed</t>
  </si>
  <si>
    <t>STOCK conc.</t>
  </si>
  <si>
    <t>mg/mL</t>
  </si>
  <si>
    <t>Solution</t>
  </si>
  <si>
    <t>Desired dose</t>
  </si>
  <si>
    <t>Rat weight</t>
  </si>
  <si>
    <t>Injected volume</t>
  </si>
  <si>
    <t>Dead volume</t>
  </si>
  <si>
    <t>g</t>
  </si>
  <si>
    <t>mL</t>
  </si>
  <si>
    <t>ID</t>
  </si>
  <si>
    <t>TOTAL injected</t>
  </si>
  <si>
    <t>TOTAL volume</t>
  </si>
  <si>
    <t>Atomic Weight</t>
  </si>
  <si>
    <t>g/mol</t>
  </si>
  <si>
    <t>mol/L</t>
  </si>
  <si>
    <t>Concentration</t>
  </si>
  <si>
    <t>Injection</t>
  </si>
  <si>
    <t>Solution volume</t>
  </si>
  <si>
    <t>Mass</t>
  </si>
  <si>
    <t>mL/kg</t>
  </si>
  <si>
    <t>Unpaired</t>
  </si>
  <si>
    <t>IN FOOD CUP</t>
  </si>
  <si>
    <t>Day 6 - Unpaired</t>
  </si>
  <si>
    <t>AD01</t>
  </si>
  <si>
    <t>AD02</t>
  </si>
  <si>
    <t>AD03</t>
  </si>
  <si>
    <t>AD04</t>
  </si>
  <si>
    <t>AD05</t>
  </si>
  <si>
    <t>AD06</t>
  </si>
  <si>
    <t>AD07</t>
  </si>
  <si>
    <t>AD08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</si>
</sst>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7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47">
    <xf numFmtId="0" fontId="0" fillId="0" borderId="0" xfId="0"/>
    <xf numFmtId="0" fontId="1" fillId="2" borderId="2" xfId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2" borderId="2" xfId="1" applyFont="1" applyAlignment="1">
      <alignment horizontal="center" vertical="center"/>
    </xf>
    <xf numFmtId="0" fontId="6" fillId="2" borderId="2" xfId="1" applyFont="1" applyAlignment="1">
      <alignment horizontal="center" vertical="center"/>
    </xf>
    <xf numFmtId="0" fontId="7" fillId="2" borderId="1" xfId="2" applyFont="1" applyAlignment="1">
      <alignment horizontal="center"/>
    </xf>
    <xf numFmtId="0" fontId="1" fillId="2" borderId="2" xfId="1" applyAlignment="1">
      <alignment horizontal="center"/>
    </xf>
    <xf numFmtId="0" fontId="8" fillId="2" borderId="1" xfId="2" applyFont="1" applyAlignment="1">
      <alignment horizontal="center"/>
    </xf>
    <xf numFmtId="0" fontId="0" fillId="0" borderId="0" xfId="0" applyAlignment="1">
      <alignment horizontal="center"/>
    </xf>
    <xf numFmtId="0" fontId="5" fillId="5" borderId="2" xfId="5" applyFont="1" applyBorder="1" applyAlignment="1">
      <alignment horizontal="center" vertical="center"/>
    </xf>
    <xf numFmtId="0" fontId="6" fillId="5" borderId="2" xfId="5" applyFont="1" applyBorder="1" applyAlignment="1">
      <alignment horizontal="center" vertic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4" xfId="3" applyBorder="1" applyAlignment="1"/>
    <xf numFmtId="0" fontId="12" fillId="2" borderId="2" xfId="1" applyFont="1" applyAlignment="1">
      <alignment horizontal="center"/>
    </xf>
    <xf numFmtId="0" fontId="3" fillId="3" borderId="3" xfId="3"/>
    <xf numFmtId="0" fontId="1" fillId="2" borderId="2" xfId="1"/>
    <xf numFmtId="0" fontId="2" fillId="2" borderId="1" xfId="2"/>
    <xf numFmtId="2" fontId="2" fillId="2" borderId="1" xfId="2" applyNumberFormat="1"/>
    <xf numFmtId="1" fontId="2" fillId="2" borderId="1" xfId="2" applyNumberFormat="1"/>
    <xf numFmtId="0" fontId="1" fillId="2" borderId="2" xfId="1" applyFont="1" applyAlignment="1">
      <alignment horizontal="center"/>
    </xf>
    <xf numFmtId="164" fontId="1" fillId="2" borderId="2" xfId="1" applyNumberFormat="1" applyFont="1" applyAlignment="1">
      <alignment horizontal="center"/>
    </xf>
    <xf numFmtId="0" fontId="2" fillId="2" borderId="1" xfId="2" applyAlignment="1">
      <alignment horizontal="center"/>
    </xf>
    <xf numFmtId="0" fontId="3" fillId="3" borderId="3" xfId="3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0" fillId="0" borderId="0" xfId="0"/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0" fillId="0" borderId="0" xfId="0"/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3" xfId="3" applyAlignment="1">
      <alignment horizontal="center" vertical="center"/>
    </xf>
    <xf numFmtId="0" fontId="0" fillId="0" borderId="0" xfId="0"/>
    <xf numFmtId="0" fontId="11" fillId="6" borderId="6" xfId="6" applyFont="1" applyBorder="1" applyAlignment="1">
      <alignment horizontal="center" vertical="center"/>
    </xf>
    <xf numFmtId="0" fontId="11" fillId="6" borderId="0" xfId="6" applyFont="1" applyBorder="1" applyAlignment="1">
      <alignment horizontal="center" vertical="center"/>
    </xf>
    <xf numFmtId="0" fontId="11" fillId="6" borderId="7" xfId="6" applyFont="1" applyBorder="1" applyAlignment="1">
      <alignment horizontal="center" vertical="center"/>
    </xf>
    <xf numFmtId="0" fontId="11" fillId="6" borderId="8" xfId="6" applyFont="1" applyBorder="1" applyAlignment="1">
      <alignment horizontal="center" vertical="center"/>
    </xf>
    <xf numFmtId="0" fontId="3" fillId="4" borderId="6" xfId="4" applyFont="1" applyBorder="1" applyAlignment="1">
      <alignment horizontal="center" vertical="center"/>
    </xf>
    <xf numFmtId="0" fontId="3" fillId="4" borderId="0" xfId="4" applyFont="1" applyBorder="1" applyAlignment="1">
      <alignment horizontal="center" vertical="center"/>
    </xf>
    <xf numFmtId="0" fontId="3" fillId="4" borderId="7" xfId="4" applyFont="1" applyBorder="1" applyAlignment="1">
      <alignment horizontal="center" vertical="center"/>
    </xf>
    <xf numFmtId="0" fontId="3" fillId="4" borderId="8" xfId="4" applyFont="1" applyBorder="1" applyAlignment="1">
      <alignment horizontal="center" vertical="center"/>
    </xf>
    <xf numFmtId="0" fontId="2" fillId="2" borderId="1" xfId="2" applyAlignment="1">
      <alignment horizontal="center" vertical="center"/>
    </xf>
  </cellXfs>
  <cellStyles count="7">
    <cellStyle name="60% - Accent3" xfId="5" builtinId="40"/>
    <cellStyle name="Accent1" xfId="4" builtinId="29"/>
    <cellStyle name="Accent4" xfId="6" builtinId="41"/>
    <cellStyle name="Calculation" xfId="2" builtinId="22"/>
    <cellStyle name="Check Cell" xfId="3" builtinId="23"/>
    <cellStyle name="Normal" xfId="0" builtinId="0"/>
    <cellStyle name="Output" xfId="1" builtinId="21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AEA0-7F7C-4B15-8E27-4F2905890793}">
  <dimension ref="C1:V12"/>
  <sheetViews>
    <sheetView topLeftCell="B1" zoomScale="70" zoomScaleNormal="70" workbookViewId="0">
      <selection activeCell="E4" sqref="E4:E11"/>
    </sheetView>
  </sheetViews>
  <sheetFormatPr defaultRowHeight="14.4" x14ac:dyDescent="0.3"/>
  <sheetData>
    <row r="1" spans="3:22" ht="15" thickBot="1" x14ac:dyDescent="0.35"/>
    <row r="2" spans="3:22" ht="15.6" thickTop="1" thickBot="1" x14ac:dyDescent="0.35">
      <c r="C2" s="36" t="s">
        <v>2</v>
      </c>
      <c r="D2" s="36"/>
      <c r="E2" s="36"/>
      <c r="F2" s="10"/>
      <c r="G2" s="34" t="s">
        <v>9</v>
      </c>
      <c r="H2" s="35"/>
      <c r="I2" s="10"/>
      <c r="J2" s="34" t="s">
        <v>10</v>
      </c>
      <c r="K2" s="35"/>
      <c r="L2" s="10"/>
      <c r="M2" s="34" t="s">
        <v>11</v>
      </c>
      <c r="N2" s="35"/>
      <c r="P2" s="34" t="s">
        <v>20</v>
      </c>
      <c r="Q2" s="35"/>
    </row>
    <row r="3" spans="3:22" ht="15.6" thickTop="1" thickBot="1" x14ac:dyDescent="0.35">
      <c r="C3" s="2" t="s">
        <v>0</v>
      </c>
      <c r="D3" s="2" t="s">
        <v>4</v>
      </c>
      <c r="E3" s="2" t="s">
        <v>3</v>
      </c>
      <c r="F3" s="10"/>
      <c r="G3" s="11" t="s">
        <v>7</v>
      </c>
      <c r="H3" s="12" t="s">
        <v>8</v>
      </c>
      <c r="I3" s="10"/>
      <c r="J3" s="11" t="s">
        <v>7</v>
      </c>
      <c r="K3" s="12" t="s">
        <v>8</v>
      </c>
      <c r="L3" s="10"/>
      <c r="M3" s="11" t="s">
        <v>7</v>
      </c>
      <c r="N3" s="12" t="s">
        <v>8</v>
      </c>
      <c r="P3" s="11" t="s">
        <v>7</v>
      </c>
      <c r="Q3" s="12" t="s">
        <v>8</v>
      </c>
      <c r="R3" s="2" t="s">
        <v>30</v>
      </c>
      <c r="U3" s="17" t="s">
        <v>41</v>
      </c>
      <c r="V3" s="17" t="s">
        <v>1</v>
      </c>
    </row>
    <row r="4" spans="3:22" ht="15" thickTop="1" x14ac:dyDescent="0.3">
      <c r="C4" s="1" t="s">
        <v>44</v>
      </c>
      <c r="D4" s="7" t="s">
        <v>5</v>
      </c>
      <c r="E4" s="5" t="s">
        <v>7</v>
      </c>
      <c r="F4" s="10"/>
      <c r="G4" s="8"/>
      <c r="H4" s="8"/>
      <c r="I4" s="10"/>
      <c r="J4" s="8">
        <f>4.5-G4</f>
        <v>4.5</v>
      </c>
      <c r="K4" s="8">
        <f>4.5-H4</f>
        <v>4.5</v>
      </c>
      <c r="L4" s="10"/>
      <c r="M4" s="8">
        <f>4.5-J4</f>
        <v>0</v>
      </c>
      <c r="N4" s="8">
        <f>4.5-K4</f>
        <v>0</v>
      </c>
      <c r="P4" s="8">
        <f>J4/0.045</f>
        <v>100</v>
      </c>
      <c r="Q4" s="8">
        <f>K4/0.045</f>
        <v>100</v>
      </c>
      <c r="R4" s="1" t="s">
        <v>44</v>
      </c>
      <c r="T4" s="1" t="s">
        <v>44</v>
      </c>
      <c r="U4" s="21">
        <f>IF(E4="Bacon",Q4,P4)</f>
        <v>100</v>
      </c>
      <c r="V4" s="21">
        <f>IF(E4="Bacon",P4,Q4)</f>
        <v>100</v>
      </c>
    </row>
    <row r="5" spans="3:22" x14ac:dyDescent="0.3">
      <c r="C5" s="1" t="s">
        <v>45</v>
      </c>
      <c r="D5" s="9" t="s">
        <v>6</v>
      </c>
      <c r="E5" s="5" t="s">
        <v>7</v>
      </c>
      <c r="F5" s="10"/>
      <c r="G5" s="8"/>
      <c r="H5" s="8"/>
      <c r="I5" s="10"/>
      <c r="J5" s="8">
        <f t="shared" ref="J5:J11" si="0">4.5-G5</f>
        <v>4.5</v>
      </c>
      <c r="K5" s="8">
        <f t="shared" ref="K5:K11" si="1">4.5-H5</f>
        <v>4.5</v>
      </c>
      <c r="L5" s="10"/>
      <c r="M5" s="8">
        <f t="shared" ref="M5:M11" si="2">4.5-J5</f>
        <v>0</v>
      </c>
      <c r="N5" s="8">
        <f t="shared" ref="N5:N11" si="3">4.5-K5</f>
        <v>0</v>
      </c>
      <c r="P5" s="8">
        <f t="shared" ref="P5:P11" si="4">J5/0.045</f>
        <v>100</v>
      </c>
      <c r="Q5" s="8">
        <f t="shared" ref="Q5:Q11" si="5">K5/0.045</f>
        <v>100</v>
      </c>
      <c r="R5" s="1" t="s">
        <v>45</v>
      </c>
      <c r="T5" s="1" t="s">
        <v>45</v>
      </c>
      <c r="U5" s="21">
        <f t="shared" ref="U5:U11" si="6">IF(E5="Bacon",Q5,P5)</f>
        <v>100</v>
      </c>
      <c r="V5" s="21">
        <f t="shared" ref="V5:V11" si="7">IF(E5="Bacon",P5,Q5)</f>
        <v>100</v>
      </c>
    </row>
    <row r="6" spans="3:22" x14ac:dyDescent="0.3">
      <c r="C6" s="1" t="s">
        <v>46</v>
      </c>
      <c r="D6" s="7" t="s">
        <v>5</v>
      </c>
      <c r="E6" s="6" t="s">
        <v>8</v>
      </c>
      <c r="F6" s="10"/>
      <c r="G6" s="8"/>
      <c r="H6" s="8"/>
      <c r="I6" s="10"/>
      <c r="J6" s="8">
        <f t="shared" si="0"/>
        <v>4.5</v>
      </c>
      <c r="K6" s="8">
        <f t="shared" si="1"/>
        <v>4.5</v>
      </c>
      <c r="L6" s="10"/>
      <c r="M6" s="8">
        <f t="shared" si="2"/>
        <v>0</v>
      </c>
      <c r="N6" s="8">
        <f t="shared" si="3"/>
        <v>0</v>
      </c>
      <c r="P6" s="8">
        <f t="shared" si="4"/>
        <v>100</v>
      </c>
      <c r="Q6" s="8">
        <f t="shared" si="5"/>
        <v>100</v>
      </c>
      <c r="R6" s="1" t="s">
        <v>46</v>
      </c>
      <c r="T6" s="1" t="s">
        <v>46</v>
      </c>
      <c r="U6" s="21">
        <f t="shared" si="6"/>
        <v>100</v>
      </c>
      <c r="V6" s="21">
        <f t="shared" si="7"/>
        <v>100</v>
      </c>
    </row>
    <row r="7" spans="3:22" x14ac:dyDescent="0.3">
      <c r="C7" s="1" t="s">
        <v>47</v>
      </c>
      <c r="D7" s="9" t="s">
        <v>6</v>
      </c>
      <c r="E7" s="6" t="s">
        <v>8</v>
      </c>
      <c r="F7" s="10"/>
      <c r="G7" s="8"/>
      <c r="H7" s="8"/>
      <c r="I7" s="10"/>
      <c r="J7" s="8">
        <f t="shared" si="0"/>
        <v>4.5</v>
      </c>
      <c r="K7" s="8">
        <f t="shared" si="1"/>
        <v>4.5</v>
      </c>
      <c r="L7" s="10"/>
      <c r="M7" s="8">
        <f t="shared" si="2"/>
        <v>0</v>
      </c>
      <c r="N7" s="8">
        <f t="shared" si="3"/>
        <v>0</v>
      </c>
      <c r="P7" s="8">
        <f t="shared" si="4"/>
        <v>100</v>
      </c>
      <c r="Q7" s="8">
        <f t="shared" si="5"/>
        <v>100</v>
      </c>
      <c r="R7" s="1" t="s">
        <v>47</v>
      </c>
      <c r="T7" s="1" t="s">
        <v>47</v>
      </c>
      <c r="U7" s="21">
        <f t="shared" si="6"/>
        <v>100</v>
      </c>
      <c r="V7" s="21">
        <f t="shared" si="7"/>
        <v>100</v>
      </c>
    </row>
    <row r="8" spans="3:22" x14ac:dyDescent="0.3">
      <c r="C8" s="1" t="s">
        <v>48</v>
      </c>
      <c r="D8" s="9" t="s">
        <v>6</v>
      </c>
      <c r="E8" s="5" t="s">
        <v>7</v>
      </c>
      <c r="F8" s="10"/>
      <c r="G8" s="8"/>
      <c r="H8" s="8"/>
      <c r="I8" s="10"/>
      <c r="J8" s="8">
        <f t="shared" si="0"/>
        <v>4.5</v>
      </c>
      <c r="K8" s="8">
        <f t="shared" si="1"/>
        <v>4.5</v>
      </c>
      <c r="L8" s="10"/>
      <c r="M8" s="8">
        <f t="shared" si="2"/>
        <v>0</v>
      </c>
      <c r="N8" s="8">
        <f t="shared" si="3"/>
        <v>0</v>
      </c>
      <c r="P8" s="8">
        <f t="shared" si="4"/>
        <v>100</v>
      </c>
      <c r="Q8" s="8">
        <f t="shared" si="5"/>
        <v>100</v>
      </c>
      <c r="R8" s="1" t="s">
        <v>48</v>
      </c>
      <c r="T8" s="1" t="s">
        <v>48</v>
      </c>
      <c r="U8" s="21">
        <f t="shared" si="6"/>
        <v>100</v>
      </c>
      <c r="V8" s="21">
        <f t="shared" si="7"/>
        <v>100</v>
      </c>
    </row>
    <row r="9" spans="3:22" x14ac:dyDescent="0.3">
      <c r="C9" s="1" t="s">
        <v>49</v>
      </c>
      <c r="D9" s="7" t="s">
        <v>5</v>
      </c>
      <c r="E9" s="5" t="s">
        <v>7</v>
      </c>
      <c r="F9" s="10"/>
      <c r="G9" s="8"/>
      <c r="H9" s="8"/>
      <c r="I9" s="10"/>
      <c r="J9" s="8">
        <f t="shared" si="0"/>
        <v>4.5</v>
      </c>
      <c r="K9" s="8">
        <f t="shared" si="1"/>
        <v>4.5</v>
      </c>
      <c r="L9" s="10"/>
      <c r="M9" s="8">
        <f t="shared" si="2"/>
        <v>0</v>
      </c>
      <c r="N9" s="8">
        <f t="shared" si="3"/>
        <v>0</v>
      </c>
      <c r="P9" s="8">
        <f t="shared" si="4"/>
        <v>100</v>
      </c>
      <c r="Q9" s="8">
        <f t="shared" si="5"/>
        <v>100</v>
      </c>
      <c r="R9" s="1" t="s">
        <v>49</v>
      </c>
      <c r="T9" s="1" t="s">
        <v>49</v>
      </c>
      <c r="U9" s="21">
        <f t="shared" si="6"/>
        <v>100</v>
      </c>
      <c r="V9" s="21">
        <f t="shared" si="7"/>
        <v>100</v>
      </c>
    </row>
    <row r="10" spans="3:22" x14ac:dyDescent="0.3">
      <c r="C10" s="1" t="s">
        <v>50</v>
      </c>
      <c r="D10" s="9" t="s">
        <v>6</v>
      </c>
      <c r="E10" s="6" t="s">
        <v>8</v>
      </c>
      <c r="F10" s="10"/>
      <c r="G10" s="8"/>
      <c r="H10" s="8"/>
      <c r="I10" s="10"/>
      <c r="J10" s="8">
        <f t="shared" si="0"/>
        <v>4.5</v>
      </c>
      <c r="K10" s="8">
        <f t="shared" si="1"/>
        <v>4.5</v>
      </c>
      <c r="L10" s="10"/>
      <c r="M10" s="8">
        <f t="shared" si="2"/>
        <v>0</v>
      </c>
      <c r="N10" s="8">
        <f t="shared" si="3"/>
        <v>0</v>
      </c>
      <c r="P10" s="8">
        <f t="shared" si="4"/>
        <v>100</v>
      </c>
      <c r="Q10" s="8">
        <f t="shared" si="5"/>
        <v>100</v>
      </c>
      <c r="R10" s="1" t="s">
        <v>50</v>
      </c>
      <c r="T10" s="1" t="s">
        <v>50</v>
      </c>
      <c r="U10" s="21">
        <f t="shared" si="6"/>
        <v>100</v>
      </c>
      <c r="V10" s="21">
        <f t="shared" si="7"/>
        <v>100</v>
      </c>
    </row>
    <row r="11" spans="3:22" x14ac:dyDescent="0.3">
      <c r="C11" s="1" t="s">
        <v>51</v>
      </c>
      <c r="D11" s="7" t="s">
        <v>5</v>
      </c>
      <c r="E11" s="6" t="s">
        <v>8</v>
      </c>
      <c r="F11" s="10"/>
      <c r="G11" s="8"/>
      <c r="H11" s="8"/>
      <c r="I11" s="10"/>
      <c r="J11" s="8">
        <f t="shared" si="0"/>
        <v>4.5</v>
      </c>
      <c r="K11" s="8">
        <f t="shared" si="1"/>
        <v>4.5</v>
      </c>
      <c r="L11" s="10"/>
      <c r="M11" s="8">
        <f t="shared" si="2"/>
        <v>0</v>
      </c>
      <c r="N11" s="8">
        <f t="shared" si="3"/>
        <v>0</v>
      </c>
      <c r="P11" s="8">
        <f t="shared" si="4"/>
        <v>100</v>
      </c>
      <c r="Q11" s="8">
        <f t="shared" si="5"/>
        <v>100</v>
      </c>
      <c r="R11" s="1" t="s">
        <v>51</v>
      </c>
      <c r="T11" s="1" t="s">
        <v>51</v>
      </c>
      <c r="U11" s="21">
        <f t="shared" si="6"/>
        <v>100</v>
      </c>
      <c r="V11" s="21">
        <f t="shared" si="7"/>
        <v>100</v>
      </c>
    </row>
    <row r="12" spans="3:22" x14ac:dyDescent="0.3"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10"/>
    </row>
  </sheetData>
  <autoFilter ref="D1:D44" xr:uid="{DD77B210-4EA8-4F78-8BD9-D0343829F20D}"/>
  <mergeCells count="5">
    <mergeCell ref="G2:H2"/>
    <mergeCell ref="C2:E2"/>
    <mergeCell ref="P2:Q2"/>
    <mergeCell ref="J2:K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8C98-EA19-48D3-A08D-6D5FB7FBDAC9}">
  <dimension ref="A1:AF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9.109375" style="10"/>
    <col min="4" max="4" width="22.5546875" style="10" customWidth="1"/>
    <col min="5" max="5" width="12.44140625" style="10" bestFit="1" customWidth="1"/>
    <col min="6" max="6" width="9.5546875" style="10" bestFit="1" customWidth="1"/>
    <col min="7" max="7" width="9.6640625" style="10" customWidth="1"/>
    <col min="8" max="8" width="9.109375" style="10"/>
    <col min="9" max="9" width="10.5546875" style="10" bestFit="1" customWidth="1"/>
    <col min="10" max="10" width="7.109375" style="10" customWidth="1"/>
    <col min="11" max="11" width="9.109375" style="10"/>
    <col min="12" max="12" width="13.33203125" style="10" customWidth="1"/>
    <col min="13" max="13" width="9.109375" style="10"/>
    <col min="14" max="14" width="13.33203125" style="10" bestFit="1" customWidth="1"/>
    <col min="16" max="16" width="16.44140625" customWidth="1"/>
    <col min="17" max="17" width="15.33203125" bestFit="1" customWidth="1"/>
    <col min="19" max="19" width="15.33203125" bestFit="1" customWidth="1"/>
    <col min="20" max="20" width="8.5546875" bestFit="1" customWidth="1"/>
    <col min="24" max="24" width="10.6640625" bestFit="1" customWidth="1"/>
    <col min="26" max="26" width="12.33203125" bestFit="1" customWidth="1"/>
    <col min="28" max="28" width="10.44140625" bestFit="1" customWidth="1"/>
    <col min="30" max="30" width="15.33203125" bestFit="1" customWidth="1"/>
    <col min="32" max="32" width="13.5546875" bestFit="1" customWidth="1"/>
    <col min="38" max="38" width="15.33203125" bestFit="1" customWidth="1"/>
  </cols>
  <sheetData>
    <row r="1" spans="1:32" s="31" customFormat="1" ht="15" customHeight="1" thickTop="1" thickBot="1" x14ac:dyDescent="0.35">
      <c r="A1" s="4"/>
      <c r="B1" s="38" t="s">
        <v>14</v>
      </c>
      <c r="C1" s="39"/>
      <c r="D1" s="39"/>
      <c r="E1" s="10" t="s">
        <v>42</v>
      </c>
      <c r="F1" s="10"/>
      <c r="G1" s="10"/>
      <c r="H1" s="10"/>
      <c r="I1" s="10"/>
      <c r="J1" s="10"/>
      <c r="K1" s="10"/>
      <c r="L1" s="10"/>
      <c r="M1" s="10"/>
      <c r="N1" s="10"/>
      <c r="Q1" s="17" t="s">
        <v>21</v>
      </c>
    </row>
    <row r="2" spans="1:32" s="31" customFormat="1" ht="15.75" customHeight="1" thickTop="1" thickBot="1" x14ac:dyDescent="0.35">
      <c r="A2" s="4"/>
      <c r="B2" s="40"/>
      <c r="C2" s="41"/>
      <c r="D2" s="41"/>
      <c r="E2" s="10"/>
      <c r="F2" s="10"/>
      <c r="G2" s="10"/>
      <c r="H2" s="10"/>
      <c r="I2" s="10"/>
      <c r="J2" s="10"/>
      <c r="K2" s="10"/>
      <c r="L2" s="10"/>
      <c r="M2" s="10"/>
      <c r="N2" s="10"/>
      <c r="Q2" s="18">
        <v>5</v>
      </c>
      <c r="R2" s="31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2" s="31" customFormat="1" ht="15.6" thickTop="1" thickBot="1" x14ac:dyDescent="0.35">
      <c r="B3" s="36" t="s">
        <v>2</v>
      </c>
      <c r="C3" s="36"/>
      <c r="D3" s="36"/>
      <c r="E3" s="10"/>
      <c r="F3" s="10"/>
      <c r="G3" s="10"/>
      <c r="H3" s="10"/>
      <c r="I3" s="10"/>
      <c r="J3" s="10"/>
      <c r="K3" s="10"/>
      <c r="L3" s="10"/>
      <c r="M3" s="10"/>
      <c r="N3" s="10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2" s="31" customFormat="1" ht="15.6" thickTop="1" thickBot="1" x14ac:dyDescent="0.35">
      <c r="B4" s="2" t="s">
        <v>0</v>
      </c>
      <c r="C4" s="2" t="s">
        <v>4</v>
      </c>
      <c r="D4" s="2" t="s">
        <v>3</v>
      </c>
      <c r="E4" s="10"/>
      <c r="F4" s="33" t="s">
        <v>12</v>
      </c>
      <c r="G4" s="33" t="s">
        <v>13</v>
      </c>
      <c r="H4" s="10"/>
      <c r="I4" s="34" t="s">
        <v>9</v>
      </c>
      <c r="J4" s="35"/>
      <c r="K4" s="10"/>
      <c r="L4" s="33" t="s">
        <v>10</v>
      </c>
      <c r="M4" s="10"/>
      <c r="N4" s="32" t="s">
        <v>11</v>
      </c>
      <c r="R4" s="31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2" s="31" customFormat="1" ht="15.6" thickTop="1" thickBot="1" x14ac:dyDescent="0.35">
      <c r="B5" s="1" t="s">
        <v>44</v>
      </c>
      <c r="C5" s="7" t="s">
        <v>5</v>
      </c>
      <c r="D5" s="5" t="s">
        <v>7</v>
      </c>
      <c r="E5" s="10"/>
      <c r="F5" s="22">
        <v>500</v>
      </c>
      <c r="G5" s="23">
        <f>F5*5/1000</f>
        <v>2.5</v>
      </c>
      <c r="H5" s="10"/>
      <c r="I5" s="46" t="str">
        <f>D5</f>
        <v>Bacon</v>
      </c>
      <c r="J5" s="8"/>
      <c r="K5" s="10"/>
      <c r="L5" s="8">
        <f>32-J5</f>
        <v>32</v>
      </c>
      <c r="M5" s="10"/>
      <c r="N5" s="8">
        <f>(L5*100)/32</f>
        <v>100</v>
      </c>
      <c r="Q5" s="17" t="s">
        <v>33</v>
      </c>
      <c r="R5" s="19">
        <v>42.39</v>
      </c>
      <c r="S5" s="31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2" s="31" customFormat="1" ht="15.6" thickTop="1" thickBot="1" x14ac:dyDescent="0.35">
      <c r="B6" s="1" t="s">
        <v>45</v>
      </c>
      <c r="C6" s="9" t="s">
        <v>6</v>
      </c>
      <c r="D6" s="5" t="s">
        <v>7</v>
      </c>
      <c r="E6" s="10"/>
      <c r="F6" s="22">
        <v>500</v>
      </c>
      <c r="G6" s="23">
        <f t="shared" ref="G6:G12" si="0">F6*5/1000</f>
        <v>2.5</v>
      </c>
      <c r="H6" s="10"/>
      <c r="I6" s="46" t="str">
        <f t="shared" ref="I6:I12" si="1">D6</f>
        <v>Bacon</v>
      </c>
      <c r="J6" s="8"/>
      <c r="K6" s="10"/>
      <c r="L6" s="8">
        <f t="shared" ref="L6:L12" si="2">32-J6</f>
        <v>32</v>
      </c>
      <c r="M6" s="10"/>
      <c r="N6" s="8">
        <f t="shared" ref="N6:N12" si="3">(L6*100)/32</f>
        <v>100</v>
      </c>
      <c r="Q6" s="17" t="s">
        <v>36</v>
      </c>
      <c r="R6" s="19">
        <v>0.3</v>
      </c>
      <c r="S6" s="31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2" s="31" customFormat="1" ht="15.6" thickTop="1" thickBot="1" x14ac:dyDescent="0.35">
      <c r="B7" s="1" t="s">
        <v>46</v>
      </c>
      <c r="C7" s="7" t="s">
        <v>5</v>
      </c>
      <c r="D7" s="6" t="s">
        <v>8</v>
      </c>
      <c r="E7" s="10"/>
      <c r="F7" s="22">
        <v>500</v>
      </c>
      <c r="G7" s="23">
        <f t="shared" si="0"/>
        <v>2.5</v>
      </c>
      <c r="H7" s="10"/>
      <c r="I7" s="46" t="str">
        <f t="shared" si="1"/>
        <v>Banana</v>
      </c>
      <c r="J7" s="8"/>
      <c r="K7" s="10"/>
      <c r="L7" s="8">
        <f t="shared" si="2"/>
        <v>32</v>
      </c>
      <c r="M7" s="10"/>
      <c r="N7" s="8">
        <f t="shared" si="3"/>
        <v>100</v>
      </c>
      <c r="Q7" s="17" t="s">
        <v>38</v>
      </c>
      <c r="R7" s="19">
        <v>25</v>
      </c>
      <c r="S7" s="31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2" s="31" customFormat="1" ht="15.6" thickTop="1" thickBot="1" x14ac:dyDescent="0.35">
      <c r="B8" s="1" t="s">
        <v>47</v>
      </c>
      <c r="C8" s="9" t="s">
        <v>6</v>
      </c>
      <c r="D8" s="6" t="s">
        <v>8</v>
      </c>
      <c r="E8" s="10"/>
      <c r="F8" s="22">
        <v>500</v>
      </c>
      <c r="G8" s="23">
        <f t="shared" si="0"/>
        <v>2.5</v>
      </c>
      <c r="H8" s="10"/>
      <c r="I8" s="46" t="str">
        <f t="shared" si="1"/>
        <v>Banana</v>
      </c>
      <c r="J8" s="8"/>
      <c r="K8" s="10"/>
      <c r="L8" s="8">
        <f t="shared" si="2"/>
        <v>32</v>
      </c>
      <c r="M8" s="10"/>
      <c r="N8" s="8">
        <f t="shared" si="3"/>
        <v>100</v>
      </c>
      <c r="Q8" s="17" t="s">
        <v>39</v>
      </c>
      <c r="R8" s="20">
        <f>R5*R6*(R7/1000)</f>
        <v>0.31792500000000001</v>
      </c>
      <c r="S8" s="31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2" s="31" customFormat="1" ht="15.6" thickTop="1" thickBot="1" x14ac:dyDescent="0.35">
      <c r="B9" s="1" t="s">
        <v>48</v>
      </c>
      <c r="C9" s="9" t="s">
        <v>6</v>
      </c>
      <c r="D9" s="5" t="s">
        <v>7</v>
      </c>
      <c r="E9" s="10"/>
      <c r="F9" s="22">
        <v>500</v>
      </c>
      <c r="G9" s="23">
        <f t="shared" si="0"/>
        <v>2.5</v>
      </c>
      <c r="H9" s="10"/>
      <c r="I9" s="46" t="str">
        <f t="shared" si="1"/>
        <v>Bacon</v>
      </c>
      <c r="J9" s="8"/>
      <c r="K9" s="10"/>
      <c r="L9" s="8">
        <f t="shared" si="2"/>
        <v>32</v>
      </c>
      <c r="M9" s="10"/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2" s="31" customFormat="1" ht="15.6" thickTop="1" thickBot="1" x14ac:dyDescent="0.35">
      <c r="B10" s="1" t="s">
        <v>49</v>
      </c>
      <c r="C10" s="7" t="s">
        <v>5</v>
      </c>
      <c r="D10" s="5" t="s">
        <v>7</v>
      </c>
      <c r="E10" s="10"/>
      <c r="F10" s="22">
        <v>500</v>
      </c>
      <c r="G10" s="23">
        <f t="shared" si="0"/>
        <v>2.5</v>
      </c>
      <c r="H10" s="10"/>
      <c r="I10" s="46" t="str">
        <f t="shared" si="1"/>
        <v>Bacon</v>
      </c>
      <c r="J10" s="8"/>
      <c r="K10" s="10"/>
      <c r="L10" s="8">
        <f t="shared" si="2"/>
        <v>32</v>
      </c>
      <c r="M10" s="10"/>
      <c r="N10" s="8">
        <f t="shared" si="3"/>
        <v>100</v>
      </c>
      <c r="Q10" s="17" t="s">
        <v>37</v>
      </c>
      <c r="R10" s="19">
        <v>5</v>
      </c>
      <c r="S10" s="31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2" s="31" customFormat="1" ht="15" thickTop="1" x14ac:dyDescent="0.3">
      <c r="B11" s="1" t="s">
        <v>50</v>
      </c>
      <c r="C11" s="9" t="s">
        <v>6</v>
      </c>
      <c r="D11" s="6" t="s">
        <v>8</v>
      </c>
      <c r="E11" s="10"/>
      <c r="F11" s="22">
        <v>500</v>
      </c>
      <c r="G11" s="23">
        <f t="shared" si="0"/>
        <v>2.5</v>
      </c>
      <c r="H11" s="10"/>
      <c r="I11" s="46" t="str">
        <f t="shared" si="1"/>
        <v>Banana</v>
      </c>
      <c r="J11" s="8"/>
      <c r="K11" s="10"/>
      <c r="L11" s="8">
        <f t="shared" si="2"/>
        <v>32</v>
      </c>
      <c r="M11" s="10"/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2" s="31" customFormat="1" ht="15" thickBot="1" x14ac:dyDescent="0.35">
      <c r="B12" s="1" t="s">
        <v>51</v>
      </c>
      <c r="C12" s="7" t="s">
        <v>5</v>
      </c>
      <c r="D12" s="6" t="s">
        <v>8</v>
      </c>
      <c r="E12" s="10"/>
      <c r="F12" s="22">
        <v>500</v>
      </c>
      <c r="G12" s="23">
        <f t="shared" si="0"/>
        <v>2.5</v>
      </c>
      <c r="H12" s="10"/>
      <c r="I12" s="46" t="str">
        <f t="shared" si="1"/>
        <v>Banana</v>
      </c>
      <c r="J12" s="8"/>
      <c r="K12" s="10"/>
      <c r="L12" s="8">
        <f t="shared" si="2"/>
        <v>32</v>
      </c>
      <c r="M12" s="10"/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2" ht="15.6" thickTop="1" thickBot="1" x14ac:dyDescent="0.35">
      <c r="B13"/>
      <c r="C13"/>
      <c r="D13"/>
      <c r="E13"/>
      <c r="F13"/>
      <c r="G13"/>
      <c r="H13"/>
      <c r="I13" s="37"/>
      <c r="J13" s="37"/>
      <c r="K13"/>
      <c r="L13"/>
      <c r="M13"/>
      <c r="N13"/>
      <c r="X13" s="10"/>
      <c r="Y13" s="10"/>
      <c r="Z13" s="10"/>
      <c r="AA13" s="10"/>
      <c r="AB13" s="10"/>
      <c r="AC13" s="10"/>
      <c r="AD13" s="25" t="s">
        <v>31</v>
      </c>
      <c r="AE13" s="10"/>
      <c r="AF13" s="25" t="s">
        <v>32</v>
      </c>
    </row>
    <row r="14" spans="1:32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X14" s="10"/>
      <c r="Y14" s="10"/>
      <c r="Z14" s="10"/>
      <c r="AA14" s="10"/>
      <c r="AB14" s="10"/>
      <c r="AC14" s="10"/>
      <c r="AD14" s="24">
        <f>SUM(AD5:AD13)</f>
        <v>20.8</v>
      </c>
      <c r="AE14" s="10"/>
      <c r="AF14" s="24">
        <f>ROUNDUP(SUM(AF5:AF13),0)</f>
        <v>0</v>
      </c>
    </row>
    <row r="15" spans="1:32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2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mergeCells count="4">
    <mergeCell ref="I13:J13"/>
    <mergeCell ref="B1:D2"/>
    <mergeCell ref="B3:D3"/>
    <mergeCell ref="I4:J4"/>
  </mergeCells>
  <phoneticPr fontId="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0D0C-0BB4-463A-B64A-B3A440680B08}">
  <dimension ref="A1:P12"/>
  <sheetViews>
    <sheetView zoomScale="70" zoomScaleNormal="70" workbookViewId="0">
      <selection activeCell="D5" sqref="D5:D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9.109375" style="10"/>
    <col min="6" max="6" width="11.5546875" style="10" customWidth="1"/>
    <col min="7" max="7" width="9.109375" style="10"/>
    <col min="9" max="9" width="10.33203125" style="10" bestFit="1" customWidth="1"/>
    <col min="10" max="10" width="10.6640625" style="10" customWidth="1"/>
    <col min="11" max="11" width="9.109375" style="10"/>
    <col min="12" max="12" width="18" style="10" bestFit="1" customWidth="1"/>
    <col min="13" max="13" width="9.109375" style="10"/>
    <col min="14" max="14" width="12.109375" style="10" bestFit="1" customWidth="1"/>
    <col min="16" max="16" width="16.88671875" bestFit="1" customWidth="1"/>
  </cols>
  <sheetData>
    <row r="1" spans="1:16" ht="15" customHeight="1" x14ac:dyDescent="0.3">
      <c r="A1" s="4"/>
      <c r="B1" s="42" t="s">
        <v>15</v>
      </c>
      <c r="C1" s="43"/>
      <c r="D1" s="43"/>
    </row>
    <row r="2" spans="1:16" ht="15.75" customHeight="1" thickBot="1" x14ac:dyDescent="0.35">
      <c r="A2" s="4"/>
      <c r="B2" s="44"/>
      <c r="C2" s="45"/>
      <c r="D2" s="45"/>
    </row>
    <row r="3" spans="1:16" ht="15.6" thickTop="1" thickBot="1" x14ac:dyDescent="0.35">
      <c r="B3" s="36" t="s">
        <v>2</v>
      </c>
      <c r="C3" s="36"/>
      <c r="D3" s="36"/>
    </row>
    <row r="4" spans="1:16" ht="15.6" thickTop="1" thickBot="1" x14ac:dyDescent="0.35">
      <c r="B4" s="2" t="s">
        <v>0</v>
      </c>
      <c r="C4" s="2" t="s">
        <v>4</v>
      </c>
      <c r="D4" s="2" t="s">
        <v>3</v>
      </c>
      <c r="F4" s="14" t="s">
        <v>12</v>
      </c>
      <c r="G4" s="14" t="s">
        <v>13</v>
      </c>
      <c r="I4" s="34" t="s">
        <v>9</v>
      </c>
      <c r="J4" s="35"/>
      <c r="L4" s="14" t="s">
        <v>10</v>
      </c>
      <c r="N4" s="13" t="s">
        <v>11</v>
      </c>
      <c r="P4" s="15" t="s">
        <v>20</v>
      </c>
    </row>
    <row r="5" spans="1:16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I5" s="46" t="str">
        <f>IF(D5="Bacon","Banana","Bacon")</f>
        <v>Banana</v>
      </c>
      <c r="J5" s="8">
        <v>0</v>
      </c>
      <c r="L5" s="8">
        <f>4.5-J5</f>
        <v>4.5</v>
      </c>
      <c r="N5" s="8">
        <f>(L5*100)/4.5</f>
        <v>100</v>
      </c>
      <c r="P5" s="8">
        <f>L5/0.045</f>
        <v>100</v>
      </c>
    </row>
    <row r="6" spans="1:16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I6" s="46" t="str">
        <f t="shared" ref="I6:I12" si="0">IF(D6="Bacon","Banana","Bacon")</f>
        <v>Banana</v>
      </c>
      <c r="J6" s="8">
        <v>0</v>
      </c>
      <c r="L6" s="8">
        <f t="shared" ref="L6:L10" si="1">4.5-J6</f>
        <v>4.5</v>
      </c>
      <c r="N6" s="8">
        <f t="shared" ref="N6:N10" si="2">(L6*100)/4.5</f>
        <v>100</v>
      </c>
      <c r="P6" s="8">
        <f t="shared" ref="P6:P10" si="3">L6/0.045</f>
        <v>100</v>
      </c>
    </row>
    <row r="7" spans="1:16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I7" s="46" t="str">
        <f t="shared" si="0"/>
        <v>Bacon</v>
      </c>
      <c r="J7" s="8">
        <v>0</v>
      </c>
      <c r="L7" s="8">
        <f t="shared" si="1"/>
        <v>4.5</v>
      </c>
      <c r="N7" s="8">
        <f t="shared" si="2"/>
        <v>100</v>
      </c>
      <c r="P7" s="8">
        <f t="shared" si="3"/>
        <v>100</v>
      </c>
    </row>
    <row r="8" spans="1:16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I8" s="46" t="str">
        <f t="shared" si="0"/>
        <v>Bacon</v>
      </c>
      <c r="J8" s="8">
        <v>0</v>
      </c>
      <c r="L8" s="8">
        <f t="shared" si="1"/>
        <v>4.5</v>
      </c>
      <c r="N8" s="8">
        <f t="shared" si="2"/>
        <v>100</v>
      </c>
      <c r="P8" s="8">
        <f t="shared" si="3"/>
        <v>100</v>
      </c>
    </row>
    <row r="9" spans="1:16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I9" s="46" t="str">
        <f t="shared" si="0"/>
        <v>Banana</v>
      </c>
      <c r="J9" s="8">
        <v>0</v>
      </c>
      <c r="L9" s="8">
        <f t="shared" si="1"/>
        <v>4.5</v>
      </c>
      <c r="N9" s="8">
        <f t="shared" si="2"/>
        <v>100</v>
      </c>
      <c r="P9" s="8">
        <f t="shared" si="3"/>
        <v>100</v>
      </c>
    </row>
    <row r="10" spans="1:16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I10" s="46" t="str">
        <f t="shared" si="0"/>
        <v>Banana</v>
      </c>
      <c r="J10" s="8">
        <v>0</v>
      </c>
      <c r="L10" s="8">
        <f t="shared" si="1"/>
        <v>4.5</v>
      </c>
      <c r="N10" s="8">
        <f t="shared" si="2"/>
        <v>100</v>
      </c>
      <c r="P10" s="8">
        <f t="shared" si="3"/>
        <v>100</v>
      </c>
    </row>
    <row r="11" spans="1:16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I11" s="46" t="str">
        <f t="shared" si="0"/>
        <v>Bacon</v>
      </c>
      <c r="J11" s="8">
        <v>0</v>
      </c>
      <c r="L11" s="8">
        <f t="shared" ref="L11:L12" si="4">4.5-J11</f>
        <v>4.5</v>
      </c>
      <c r="N11" s="8">
        <f t="shared" ref="N11:N12" si="5">(L11*100)/4.5</f>
        <v>100</v>
      </c>
      <c r="P11" s="8">
        <f t="shared" ref="P11:P12" si="6">L11/0.045</f>
        <v>100</v>
      </c>
    </row>
    <row r="12" spans="1:16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I12" s="46" t="str">
        <f t="shared" si="0"/>
        <v>Bacon</v>
      </c>
      <c r="J12" s="8">
        <v>0</v>
      </c>
      <c r="L12" s="8">
        <f t="shared" si="4"/>
        <v>4.5</v>
      </c>
      <c r="N12" s="8">
        <f t="shared" si="5"/>
        <v>100</v>
      </c>
      <c r="P12" s="8">
        <f t="shared" si="6"/>
        <v>100</v>
      </c>
    </row>
  </sheetData>
  <mergeCells count="3">
    <mergeCell ref="B1:D2"/>
    <mergeCell ref="B3:D3"/>
    <mergeCell ref="I4:J4"/>
  </mergeCells>
  <conditionalFormatting sqref="I5:I12">
    <cfRule type="expression" dxfId="0" priority="1">
      <formula>IF(D5="Bacon","Banana","Bacon")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FDD9-119F-461C-BCD1-F00F32681480}">
  <dimension ref="A1:AD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8.88671875" style="10"/>
    <col min="4" max="4" width="22.5546875" style="10" customWidth="1"/>
    <col min="5" max="5" width="9.109375" style="10" customWidth="1"/>
    <col min="6" max="6" width="8.33203125" style="10" customWidth="1"/>
    <col min="7" max="7" width="9.6640625" style="10" customWidth="1"/>
    <col min="8" max="8" width="8.88671875" style="10"/>
    <col min="9" max="9" width="10.33203125" style="10" bestFit="1" customWidth="1"/>
    <col min="10" max="10" width="7.109375" style="10" customWidth="1"/>
    <col min="11" max="11" width="8.88671875" style="10"/>
    <col min="12" max="12" width="13.33203125" style="10" customWidth="1"/>
    <col min="13" max="13" width="8.88671875" style="10"/>
    <col min="14" max="14" width="13.33203125" style="10" bestFit="1" customWidth="1"/>
    <col min="17" max="17" width="15.33203125" bestFit="1" customWidth="1"/>
    <col min="18" max="18" width="8.5546875" bestFit="1" customWidth="1"/>
    <col min="22" max="22" width="10.6640625" bestFit="1" customWidth="1"/>
    <col min="24" max="24" width="12.33203125" bestFit="1" customWidth="1"/>
    <col min="26" max="26" width="10.44140625" bestFit="1" customWidth="1"/>
    <col min="28" max="28" width="15.33203125" bestFit="1" customWidth="1"/>
    <col min="30" max="30" width="13.5546875" bestFit="1" customWidth="1"/>
    <col min="36" max="36" width="15.33203125" bestFit="1" customWidth="1"/>
  </cols>
  <sheetData>
    <row r="1" spans="1:30" ht="15" customHeight="1" thickTop="1" thickBot="1" x14ac:dyDescent="0.35">
      <c r="A1" s="4"/>
      <c r="B1" s="38" t="s">
        <v>19</v>
      </c>
      <c r="C1" s="39"/>
      <c r="D1" s="39"/>
      <c r="E1" s="10" t="s">
        <v>42</v>
      </c>
      <c r="Q1" s="17" t="s">
        <v>21</v>
      </c>
    </row>
    <row r="2" spans="1:30" ht="15.75" customHeight="1" thickTop="1" thickBot="1" x14ac:dyDescent="0.35">
      <c r="A2" s="4"/>
      <c r="B2" s="40"/>
      <c r="C2" s="41"/>
      <c r="D2" s="41"/>
      <c r="Q2" s="18">
        <v>5</v>
      </c>
      <c r="R2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0" ht="15.6" thickTop="1" thickBot="1" x14ac:dyDescent="0.35">
      <c r="B3" s="36" t="s">
        <v>2</v>
      </c>
      <c r="C3" s="36"/>
      <c r="D3" s="36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0" ht="15.6" thickTop="1" thickBot="1" x14ac:dyDescent="0.35">
      <c r="B4" s="2" t="s">
        <v>0</v>
      </c>
      <c r="C4" s="2" t="s">
        <v>4</v>
      </c>
      <c r="D4" s="2" t="s">
        <v>3</v>
      </c>
      <c r="F4" s="30" t="s">
        <v>12</v>
      </c>
      <c r="G4" s="30" t="s">
        <v>13</v>
      </c>
      <c r="I4" s="34" t="s">
        <v>9</v>
      </c>
      <c r="J4" s="35"/>
      <c r="L4" s="30" t="s">
        <v>10</v>
      </c>
      <c r="N4" s="29" t="s">
        <v>11</v>
      </c>
      <c r="R4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0" ht="15.6" thickTop="1" thickBot="1" x14ac:dyDescent="0.35">
      <c r="B5" s="1" t="s">
        <v>44</v>
      </c>
      <c r="C5" s="7" t="s">
        <v>5</v>
      </c>
      <c r="D5" s="5" t="s">
        <v>7</v>
      </c>
      <c r="F5" s="22">
        <v>500</v>
      </c>
      <c r="G5" s="23">
        <f>F5*5/1000</f>
        <v>2.5</v>
      </c>
      <c r="I5" s="46" t="str">
        <f>D5</f>
        <v>Bacon</v>
      </c>
      <c r="J5" s="8"/>
      <c r="L5" s="8">
        <f>32-J5</f>
        <v>32</v>
      </c>
      <c r="N5" s="8">
        <f>(L5*100)/32</f>
        <v>100</v>
      </c>
      <c r="Q5" s="17" t="s">
        <v>33</v>
      </c>
      <c r="R5" s="19">
        <v>42.39</v>
      </c>
      <c r="S5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0" ht="15.6" thickTop="1" thickBot="1" x14ac:dyDescent="0.35">
      <c r="B6" s="1" t="s">
        <v>45</v>
      </c>
      <c r="C6" s="9" t="s">
        <v>6</v>
      </c>
      <c r="D6" s="5" t="s">
        <v>7</v>
      </c>
      <c r="F6" s="22">
        <v>500</v>
      </c>
      <c r="G6" s="23">
        <f t="shared" ref="G6:G12" si="0">F6*5/1000</f>
        <v>2.5</v>
      </c>
      <c r="I6" s="46" t="str">
        <f t="shared" ref="I6:I12" si="1">D6</f>
        <v>Bacon</v>
      </c>
      <c r="J6" s="8"/>
      <c r="L6" s="8">
        <f t="shared" ref="L6:L12" si="2">32-J6</f>
        <v>32</v>
      </c>
      <c r="N6" s="8">
        <f t="shared" ref="N6:N12" si="3">(L6*100)/32</f>
        <v>100</v>
      </c>
      <c r="Q6" s="17" t="s">
        <v>36</v>
      </c>
      <c r="R6" s="19">
        <v>0.3</v>
      </c>
      <c r="S6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0" ht="15.6" thickTop="1" thickBot="1" x14ac:dyDescent="0.35">
      <c r="B7" s="1" t="s">
        <v>46</v>
      </c>
      <c r="C7" s="7" t="s">
        <v>5</v>
      </c>
      <c r="D7" s="6" t="s">
        <v>8</v>
      </c>
      <c r="F7" s="22">
        <v>500</v>
      </c>
      <c r="G7" s="23">
        <f t="shared" si="0"/>
        <v>2.5</v>
      </c>
      <c r="I7" s="46" t="str">
        <f t="shared" si="1"/>
        <v>Banana</v>
      </c>
      <c r="J7" s="8"/>
      <c r="L7" s="8">
        <f t="shared" si="2"/>
        <v>32</v>
      </c>
      <c r="N7" s="8">
        <f t="shared" si="3"/>
        <v>100</v>
      </c>
      <c r="Q7" s="17" t="s">
        <v>38</v>
      </c>
      <c r="R7" s="19">
        <v>25</v>
      </c>
      <c r="S7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0" ht="15.6" thickTop="1" thickBot="1" x14ac:dyDescent="0.35">
      <c r="B8" s="1" t="s">
        <v>47</v>
      </c>
      <c r="C8" s="9" t="s">
        <v>6</v>
      </c>
      <c r="D8" s="6" t="s">
        <v>8</v>
      </c>
      <c r="F8" s="22">
        <v>500</v>
      </c>
      <c r="G8" s="23">
        <f t="shared" si="0"/>
        <v>2.5</v>
      </c>
      <c r="I8" s="46" t="str">
        <f t="shared" si="1"/>
        <v>Banana</v>
      </c>
      <c r="J8" s="8"/>
      <c r="L8" s="8">
        <f t="shared" si="2"/>
        <v>32</v>
      </c>
      <c r="N8" s="8">
        <f t="shared" si="3"/>
        <v>100</v>
      </c>
      <c r="Q8" s="17" t="s">
        <v>39</v>
      </c>
      <c r="R8" s="20">
        <f>R5*R6*(R7/1000)</f>
        <v>0.31792500000000001</v>
      </c>
      <c r="S8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0" ht="15.6" thickTop="1" thickBot="1" x14ac:dyDescent="0.35">
      <c r="B9" s="1" t="s">
        <v>48</v>
      </c>
      <c r="C9" s="9" t="s">
        <v>6</v>
      </c>
      <c r="D9" s="5" t="s">
        <v>7</v>
      </c>
      <c r="F9" s="22">
        <v>500</v>
      </c>
      <c r="G9" s="23">
        <f t="shared" si="0"/>
        <v>2.5</v>
      </c>
      <c r="I9" s="46" t="str">
        <f t="shared" si="1"/>
        <v>Bacon</v>
      </c>
      <c r="J9" s="8"/>
      <c r="L9" s="8">
        <f t="shared" si="2"/>
        <v>32</v>
      </c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0" ht="15.6" thickTop="1" thickBot="1" x14ac:dyDescent="0.35">
      <c r="B10" s="1" t="s">
        <v>49</v>
      </c>
      <c r="C10" s="7" t="s">
        <v>5</v>
      </c>
      <c r="D10" s="5" t="s">
        <v>7</v>
      </c>
      <c r="F10" s="22">
        <v>500</v>
      </c>
      <c r="G10" s="23">
        <f t="shared" si="0"/>
        <v>2.5</v>
      </c>
      <c r="I10" s="46" t="str">
        <f t="shared" si="1"/>
        <v>Bacon</v>
      </c>
      <c r="J10" s="8"/>
      <c r="L10" s="8">
        <f t="shared" si="2"/>
        <v>32</v>
      </c>
      <c r="N10" s="8">
        <f t="shared" si="3"/>
        <v>100</v>
      </c>
      <c r="Q10" s="17" t="s">
        <v>37</v>
      </c>
      <c r="R10" s="19">
        <v>5</v>
      </c>
      <c r="S10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0" ht="15" thickTop="1" x14ac:dyDescent="0.3">
      <c r="B11" s="1" t="s">
        <v>50</v>
      </c>
      <c r="C11" s="9" t="s">
        <v>6</v>
      </c>
      <c r="D11" s="6" t="s">
        <v>8</v>
      </c>
      <c r="F11" s="22">
        <v>500</v>
      </c>
      <c r="G11" s="23">
        <f t="shared" si="0"/>
        <v>2.5</v>
      </c>
      <c r="I11" s="46" t="str">
        <f t="shared" si="1"/>
        <v>Banana</v>
      </c>
      <c r="J11" s="8"/>
      <c r="L11" s="8">
        <f t="shared" si="2"/>
        <v>32</v>
      </c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0" ht="15" thickBot="1" x14ac:dyDescent="0.35">
      <c r="B12" s="1" t="s">
        <v>51</v>
      </c>
      <c r="C12" s="7" t="s">
        <v>5</v>
      </c>
      <c r="D12" s="6" t="s">
        <v>8</v>
      </c>
      <c r="F12" s="22">
        <v>500</v>
      </c>
      <c r="G12" s="23">
        <f t="shared" si="0"/>
        <v>2.5</v>
      </c>
      <c r="I12" s="46" t="str">
        <f t="shared" si="1"/>
        <v>Banana</v>
      </c>
      <c r="J12" s="8"/>
      <c r="L12" s="8">
        <f t="shared" si="2"/>
        <v>32</v>
      </c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0" ht="15.6" thickTop="1" thickBot="1" x14ac:dyDescent="0.35">
      <c r="B13"/>
      <c r="C13"/>
      <c r="D13"/>
      <c r="E13"/>
      <c r="F13"/>
      <c r="G13"/>
      <c r="H13"/>
      <c r="I13" s="37"/>
      <c r="J13" s="37"/>
      <c r="K13"/>
      <c r="L13"/>
      <c r="M13"/>
      <c r="N13"/>
      <c r="V13" s="10"/>
      <c r="W13" s="10"/>
      <c r="X13" s="10"/>
      <c r="Y13" s="10"/>
      <c r="Z13" s="10"/>
      <c r="AA13" s="10"/>
      <c r="AB13" s="25" t="s">
        <v>31</v>
      </c>
      <c r="AC13" s="10"/>
      <c r="AD13" s="25" t="s">
        <v>32</v>
      </c>
    </row>
    <row r="14" spans="1:30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V14" s="10"/>
      <c r="W14" s="10"/>
      <c r="X14" s="10"/>
      <c r="Y14" s="10"/>
      <c r="Z14" s="10"/>
      <c r="AA14" s="10"/>
      <c r="AB14" s="24">
        <f>SUM(AB5:AB13)</f>
        <v>20</v>
      </c>
      <c r="AC14" s="10"/>
      <c r="AD14" s="24">
        <f>ROUNDUP(SUM(AD5:AD13),0)</f>
        <v>21</v>
      </c>
    </row>
    <row r="15" spans="1:30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0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autoFilter ref="C1:C45" xr:uid="{A22C9417-F6CA-44F4-B047-D3C6C505173D}"/>
  <mergeCells count="4">
    <mergeCell ref="B1:D2"/>
    <mergeCell ref="B3:D3"/>
    <mergeCell ref="I4:J4"/>
    <mergeCell ref="I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95CD-4A73-4771-A196-A417569CABCA}">
  <dimension ref="A1:N1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12.44140625" style="10" bestFit="1" customWidth="1"/>
    <col min="6" max="6" width="11.5546875" style="10" customWidth="1"/>
    <col min="7" max="7" width="8.88671875" style="10"/>
    <col min="9" max="9" width="10.33203125" style="10" bestFit="1" customWidth="1"/>
    <col min="10" max="10" width="10.6640625" style="10" customWidth="1"/>
    <col min="11" max="11" width="8.88671875" style="10"/>
    <col min="12" max="12" width="18" style="10" bestFit="1" customWidth="1"/>
    <col min="13" max="13" width="8.88671875" style="10"/>
    <col min="14" max="14" width="16" style="10" bestFit="1" customWidth="1"/>
  </cols>
  <sheetData>
    <row r="1" spans="1:14" ht="15" customHeight="1" x14ac:dyDescent="0.3">
      <c r="A1" s="4"/>
      <c r="B1" s="42" t="s">
        <v>17</v>
      </c>
      <c r="C1" s="43"/>
      <c r="D1" s="43"/>
      <c r="E1" s="10" t="s">
        <v>42</v>
      </c>
      <c r="H1" s="28"/>
    </row>
    <row r="2" spans="1:14" ht="15.75" customHeight="1" thickBot="1" x14ac:dyDescent="0.35">
      <c r="A2" s="4"/>
      <c r="B2" s="44"/>
      <c r="C2" s="45"/>
      <c r="D2" s="45"/>
      <c r="H2" s="28"/>
    </row>
    <row r="3" spans="1:14" ht="15.6" thickTop="1" thickBot="1" x14ac:dyDescent="0.35">
      <c r="B3" s="36" t="s">
        <v>2</v>
      </c>
      <c r="C3" s="36"/>
      <c r="D3" s="36"/>
      <c r="H3" s="28"/>
    </row>
    <row r="4" spans="1:14" ht="15.6" thickTop="1" thickBot="1" x14ac:dyDescent="0.35">
      <c r="B4" s="2" t="s">
        <v>0</v>
      </c>
      <c r="C4" s="2" t="s">
        <v>4</v>
      </c>
      <c r="D4" s="2" t="s">
        <v>3</v>
      </c>
      <c r="F4" s="30" t="s">
        <v>12</v>
      </c>
      <c r="G4" s="30" t="s">
        <v>13</v>
      </c>
      <c r="H4" s="28"/>
      <c r="I4" s="34" t="s">
        <v>9</v>
      </c>
      <c r="J4" s="35"/>
      <c r="L4" s="30" t="s">
        <v>10</v>
      </c>
      <c r="N4" s="29" t="s">
        <v>11</v>
      </c>
    </row>
    <row r="5" spans="1:14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H5" s="28"/>
      <c r="I5" s="46" t="str">
        <f>IF(D5="Bacon","Banana","Bacon")</f>
        <v>Banana</v>
      </c>
      <c r="J5" s="8">
        <v>0</v>
      </c>
      <c r="L5" s="8">
        <f>32-J5</f>
        <v>32</v>
      </c>
      <c r="N5" s="8">
        <f>(L5*100)/32</f>
        <v>100</v>
      </c>
    </row>
    <row r="6" spans="1:14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H6" s="28"/>
      <c r="I6" s="46" t="str">
        <f t="shared" ref="I6:I12" si="0">IF(D6="Bacon","Banana","Bacon")</f>
        <v>Banana</v>
      </c>
      <c r="J6" s="8">
        <v>0</v>
      </c>
      <c r="L6" s="8">
        <f t="shared" ref="L6:L12" si="1">32-J6</f>
        <v>32</v>
      </c>
      <c r="N6" s="8">
        <f t="shared" ref="N6:N12" si="2">(L6*100)/32</f>
        <v>100</v>
      </c>
    </row>
    <row r="7" spans="1:14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H7" s="28"/>
      <c r="I7" s="46" t="str">
        <f t="shared" si="0"/>
        <v>Bacon</v>
      </c>
      <c r="J7" s="8">
        <v>0</v>
      </c>
      <c r="L7" s="8">
        <f t="shared" si="1"/>
        <v>32</v>
      </c>
      <c r="N7" s="8">
        <f t="shared" si="2"/>
        <v>100</v>
      </c>
    </row>
    <row r="8" spans="1:14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H8" s="28"/>
      <c r="I8" s="46" t="str">
        <f t="shared" si="0"/>
        <v>Bacon</v>
      </c>
      <c r="J8" s="8">
        <v>0</v>
      </c>
      <c r="L8" s="8">
        <f t="shared" si="1"/>
        <v>32</v>
      </c>
      <c r="N8" s="8">
        <f t="shared" si="2"/>
        <v>100</v>
      </c>
    </row>
    <row r="9" spans="1:14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H9" s="28"/>
      <c r="I9" s="46" t="str">
        <f t="shared" si="0"/>
        <v>Banana</v>
      </c>
      <c r="J9" s="8">
        <v>0</v>
      </c>
      <c r="L9" s="8">
        <f t="shared" si="1"/>
        <v>32</v>
      </c>
      <c r="N9" s="8">
        <f t="shared" si="2"/>
        <v>100</v>
      </c>
    </row>
    <row r="10" spans="1:14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H10" s="28"/>
      <c r="I10" s="46" t="str">
        <f t="shared" si="0"/>
        <v>Banana</v>
      </c>
      <c r="J10" s="8">
        <v>0</v>
      </c>
      <c r="L10" s="8">
        <f t="shared" si="1"/>
        <v>32</v>
      </c>
      <c r="N10" s="8">
        <f t="shared" si="2"/>
        <v>100</v>
      </c>
    </row>
    <row r="11" spans="1:14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H11" s="28"/>
      <c r="I11" s="46" t="str">
        <f t="shared" si="0"/>
        <v>Bacon</v>
      </c>
      <c r="J11" s="8">
        <v>0</v>
      </c>
      <c r="L11" s="8">
        <f t="shared" si="1"/>
        <v>32</v>
      </c>
      <c r="N11" s="8">
        <f t="shared" si="2"/>
        <v>100</v>
      </c>
    </row>
    <row r="12" spans="1:14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H12" s="28"/>
      <c r="I12" s="46" t="str">
        <f t="shared" si="0"/>
        <v>Bacon</v>
      </c>
      <c r="J12" s="8">
        <v>0</v>
      </c>
      <c r="L12" s="8">
        <f t="shared" si="1"/>
        <v>32</v>
      </c>
      <c r="N12" s="8">
        <f t="shared" si="2"/>
        <v>100</v>
      </c>
    </row>
    <row r="13" spans="1:14" x14ac:dyDescent="0.3">
      <c r="H13" s="28"/>
    </row>
  </sheetData>
  <autoFilter ref="C1:C45" xr:uid="{24B0A0B0-9677-4367-A200-7CF888AFAC2D}"/>
  <mergeCells count="3">
    <mergeCell ref="B1:D2"/>
    <mergeCell ref="B3:D3"/>
    <mergeCell ref="I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CC1D-1F5B-4525-8A3A-88123E23ED95}">
  <dimension ref="A1:AD23"/>
  <sheetViews>
    <sheetView zoomScale="70" zoomScaleNormal="70" workbookViewId="0">
      <selection activeCell="I5" sqref="I5:I12"/>
    </sheetView>
  </sheetViews>
  <sheetFormatPr defaultRowHeight="14.4" x14ac:dyDescent="0.3"/>
  <cols>
    <col min="2" max="2" width="11.6640625" style="10" customWidth="1"/>
    <col min="3" max="3" width="8.88671875" style="10"/>
    <col min="4" max="4" width="22.5546875" style="10" customWidth="1"/>
    <col min="5" max="5" width="14.33203125" style="10" bestFit="1" customWidth="1"/>
    <col min="6" max="6" width="8.33203125" style="10" customWidth="1"/>
    <col min="7" max="7" width="9.6640625" style="10" customWidth="1"/>
    <col min="8" max="8" width="8.88671875" style="10"/>
    <col min="9" max="9" width="10.33203125" style="10" bestFit="1" customWidth="1"/>
    <col min="10" max="10" width="9.44140625" style="10" customWidth="1"/>
    <col min="11" max="11" width="8.88671875" style="10"/>
    <col min="12" max="12" width="23" style="10" bestFit="1" customWidth="1"/>
    <col min="13" max="13" width="8.88671875" style="10"/>
    <col min="14" max="14" width="11.88671875" style="10" bestFit="1" customWidth="1"/>
    <col min="17" max="17" width="15.33203125" bestFit="1" customWidth="1"/>
    <col min="18" max="18" width="8.5546875" bestFit="1" customWidth="1"/>
    <col min="22" max="22" width="10.6640625" bestFit="1" customWidth="1"/>
    <col min="24" max="24" width="12.33203125" bestFit="1" customWidth="1"/>
    <col min="26" max="26" width="10.44140625" bestFit="1" customWidth="1"/>
    <col min="28" max="28" width="15.33203125" bestFit="1" customWidth="1"/>
    <col min="30" max="30" width="13.5546875" bestFit="1" customWidth="1"/>
    <col min="36" max="36" width="15.33203125" bestFit="1" customWidth="1"/>
  </cols>
  <sheetData>
    <row r="1" spans="1:30" ht="15" customHeight="1" thickTop="1" thickBot="1" x14ac:dyDescent="0.35">
      <c r="A1" s="4"/>
      <c r="B1" s="38" t="s">
        <v>18</v>
      </c>
      <c r="C1" s="39"/>
      <c r="D1" s="39"/>
      <c r="E1" s="10" t="s">
        <v>42</v>
      </c>
      <c r="Q1" s="17" t="s">
        <v>21</v>
      </c>
    </row>
    <row r="2" spans="1:30" ht="15.75" customHeight="1" thickTop="1" thickBot="1" x14ac:dyDescent="0.35">
      <c r="A2" s="4"/>
      <c r="B2" s="40"/>
      <c r="C2" s="41"/>
      <c r="D2" s="41"/>
      <c r="Q2" s="18">
        <v>5</v>
      </c>
      <c r="R2" t="s">
        <v>22</v>
      </c>
      <c r="V2" s="17" t="s">
        <v>23</v>
      </c>
      <c r="X2" s="17" t="s">
        <v>24</v>
      </c>
      <c r="Z2" s="17" t="s">
        <v>25</v>
      </c>
      <c r="AB2" s="17" t="s">
        <v>26</v>
      </c>
      <c r="AD2" s="17" t="s">
        <v>27</v>
      </c>
    </row>
    <row r="3" spans="1:30" ht="15.6" thickTop="1" thickBot="1" x14ac:dyDescent="0.35">
      <c r="B3" s="36" t="s">
        <v>2</v>
      </c>
      <c r="C3" s="36"/>
      <c r="D3" s="36"/>
      <c r="V3" s="8">
        <v>0.3</v>
      </c>
      <c r="W3" s="10" t="s">
        <v>35</v>
      </c>
      <c r="X3" s="8">
        <v>5</v>
      </c>
      <c r="Y3" s="10" t="s">
        <v>40</v>
      </c>
      <c r="Z3" s="8">
        <v>500</v>
      </c>
      <c r="AA3" s="10" t="s">
        <v>28</v>
      </c>
      <c r="AB3" s="24">
        <f>X3*(Z3/1000)</f>
        <v>2.5</v>
      </c>
      <c r="AC3" s="10" t="s">
        <v>29</v>
      </c>
      <c r="AD3" s="24">
        <v>0.1</v>
      </c>
    </row>
    <row r="4" spans="1:30" ht="15.6" thickTop="1" thickBot="1" x14ac:dyDescent="0.35">
      <c r="B4" s="2" t="s">
        <v>0</v>
      </c>
      <c r="C4" s="2" t="s">
        <v>4</v>
      </c>
      <c r="D4" s="2" t="s">
        <v>3</v>
      </c>
      <c r="F4" s="27" t="s">
        <v>12</v>
      </c>
      <c r="G4" s="27" t="s">
        <v>13</v>
      </c>
      <c r="I4" s="34" t="s">
        <v>9</v>
      </c>
      <c r="J4" s="35"/>
      <c r="L4" s="27" t="s">
        <v>10</v>
      </c>
      <c r="N4" s="26" t="s">
        <v>11</v>
      </c>
      <c r="R4" t="s">
        <v>13</v>
      </c>
      <c r="U4" s="17" t="s">
        <v>30</v>
      </c>
      <c r="V4" s="10"/>
      <c r="W4" s="10"/>
      <c r="X4" s="10"/>
      <c r="Y4" s="10"/>
      <c r="Z4" s="10"/>
      <c r="AA4" s="10"/>
      <c r="AB4" s="10"/>
      <c r="AC4" s="10"/>
      <c r="AD4" s="10"/>
    </row>
    <row r="5" spans="1:30" ht="15.6" thickTop="1" thickBot="1" x14ac:dyDescent="0.35">
      <c r="B5" s="1" t="s">
        <v>44</v>
      </c>
      <c r="C5" s="7" t="s">
        <v>5</v>
      </c>
      <c r="D5" s="5" t="s">
        <v>7</v>
      </c>
      <c r="F5" s="22">
        <v>500</v>
      </c>
      <c r="G5" s="23">
        <f>F5*5/1000</f>
        <v>2.5</v>
      </c>
      <c r="I5" s="46" t="str">
        <f>D5</f>
        <v>Bacon</v>
      </c>
      <c r="J5" s="8"/>
      <c r="L5" s="8">
        <f>32-J5</f>
        <v>32</v>
      </c>
      <c r="N5" s="8">
        <f>(L5*100)/32</f>
        <v>100</v>
      </c>
      <c r="Q5" s="17" t="s">
        <v>33</v>
      </c>
      <c r="R5" s="19">
        <v>42.39</v>
      </c>
      <c r="S5" t="s">
        <v>34</v>
      </c>
      <c r="U5" s="1" t="s">
        <v>44</v>
      </c>
      <c r="V5" s="8">
        <f>V$3</f>
        <v>0.3</v>
      </c>
      <c r="W5" s="10"/>
      <c r="X5" s="8">
        <f>X$3</f>
        <v>5</v>
      </c>
      <c r="Y5" s="10"/>
      <c r="Z5" s="22">
        <v>500</v>
      </c>
      <c r="AA5" s="10"/>
      <c r="AB5" s="24">
        <f>X5*(Z5/1000)</f>
        <v>2.5</v>
      </c>
      <c r="AC5" s="10"/>
      <c r="AD5" s="24">
        <f>AD$3+AB5</f>
        <v>2.6</v>
      </c>
    </row>
    <row r="6" spans="1:30" ht="15.6" thickTop="1" thickBot="1" x14ac:dyDescent="0.35">
      <c r="B6" s="1" t="s">
        <v>45</v>
      </c>
      <c r="C6" s="9" t="s">
        <v>6</v>
      </c>
      <c r="D6" s="5" t="s">
        <v>7</v>
      </c>
      <c r="F6" s="22">
        <v>500</v>
      </c>
      <c r="G6" s="23">
        <f t="shared" ref="G6:G12" si="0">F6*5/1000</f>
        <v>2.5</v>
      </c>
      <c r="I6" s="46" t="str">
        <f t="shared" ref="I6:I12" si="1">D6</f>
        <v>Bacon</v>
      </c>
      <c r="J6" s="8"/>
      <c r="L6" s="8">
        <f t="shared" ref="L6:L12" si="2">32-J6</f>
        <v>32</v>
      </c>
      <c r="N6" s="8">
        <f t="shared" ref="N6:N12" si="3">(L6*100)/32</f>
        <v>100</v>
      </c>
      <c r="Q6" s="17" t="s">
        <v>36</v>
      </c>
      <c r="R6" s="19">
        <v>0.3</v>
      </c>
      <c r="S6" t="s">
        <v>35</v>
      </c>
      <c r="U6" s="1" t="s">
        <v>45</v>
      </c>
      <c r="V6" s="8">
        <f t="shared" ref="V6:V12" si="4">V$3</f>
        <v>0.3</v>
      </c>
      <c r="W6" s="10"/>
      <c r="X6" s="8">
        <f t="shared" ref="X6:X12" si="5">X$3</f>
        <v>5</v>
      </c>
      <c r="Y6" s="10"/>
      <c r="Z6" s="22">
        <v>500</v>
      </c>
      <c r="AA6" s="10"/>
      <c r="AB6" s="24">
        <f t="shared" ref="AB6:AB12" si="6">X6*(Z6/1000)</f>
        <v>2.5</v>
      </c>
      <c r="AC6" s="10"/>
      <c r="AD6" s="24">
        <f t="shared" ref="AD6:AD9" si="7">AD$3+AB6</f>
        <v>2.6</v>
      </c>
    </row>
    <row r="7" spans="1:30" ht="15.6" thickTop="1" thickBot="1" x14ac:dyDescent="0.35">
      <c r="B7" s="1" t="s">
        <v>46</v>
      </c>
      <c r="C7" s="7" t="s">
        <v>5</v>
      </c>
      <c r="D7" s="6" t="s">
        <v>8</v>
      </c>
      <c r="F7" s="22">
        <v>500</v>
      </c>
      <c r="G7" s="23">
        <f t="shared" si="0"/>
        <v>2.5</v>
      </c>
      <c r="I7" s="46" t="str">
        <f t="shared" si="1"/>
        <v>Banana</v>
      </c>
      <c r="J7" s="8"/>
      <c r="L7" s="8">
        <f t="shared" si="2"/>
        <v>32</v>
      </c>
      <c r="N7" s="8">
        <f t="shared" si="3"/>
        <v>100</v>
      </c>
      <c r="Q7" s="17" t="s">
        <v>38</v>
      </c>
      <c r="R7" s="19">
        <v>30</v>
      </c>
      <c r="S7" t="s">
        <v>29</v>
      </c>
      <c r="U7" s="1" t="s">
        <v>46</v>
      </c>
      <c r="V7" s="8">
        <f t="shared" si="4"/>
        <v>0.3</v>
      </c>
      <c r="W7" s="10"/>
      <c r="X7" s="8">
        <f t="shared" si="5"/>
        <v>5</v>
      </c>
      <c r="Y7" s="10"/>
      <c r="Z7" s="22">
        <v>500</v>
      </c>
      <c r="AA7" s="10"/>
      <c r="AB7" s="24">
        <f t="shared" si="6"/>
        <v>2.5</v>
      </c>
      <c r="AC7" s="10"/>
      <c r="AD7" s="24">
        <f t="shared" si="7"/>
        <v>2.6</v>
      </c>
    </row>
    <row r="8" spans="1:30" ht="15.6" thickTop="1" thickBot="1" x14ac:dyDescent="0.35">
      <c r="B8" s="1" t="s">
        <v>47</v>
      </c>
      <c r="C8" s="9" t="s">
        <v>6</v>
      </c>
      <c r="D8" s="6" t="s">
        <v>8</v>
      </c>
      <c r="F8" s="22">
        <v>500</v>
      </c>
      <c r="G8" s="23">
        <f t="shared" si="0"/>
        <v>2.5</v>
      </c>
      <c r="I8" s="46" t="str">
        <f t="shared" si="1"/>
        <v>Banana</v>
      </c>
      <c r="J8" s="8"/>
      <c r="L8" s="8">
        <f t="shared" si="2"/>
        <v>32</v>
      </c>
      <c r="N8" s="8">
        <f t="shared" si="3"/>
        <v>100</v>
      </c>
      <c r="Q8" s="17" t="s">
        <v>39</v>
      </c>
      <c r="R8" s="20">
        <f>R5*R6*(R7/1000)</f>
        <v>0.38151000000000002</v>
      </c>
      <c r="S8" t="s">
        <v>28</v>
      </c>
      <c r="U8" s="1" t="s">
        <v>47</v>
      </c>
      <c r="V8" s="8">
        <f t="shared" si="4"/>
        <v>0.3</v>
      </c>
      <c r="W8" s="10"/>
      <c r="X8" s="8">
        <f t="shared" si="5"/>
        <v>5</v>
      </c>
      <c r="Y8" s="10"/>
      <c r="Z8" s="22">
        <v>500</v>
      </c>
      <c r="AA8" s="10"/>
      <c r="AB8" s="24">
        <f t="shared" si="6"/>
        <v>2.5</v>
      </c>
      <c r="AC8" s="10"/>
      <c r="AD8" s="24">
        <f t="shared" si="7"/>
        <v>2.6</v>
      </c>
    </row>
    <row r="9" spans="1:30" ht="15.6" thickTop="1" thickBot="1" x14ac:dyDescent="0.35">
      <c r="B9" s="1" t="s">
        <v>48</v>
      </c>
      <c r="C9" s="9" t="s">
        <v>6</v>
      </c>
      <c r="D9" s="5" t="s">
        <v>7</v>
      </c>
      <c r="F9" s="22">
        <v>500</v>
      </c>
      <c r="G9" s="23">
        <f t="shared" si="0"/>
        <v>2.5</v>
      </c>
      <c r="I9" s="46" t="str">
        <f t="shared" si="1"/>
        <v>Bacon</v>
      </c>
      <c r="J9" s="8"/>
      <c r="L9" s="8">
        <f t="shared" si="2"/>
        <v>32</v>
      </c>
      <c r="N9" s="8">
        <f t="shared" si="3"/>
        <v>100</v>
      </c>
      <c r="U9" s="1" t="s">
        <v>48</v>
      </c>
      <c r="V9" s="8">
        <f t="shared" si="4"/>
        <v>0.3</v>
      </c>
      <c r="W9" s="10"/>
      <c r="X9" s="8">
        <f t="shared" si="5"/>
        <v>5</v>
      </c>
      <c r="Y9" s="10"/>
      <c r="Z9" s="22">
        <v>500</v>
      </c>
      <c r="AA9" s="10"/>
      <c r="AB9" s="24">
        <f t="shared" si="6"/>
        <v>2.5</v>
      </c>
      <c r="AC9" s="10"/>
      <c r="AD9" s="24">
        <f t="shared" si="7"/>
        <v>2.6</v>
      </c>
    </row>
    <row r="10" spans="1:30" ht="15.6" thickTop="1" thickBot="1" x14ac:dyDescent="0.35">
      <c r="B10" s="1" t="s">
        <v>49</v>
      </c>
      <c r="C10" s="7" t="s">
        <v>5</v>
      </c>
      <c r="D10" s="5" t="s">
        <v>7</v>
      </c>
      <c r="F10" s="22">
        <v>500</v>
      </c>
      <c r="G10" s="23">
        <f t="shared" si="0"/>
        <v>2.5</v>
      </c>
      <c r="I10" s="46" t="str">
        <f t="shared" si="1"/>
        <v>Bacon</v>
      </c>
      <c r="J10" s="8"/>
      <c r="L10" s="8">
        <f t="shared" si="2"/>
        <v>32</v>
      </c>
      <c r="N10" s="8">
        <f t="shared" si="3"/>
        <v>100</v>
      </c>
      <c r="Q10" s="17" t="s">
        <v>37</v>
      </c>
      <c r="R10" s="19">
        <v>5</v>
      </c>
      <c r="S10" t="s">
        <v>40</v>
      </c>
      <c r="U10" s="1" t="s">
        <v>49</v>
      </c>
      <c r="V10" s="8">
        <f t="shared" si="4"/>
        <v>0.3</v>
      </c>
      <c r="W10" s="10"/>
      <c r="X10" s="8">
        <f t="shared" si="5"/>
        <v>5</v>
      </c>
      <c r="Y10" s="10"/>
      <c r="Z10" s="22">
        <v>500</v>
      </c>
      <c r="AA10" s="10"/>
      <c r="AB10" s="24">
        <f t="shared" si="6"/>
        <v>2.5</v>
      </c>
      <c r="AC10" s="10"/>
      <c r="AD10" s="24">
        <f>AD$3+AB10</f>
        <v>2.6</v>
      </c>
    </row>
    <row r="11" spans="1:30" ht="15" thickTop="1" x14ac:dyDescent="0.3">
      <c r="B11" s="1" t="s">
        <v>50</v>
      </c>
      <c r="C11" s="9" t="s">
        <v>6</v>
      </c>
      <c r="D11" s="6" t="s">
        <v>8</v>
      </c>
      <c r="F11" s="22">
        <v>500</v>
      </c>
      <c r="G11" s="23">
        <f t="shared" si="0"/>
        <v>2.5</v>
      </c>
      <c r="I11" s="46" t="str">
        <f t="shared" si="1"/>
        <v>Banana</v>
      </c>
      <c r="J11" s="8"/>
      <c r="L11" s="8">
        <f t="shared" si="2"/>
        <v>32</v>
      </c>
      <c r="N11" s="8">
        <f t="shared" si="3"/>
        <v>100</v>
      </c>
      <c r="U11" s="1" t="s">
        <v>50</v>
      </c>
      <c r="V11" s="8">
        <f t="shared" si="4"/>
        <v>0.3</v>
      </c>
      <c r="W11" s="10"/>
      <c r="X11" s="8">
        <f t="shared" si="5"/>
        <v>5</v>
      </c>
      <c r="Y11" s="10"/>
      <c r="Z11" s="22">
        <v>500</v>
      </c>
      <c r="AA11" s="10"/>
      <c r="AB11" s="24">
        <f t="shared" si="6"/>
        <v>2.5</v>
      </c>
      <c r="AC11" s="10"/>
      <c r="AD11" s="24">
        <f>AD$3+AB11</f>
        <v>2.6</v>
      </c>
    </row>
    <row r="12" spans="1:30" ht="15" thickBot="1" x14ac:dyDescent="0.35">
      <c r="B12" s="1" t="s">
        <v>51</v>
      </c>
      <c r="C12" s="7" t="s">
        <v>5</v>
      </c>
      <c r="D12" s="6" t="s">
        <v>8</v>
      </c>
      <c r="F12" s="22">
        <v>500</v>
      </c>
      <c r="G12" s="23">
        <f t="shared" si="0"/>
        <v>2.5</v>
      </c>
      <c r="I12" s="46" t="str">
        <f t="shared" si="1"/>
        <v>Banana</v>
      </c>
      <c r="J12" s="8"/>
      <c r="L12" s="8">
        <f t="shared" si="2"/>
        <v>32</v>
      </c>
      <c r="N12" s="8">
        <f t="shared" si="3"/>
        <v>100</v>
      </c>
      <c r="U12" s="1" t="s">
        <v>51</v>
      </c>
      <c r="V12" s="8">
        <f t="shared" si="4"/>
        <v>0.3</v>
      </c>
      <c r="W12" s="10"/>
      <c r="X12" s="8">
        <f t="shared" si="5"/>
        <v>5</v>
      </c>
      <c r="Y12" s="10"/>
      <c r="Z12" s="22">
        <v>500</v>
      </c>
      <c r="AA12" s="10"/>
      <c r="AB12" s="24">
        <f t="shared" si="6"/>
        <v>2.5</v>
      </c>
      <c r="AC12" s="10"/>
      <c r="AD12" s="24">
        <f>AD$3+AB12</f>
        <v>2.6</v>
      </c>
    </row>
    <row r="13" spans="1:30" ht="15.6" thickTop="1" thickBot="1" x14ac:dyDescent="0.35">
      <c r="B13"/>
      <c r="C13"/>
      <c r="D13"/>
      <c r="E13"/>
      <c r="F13"/>
      <c r="G13"/>
      <c r="H13"/>
      <c r="I13" s="37"/>
      <c r="J13" s="37"/>
      <c r="K13"/>
      <c r="L13"/>
      <c r="M13"/>
      <c r="N13"/>
      <c r="V13" s="10"/>
      <c r="W13" s="10"/>
      <c r="X13" s="10"/>
      <c r="Y13" s="10"/>
      <c r="Z13" s="10"/>
      <c r="AA13" s="10"/>
      <c r="AB13" s="25" t="s">
        <v>31</v>
      </c>
      <c r="AC13" s="10"/>
      <c r="AD13" s="25" t="s">
        <v>32</v>
      </c>
    </row>
    <row r="14" spans="1:30" ht="15" thickTop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V14" s="10"/>
      <c r="W14" s="10"/>
      <c r="X14" s="10"/>
      <c r="Y14" s="10"/>
      <c r="Z14" s="10"/>
      <c r="AA14" s="10"/>
      <c r="AB14" s="24">
        <f>SUM(AB5:AB13)</f>
        <v>20</v>
      </c>
      <c r="AC14" s="10"/>
      <c r="AD14" s="24">
        <f>ROUNDUP(SUM(AD5:AD13),0)</f>
        <v>21</v>
      </c>
    </row>
    <row r="15" spans="1:30" x14ac:dyDescent="0.3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30" x14ac:dyDescent="0.3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3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3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3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3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3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3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3">
      <c r="B23"/>
      <c r="C23"/>
      <c r="D23"/>
      <c r="E23"/>
      <c r="F23"/>
      <c r="G23"/>
      <c r="H23"/>
      <c r="I23"/>
      <c r="J23"/>
      <c r="K23"/>
      <c r="L23"/>
      <c r="M23"/>
      <c r="N23"/>
    </row>
  </sheetData>
  <autoFilter ref="C1:C45" xr:uid="{842B5DDA-C7E3-4FB6-89C5-0F508ABB946C}"/>
  <mergeCells count="4">
    <mergeCell ref="B1:D2"/>
    <mergeCell ref="B3:D3"/>
    <mergeCell ref="I4:J4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C5EE-DF84-43BE-9217-A83602D8432D}">
  <dimension ref="A1:N12"/>
  <sheetViews>
    <sheetView zoomScale="70" zoomScaleNormal="70" workbookViewId="0">
      <selection activeCell="D5" sqref="D5:D12"/>
    </sheetView>
  </sheetViews>
  <sheetFormatPr defaultRowHeight="14.4" x14ac:dyDescent="0.3"/>
  <cols>
    <col min="2" max="2" width="11.6640625" style="10" customWidth="1"/>
    <col min="3" max="3" width="11.33203125" style="10" customWidth="1"/>
    <col min="4" max="4" width="19.109375" style="10" customWidth="1"/>
    <col min="5" max="5" width="14.5546875" style="10" bestFit="1" customWidth="1"/>
    <col min="6" max="6" width="11.5546875" style="10" customWidth="1"/>
    <col min="7" max="7" width="8.88671875" style="10"/>
    <col min="9" max="9" width="10.33203125" style="10" bestFit="1" customWidth="1"/>
    <col min="10" max="10" width="10.6640625" style="10" customWidth="1"/>
    <col min="11" max="11" width="8.88671875" style="10" customWidth="1"/>
    <col min="12" max="12" width="23" style="10" bestFit="1" customWidth="1"/>
    <col min="13" max="13" width="8.88671875" style="10"/>
    <col min="14" max="14" width="16" style="10" bestFit="1" customWidth="1"/>
  </cols>
  <sheetData>
    <row r="1" spans="1:14" ht="15" customHeight="1" x14ac:dyDescent="0.3">
      <c r="A1" s="4"/>
      <c r="B1" s="42" t="s">
        <v>43</v>
      </c>
      <c r="C1" s="43"/>
      <c r="D1" s="43"/>
      <c r="E1" s="10" t="s">
        <v>42</v>
      </c>
    </row>
    <row r="2" spans="1:14" ht="15.75" customHeight="1" thickBot="1" x14ac:dyDescent="0.35">
      <c r="A2" s="4"/>
      <c r="B2" s="44"/>
      <c r="C2" s="45"/>
      <c r="D2" s="45"/>
    </row>
    <row r="3" spans="1:14" ht="15.6" thickTop="1" thickBot="1" x14ac:dyDescent="0.35">
      <c r="B3" s="36" t="s">
        <v>2</v>
      </c>
      <c r="C3" s="36"/>
      <c r="D3" s="36"/>
    </row>
    <row r="4" spans="1:14" ht="15.6" thickTop="1" thickBot="1" x14ac:dyDescent="0.35">
      <c r="B4" s="2" t="s">
        <v>0</v>
      </c>
      <c r="C4" s="2" t="s">
        <v>4</v>
      </c>
      <c r="D4" s="2" t="s">
        <v>3</v>
      </c>
      <c r="F4" s="27" t="s">
        <v>12</v>
      </c>
      <c r="G4" s="27" t="s">
        <v>13</v>
      </c>
      <c r="I4" s="34" t="s">
        <v>9</v>
      </c>
      <c r="J4" s="35"/>
      <c r="L4" s="27" t="s">
        <v>10</v>
      </c>
      <c r="N4" s="26" t="s">
        <v>11</v>
      </c>
    </row>
    <row r="5" spans="1:14" ht="15" thickTop="1" x14ac:dyDescent="0.3">
      <c r="B5" s="1" t="s">
        <v>44</v>
      </c>
      <c r="C5" s="7" t="s">
        <v>5</v>
      </c>
      <c r="D5" s="5" t="s">
        <v>7</v>
      </c>
      <c r="F5" s="16"/>
      <c r="G5" s="16" t="s">
        <v>16</v>
      </c>
      <c r="I5" s="46" t="str">
        <f>IF(D5="Bacon","Banana","Bacon")</f>
        <v>Banana</v>
      </c>
      <c r="J5" s="8">
        <v>0</v>
      </c>
      <c r="L5" s="8">
        <v>32</v>
      </c>
      <c r="N5" s="8">
        <f>(L5*100)/32</f>
        <v>100</v>
      </c>
    </row>
    <row r="6" spans="1:14" x14ac:dyDescent="0.3">
      <c r="B6" s="1" t="s">
        <v>45</v>
      </c>
      <c r="C6" s="9" t="s">
        <v>6</v>
      </c>
      <c r="D6" s="5" t="s">
        <v>7</v>
      </c>
      <c r="F6" s="16"/>
      <c r="G6" s="16" t="s">
        <v>16</v>
      </c>
      <c r="I6" s="46" t="str">
        <f t="shared" ref="I6:I12" si="0">IF(D6="Bacon","Banana","Bacon")</f>
        <v>Banana</v>
      </c>
      <c r="J6" s="8">
        <v>0</v>
      </c>
      <c r="L6" s="8">
        <v>32</v>
      </c>
      <c r="N6" s="8">
        <f t="shared" ref="N6:N12" si="1">(L6*100)/32</f>
        <v>100</v>
      </c>
    </row>
    <row r="7" spans="1:14" x14ac:dyDescent="0.3">
      <c r="B7" s="1" t="s">
        <v>46</v>
      </c>
      <c r="C7" s="7" t="s">
        <v>5</v>
      </c>
      <c r="D7" s="6" t="s">
        <v>8</v>
      </c>
      <c r="F7" s="16"/>
      <c r="G7" s="16" t="s">
        <v>16</v>
      </c>
      <c r="I7" s="46" t="str">
        <f t="shared" si="0"/>
        <v>Bacon</v>
      </c>
      <c r="J7" s="8">
        <v>0</v>
      </c>
      <c r="L7" s="8">
        <v>32</v>
      </c>
      <c r="N7" s="8">
        <f t="shared" si="1"/>
        <v>100</v>
      </c>
    </row>
    <row r="8" spans="1:14" x14ac:dyDescent="0.3">
      <c r="B8" s="1" t="s">
        <v>47</v>
      </c>
      <c r="C8" s="9" t="s">
        <v>6</v>
      </c>
      <c r="D8" s="6" t="s">
        <v>8</v>
      </c>
      <c r="F8" s="16"/>
      <c r="G8" s="16" t="s">
        <v>16</v>
      </c>
      <c r="I8" s="46" t="str">
        <f t="shared" si="0"/>
        <v>Bacon</v>
      </c>
      <c r="J8" s="8">
        <v>0</v>
      </c>
      <c r="L8" s="8">
        <v>32</v>
      </c>
      <c r="N8" s="8">
        <f t="shared" si="1"/>
        <v>100</v>
      </c>
    </row>
    <row r="9" spans="1:14" x14ac:dyDescent="0.3">
      <c r="B9" s="1" t="s">
        <v>48</v>
      </c>
      <c r="C9" s="9" t="s">
        <v>6</v>
      </c>
      <c r="D9" s="5" t="s">
        <v>7</v>
      </c>
      <c r="F9" s="16"/>
      <c r="G9" s="16" t="s">
        <v>16</v>
      </c>
      <c r="I9" s="46" t="str">
        <f t="shared" si="0"/>
        <v>Banana</v>
      </c>
      <c r="J9" s="8">
        <v>0</v>
      </c>
      <c r="L9" s="8">
        <v>32</v>
      </c>
      <c r="N9" s="8">
        <f t="shared" si="1"/>
        <v>100</v>
      </c>
    </row>
    <row r="10" spans="1:14" x14ac:dyDescent="0.3">
      <c r="B10" s="1" t="s">
        <v>49</v>
      </c>
      <c r="C10" s="7" t="s">
        <v>5</v>
      </c>
      <c r="D10" s="5" t="s">
        <v>7</v>
      </c>
      <c r="F10" s="16"/>
      <c r="G10" s="16" t="s">
        <v>16</v>
      </c>
      <c r="I10" s="46" t="str">
        <f t="shared" si="0"/>
        <v>Banana</v>
      </c>
      <c r="J10" s="8">
        <v>0</v>
      </c>
      <c r="L10" s="8">
        <v>32</v>
      </c>
      <c r="N10" s="8">
        <f t="shared" si="1"/>
        <v>100</v>
      </c>
    </row>
    <row r="11" spans="1:14" x14ac:dyDescent="0.3">
      <c r="B11" s="1" t="s">
        <v>50</v>
      </c>
      <c r="C11" s="9" t="s">
        <v>6</v>
      </c>
      <c r="D11" s="6" t="s">
        <v>8</v>
      </c>
      <c r="F11" s="16"/>
      <c r="G11" s="16" t="s">
        <v>16</v>
      </c>
      <c r="I11" s="46" t="str">
        <f t="shared" si="0"/>
        <v>Bacon</v>
      </c>
      <c r="J11" s="8">
        <v>0</v>
      </c>
      <c r="L11" s="8">
        <v>32</v>
      </c>
      <c r="N11" s="8">
        <f t="shared" si="1"/>
        <v>100</v>
      </c>
    </row>
    <row r="12" spans="1:14" x14ac:dyDescent="0.3">
      <c r="B12" s="1" t="s">
        <v>51</v>
      </c>
      <c r="C12" s="7" t="s">
        <v>5</v>
      </c>
      <c r="D12" s="6" t="s">
        <v>8</v>
      </c>
      <c r="F12" s="16"/>
      <c r="G12" s="16" t="s">
        <v>16</v>
      </c>
      <c r="I12" s="46" t="str">
        <f t="shared" si="0"/>
        <v>Bacon</v>
      </c>
      <c r="J12" s="8">
        <v>0</v>
      </c>
      <c r="L12" s="8">
        <v>32</v>
      </c>
      <c r="N12" s="8">
        <f t="shared" si="1"/>
        <v>100</v>
      </c>
    </row>
  </sheetData>
  <autoFilter ref="C1:C45" xr:uid="{ED0525EC-3CEF-4420-B512-9B62457FD0DC}"/>
  <mergeCells count="3">
    <mergeCell ref="B1:D2"/>
    <mergeCell ref="B3:D3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3569-995A-4017-A6B9-E44563C3FA59}">
  <dimension ref="C1:V12"/>
  <sheetViews>
    <sheetView tabSelected="1" zoomScale="85" zoomScaleNormal="85" workbookViewId="0">
      <selection activeCell="O17" sqref="O17"/>
    </sheetView>
  </sheetViews>
  <sheetFormatPr defaultRowHeight="14.4" x14ac:dyDescent="0.3"/>
  <sheetData>
    <row r="1" spans="3:22" ht="15" thickBot="1" x14ac:dyDescent="0.35"/>
    <row r="2" spans="3:22" ht="15.6" thickTop="1" thickBot="1" x14ac:dyDescent="0.35">
      <c r="C2" s="36" t="s">
        <v>2</v>
      </c>
      <c r="D2" s="36"/>
      <c r="E2" s="36"/>
      <c r="F2" s="10"/>
      <c r="G2" s="34" t="s">
        <v>9</v>
      </c>
      <c r="H2" s="35"/>
      <c r="I2" s="10"/>
      <c r="J2" s="34" t="s">
        <v>10</v>
      </c>
      <c r="K2" s="35"/>
      <c r="L2" s="10"/>
      <c r="M2" s="34" t="s">
        <v>11</v>
      </c>
      <c r="N2" s="35"/>
      <c r="P2" s="34" t="s">
        <v>20</v>
      </c>
      <c r="Q2" s="35"/>
    </row>
    <row r="3" spans="3:22" ht="15.6" thickTop="1" thickBot="1" x14ac:dyDescent="0.35">
      <c r="C3" s="2" t="s">
        <v>0</v>
      </c>
      <c r="D3" s="2" t="s">
        <v>4</v>
      </c>
      <c r="E3" s="2" t="s">
        <v>3</v>
      </c>
      <c r="F3" s="10"/>
      <c r="G3" s="11" t="s">
        <v>7</v>
      </c>
      <c r="H3" s="12" t="s">
        <v>8</v>
      </c>
      <c r="I3" s="10"/>
      <c r="J3" s="11" t="s">
        <v>7</v>
      </c>
      <c r="K3" s="12" t="s">
        <v>8</v>
      </c>
      <c r="L3" s="10"/>
      <c r="M3" s="11" t="s">
        <v>7</v>
      </c>
      <c r="N3" s="12" t="s">
        <v>8</v>
      </c>
      <c r="P3" s="11" t="s">
        <v>7</v>
      </c>
      <c r="Q3" s="12" t="s">
        <v>8</v>
      </c>
      <c r="R3" s="2" t="s">
        <v>30</v>
      </c>
      <c r="U3" s="17" t="s">
        <v>41</v>
      </c>
      <c r="V3" s="17" t="s">
        <v>1</v>
      </c>
    </row>
    <row r="4" spans="3:22" ht="15" thickTop="1" x14ac:dyDescent="0.3">
      <c r="C4" s="1" t="s">
        <v>44</v>
      </c>
      <c r="D4" s="7" t="s">
        <v>5</v>
      </c>
      <c r="E4" s="5" t="s">
        <v>7</v>
      </c>
      <c r="F4" s="10"/>
      <c r="G4" s="8"/>
      <c r="H4" s="8"/>
      <c r="I4" s="10"/>
      <c r="J4" s="8">
        <f>4.5-G4</f>
        <v>4.5</v>
      </c>
      <c r="K4" s="8">
        <f>4.5-H4</f>
        <v>4.5</v>
      </c>
      <c r="L4" s="10"/>
      <c r="M4" s="8">
        <f>4.5-J4</f>
        <v>0</v>
      </c>
      <c r="N4" s="8">
        <f>4.5-K4</f>
        <v>0</v>
      </c>
      <c r="P4" s="8">
        <f>J4/0.045</f>
        <v>100</v>
      </c>
      <c r="Q4" s="8">
        <f>K4/0.045</f>
        <v>100</v>
      </c>
      <c r="R4" s="1" t="s">
        <v>44</v>
      </c>
      <c r="T4" s="1" t="s">
        <v>44</v>
      </c>
      <c r="U4" s="21">
        <f>IF(E4="Bacon",Q4,P4)</f>
        <v>100</v>
      </c>
      <c r="V4" s="21">
        <f>IF(E4="Bacon",P4,Q4)</f>
        <v>100</v>
      </c>
    </row>
    <row r="5" spans="3:22" x14ac:dyDescent="0.3">
      <c r="C5" s="1" t="s">
        <v>45</v>
      </c>
      <c r="D5" s="9" t="s">
        <v>6</v>
      </c>
      <c r="E5" s="5" t="s">
        <v>7</v>
      </c>
      <c r="F5" s="10"/>
      <c r="G5" s="8"/>
      <c r="H5" s="8"/>
      <c r="I5" s="10"/>
      <c r="J5" s="8">
        <f t="shared" ref="J5:K11" si="0">4.5-G5</f>
        <v>4.5</v>
      </c>
      <c r="K5" s="8">
        <f t="shared" si="0"/>
        <v>4.5</v>
      </c>
      <c r="L5" s="10"/>
      <c r="M5" s="8">
        <f t="shared" ref="M5:N11" si="1">4.5-J5</f>
        <v>0</v>
      </c>
      <c r="N5" s="8">
        <f t="shared" si="1"/>
        <v>0</v>
      </c>
      <c r="P5" s="8">
        <f t="shared" ref="P5:Q11" si="2">J5/0.045</f>
        <v>100</v>
      </c>
      <c r="Q5" s="8">
        <f t="shared" si="2"/>
        <v>100</v>
      </c>
      <c r="R5" s="1" t="s">
        <v>45</v>
      </c>
      <c r="T5" s="1" t="s">
        <v>45</v>
      </c>
      <c r="U5" s="21">
        <f t="shared" ref="U5:U11" si="3">IF(E5="Bacon",Q5,P5)</f>
        <v>100</v>
      </c>
      <c r="V5" s="21">
        <f t="shared" ref="V5:V11" si="4">IF(E5="Bacon",P5,Q5)</f>
        <v>100</v>
      </c>
    </row>
    <row r="6" spans="3:22" x14ac:dyDescent="0.3">
      <c r="C6" s="1" t="s">
        <v>46</v>
      </c>
      <c r="D6" s="7" t="s">
        <v>5</v>
      </c>
      <c r="E6" s="6" t="s">
        <v>8</v>
      </c>
      <c r="F6" s="10"/>
      <c r="G6" s="8"/>
      <c r="H6" s="8"/>
      <c r="I6" s="10"/>
      <c r="J6" s="8">
        <f t="shared" si="0"/>
        <v>4.5</v>
      </c>
      <c r="K6" s="8">
        <f t="shared" si="0"/>
        <v>4.5</v>
      </c>
      <c r="L6" s="10"/>
      <c r="M6" s="8">
        <f t="shared" si="1"/>
        <v>0</v>
      </c>
      <c r="N6" s="8">
        <f t="shared" si="1"/>
        <v>0</v>
      </c>
      <c r="P6" s="8">
        <f t="shared" si="2"/>
        <v>100</v>
      </c>
      <c r="Q6" s="8">
        <f t="shared" si="2"/>
        <v>100</v>
      </c>
      <c r="R6" s="1" t="s">
        <v>46</v>
      </c>
      <c r="T6" s="1" t="s">
        <v>46</v>
      </c>
      <c r="U6" s="21">
        <f t="shared" si="3"/>
        <v>100</v>
      </c>
      <c r="V6" s="21">
        <f t="shared" si="4"/>
        <v>100</v>
      </c>
    </row>
    <row r="7" spans="3:22" x14ac:dyDescent="0.3">
      <c r="C7" s="1" t="s">
        <v>47</v>
      </c>
      <c r="D7" s="9" t="s">
        <v>6</v>
      </c>
      <c r="E7" s="6" t="s">
        <v>8</v>
      </c>
      <c r="F7" s="10"/>
      <c r="G7" s="8"/>
      <c r="H7" s="8"/>
      <c r="I7" s="10"/>
      <c r="J7" s="8">
        <f t="shared" si="0"/>
        <v>4.5</v>
      </c>
      <c r="K7" s="8">
        <f t="shared" si="0"/>
        <v>4.5</v>
      </c>
      <c r="L7" s="10"/>
      <c r="M7" s="8">
        <f t="shared" si="1"/>
        <v>0</v>
      </c>
      <c r="N7" s="8">
        <f t="shared" si="1"/>
        <v>0</v>
      </c>
      <c r="P7" s="8">
        <f t="shared" si="2"/>
        <v>100</v>
      </c>
      <c r="Q7" s="8">
        <f t="shared" si="2"/>
        <v>100</v>
      </c>
      <c r="R7" s="1" t="s">
        <v>47</v>
      </c>
      <c r="T7" s="1" t="s">
        <v>47</v>
      </c>
      <c r="U7" s="21">
        <f t="shared" si="3"/>
        <v>100</v>
      </c>
      <c r="V7" s="21">
        <f t="shared" si="4"/>
        <v>100</v>
      </c>
    </row>
    <row r="8" spans="3:22" x14ac:dyDescent="0.3">
      <c r="C8" s="1" t="s">
        <v>48</v>
      </c>
      <c r="D8" s="9" t="s">
        <v>6</v>
      </c>
      <c r="E8" s="5" t="s">
        <v>7</v>
      </c>
      <c r="F8" s="10"/>
      <c r="G8" s="8"/>
      <c r="H8" s="8"/>
      <c r="I8" s="10"/>
      <c r="J8" s="8">
        <f t="shared" si="0"/>
        <v>4.5</v>
      </c>
      <c r="K8" s="8">
        <f t="shared" si="0"/>
        <v>4.5</v>
      </c>
      <c r="L8" s="10"/>
      <c r="M8" s="8">
        <f t="shared" si="1"/>
        <v>0</v>
      </c>
      <c r="N8" s="8">
        <f t="shared" si="1"/>
        <v>0</v>
      </c>
      <c r="P8" s="8">
        <f t="shared" si="2"/>
        <v>100</v>
      </c>
      <c r="Q8" s="8">
        <f t="shared" si="2"/>
        <v>100</v>
      </c>
      <c r="R8" s="1" t="s">
        <v>48</v>
      </c>
      <c r="T8" s="1" t="s">
        <v>48</v>
      </c>
      <c r="U8" s="21">
        <f t="shared" si="3"/>
        <v>100</v>
      </c>
      <c r="V8" s="21">
        <f t="shared" si="4"/>
        <v>100</v>
      </c>
    </row>
    <row r="9" spans="3:22" x14ac:dyDescent="0.3">
      <c r="C9" s="1" t="s">
        <v>49</v>
      </c>
      <c r="D9" s="7" t="s">
        <v>5</v>
      </c>
      <c r="E9" s="5" t="s">
        <v>7</v>
      </c>
      <c r="F9" s="10"/>
      <c r="G9" s="8"/>
      <c r="H9" s="8"/>
      <c r="I9" s="10"/>
      <c r="J9" s="8">
        <f t="shared" si="0"/>
        <v>4.5</v>
      </c>
      <c r="K9" s="8">
        <f t="shared" si="0"/>
        <v>4.5</v>
      </c>
      <c r="L9" s="10"/>
      <c r="M9" s="8">
        <f t="shared" si="1"/>
        <v>0</v>
      </c>
      <c r="N9" s="8">
        <f t="shared" si="1"/>
        <v>0</v>
      </c>
      <c r="P9" s="8">
        <f t="shared" si="2"/>
        <v>100</v>
      </c>
      <c r="Q9" s="8">
        <f t="shared" si="2"/>
        <v>100</v>
      </c>
      <c r="R9" s="1" t="s">
        <v>49</v>
      </c>
      <c r="T9" s="1" t="s">
        <v>49</v>
      </c>
      <c r="U9" s="21">
        <f t="shared" si="3"/>
        <v>100</v>
      </c>
      <c r="V9" s="21">
        <f t="shared" si="4"/>
        <v>100</v>
      </c>
    </row>
    <row r="10" spans="3:22" x14ac:dyDescent="0.3">
      <c r="C10" s="1" t="s">
        <v>50</v>
      </c>
      <c r="D10" s="9" t="s">
        <v>6</v>
      </c>
      <c r="E10" s="6" t="s">
        <v>8</v>
      </c>
      <c r="F10" s="10"/>
      <c r="G10" s="8"/>
      <c r="H10" s="8"/>
      <c r="I10" s="10"/>
      <c r="J10" s="8">
        <f t="shared" si="0"/>
        <v>4.5</v>
      </c>
      <c r="K10" s="8">
        <f t="shared" si="0"/>
        <v>4.5</v>
      </c>
      <c r="L10" s="10"/>
      <c r="M10" s="8">
        <f t="shared" si="1"/>
        <v>0</v>
      </c>
      <c r="N10" s="8">
        <f t="shared" si="1"/>
        <v>0</v>
      </c>
      <c r="P10" s="8">
        <f t="shared" si="2"/>
        <v>100</v>
      </c>
      <c r="Q10" s="8">
        <f t="shared" si="2"/>
        <v>100</v>
      </c>
      <c r="R10" s="1" t="s">
        <v>50</v>
      </c>
      <c r="T10" s="1" t="s">
        <v>50</v>
      </c>
      <c r="U10" s="21">
        <f t="shared" si="3"/>
        <v>100</v>
      </c>
      <c r="V10" s="21">
        <f t="shared" si="4"/>
        <v>100</v>
      </c>
    </row>
    <row r="11" spans="3:22" x14ac:dyDescent="0.3">
      <c r="C11" s="1" t="s">
        <v>51</v>
      </c>
      <c r="D11" s="7" t="s">
        <v>5</v>
      </c>
      <c r="E11" s="6" t="s">
        <v>8</v>
      </c>
      <c r="F11" s="10"/>
      <c r="G11" s="8"/>
      <c r="H11" s="8"/>
      <c r="I11" s="10"/>
      <c r="J11" s="8">
        <f t="shared" si="0"/>
        <v>4.5</v>
      </c>
      <c r="K11" s="8">
        <f t="shared" si="0"/>
        <v>4.5</v>
      </c>
      <c r="L11" s="10"/>
      <c r="M11" s="8">
        <f t="shared" si="1"/>
        <v>0</v>
      </c>
      <c r="N11" s="8">
        <f t="shared" si="1"/>
        <v>0</v>
      </c>
      <c r="P11" s="8">
        <f t="shared" si="2"/>
        <v>100</v>
      </c>
      <c r="Q11" s="8">
        <f t="shared" si="2"/>
        <v>100</v>
      </c>
      <c r="R11" s="1" t="s">
        <v>51</v>
      </c>
      <c r="T11" s="1" t="s">
        <v>51</v>
      </c>
      <c r="U11" s="21">
        <f t="shared" si="3"/>
        <v>100</v>
      </c>
      <c r="V11" s="21">
        <f t="shared" si="4"/>
        <v>100</v>
      </c>
    </row>
    <row r="12" spans="3:22" x14ac:dyDescent="0.3"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10"/>
    </row>
  </sheetData>
  <autoFilter ref="U1:U44" xr:uid="{4A79941D-B747-43F5-826B-B3CF6202F18F}"/>
  <mergeCells count="5">
    <mergeCell ref="C2:E2"/>
    <mergeCell ref="G2:H2"/>
    <mergeCell ref="J2:K2"/>
    <mergeCell ref="M2:N2"/>
    <mergeCell ref="P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Preference Test</vt:lpstr>
      <vt:lpstr>Deval 1 - Paired</vt:lpstr>
      <vt:lpstr>Deval 2 - Unpaired</vt:lpstr>
      <vt:lpstr>Deval 3 - Paired</vt:lpstr>
      <vt:lpstr>Deval 4 - Unpaired</vt:lpstr>
      <vt:lpstr>Deval 5 - Paired</vt:lpstr>
      <vt:lpstr>Deval 6 - Unpaired</vt:lpstr>
      <vt:lpstr>Final Preference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Kaue (NIH/NIDA) [F]</dc:creator>
  <cp:lastModifiedBy>Costa, Kaue (NIH/NIDA) [F]</cp:lastModifiedBy>
  <cp:lastPrinted>2021-01-28T16:05:22Z</cp:lastPrinted>
  <dcterms:created xsi:type="dcterms:W3CDTF">2020-06-15T17:03:34Z</dcterms:created>
  <dcterms:modified xsi:type="dcterms:W3CDTF">2021-03-28T04:46:35Z</dcterms:modified>
</cp:coreProperties>
</file>