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PA" sheetId="1" state="visible" r:id="rId2"/>
    <sheet name="Página10" sheetId="2" state="visible" r:id="rId3"/>
    <sheet name="Página11" sheetId="3" state="visible" r:id="rId4"/>
    <sheet name="IR-2017" sheetId="4" state="hidden" r:id="rId5"/>
  </sheets>
  <definedNames>
    <definedName function="false" hidden="false" name="Excel_BuiltIn_Print_Area_1_1" vbProcedure="false">RPA!$A$2:$K$45</definedName>
    <definedName function="false" hidden="false" name="IntervaloNomeado1" vbProcedure="false">RPA!$A$45:$K$45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<sst xmlns="http://schemas.openxmlformats.org/spreadsheetml/2006/main" count="143" uniqueCount="63">
  <si>
    <t xml:space="preserve">RPA – RECIBO DE PAGAMENTO A AUTÔNOMO</t>
  </si>
  <si>
    <t xml:space="preserve">DADOS DO EMITENTE</t>
  </si>
  <si>
    <t xml:space="preserve">Nome ou Razão Social:</t>
  </si>
  <si>
    <t xml:space="preserve">SERTRADING SERVIÇOS DE IMPORTAÇÃO E EXPORTAÇÃO LTDA</t>
  </si>
  <si>
    <t xml:space="preserve">1ª Via  </t>
  </si>
  <si>
    <t xml:space="preserve">Matrícula (CNPJ/INSS):</t>
  </si>
  <si>
    <t xml:space="preserve">04.780.793/0001-60</t>
  </si>
  <si>
    <t xml:space="preserve">Recibo Nº ou Mês/Ano:</t>
  </si>
  <si>
    <t xml:space="preserve">10/2018</t>
  </si>
  <si>
    <t xml:space="preserve">Endereço:</t>
  </si>
  <si>
    <t xml:space="preserve">AV. JUSCELINO KUBITSCHEK, 1830, ITAIM SÃO PAULO - SP - CEP: 04.543-900</t>
  </si>
  <si>
    <t xml:space="preserve">DADOS DO PRESTADOR DE SERVIÇOS</t>
  </si>
  <si>
    <t xml:space="preserve">Nome:</t>
  </si>
  <si>
    <t xml:space="preserve">Christiano Silveria Marisco                          Nome da Mãe: Maria do Carmo Silvera Marisco</t>
  </si>
  <si>
    <t xml:space="preserve">CPF:</t>
  </si>
  <si>
    <t xml:space="preserve">036.086.736.04</t>
  </si>
  <si>
    <t xml:space="preserve">Nº do RG:</t>
  </si>
  <si>
    <t xml:space="preserve">MG-8.996.390 SSP/MG</t>
  </si>
  <si>
    <t xml:space="preserve">PIS/INSS:</t>
  </si>
  <si>
    <t xml:space="preserve">Rua Monte Sião 174 Colina de Laranjeiras SERRA/ES CEP: 29.167-093</t>
  </si>
  <si>
    <t xml:space="preserve">BASE DE CÁLCULO</t>
  </si>
  <si>
    <t xml:space="preserve">CÁLCULO DO ISS</t>
  </si>
  <si>
    <t xml:space="preserve">Valor dos Serviços Prestados........</t>
  </si>
  <si>
    <t xml:space="preserve">R$</t>
  </si>
  <si>
    <t xml:space="preserve">Base de Cálculo........................</t>
  </si>
  <si>
    <t xml:space="preserve">Alíquota....................................</t>
  </si>
  <si>
    <t xml:space="preserve">%</t>
  </si>
  <si>
    <t xml:space="preserve">Valor a Recolher........................</t>
  </si>
  <si>
    <t xml:space="preserve">Soma...................................................</t>
  </si>
  <si>
    <t xml:space="preserve">CÁLCULO DO INSS:</t>
  </si>
  <si>
    <t xml:space="preserve">DESCONTOS</t>
  </si>
  <si>
    <t xml:space="preserve">Base de Cálculo................................</t>
  </si>
  <si>
    <t xml:space="preserve">Alíquota.............................................</t>
  </si>
  <si>
    <t xml:space="preserve">IRPF Retido..............................</t>
  </si>
  <si>
    <t xml:space="preserve">Valor a Recolher...............................</t>
  </si>
  <si>
    <t xml:space="preserve">ISS Retido................................</t>
  </si>
  <si>
    <t xml:space="preserve">INSS Retido..............................</t>
  </si>
  <si>
    <t xml:space="preserve">CALCULO DO IRPF</t>
  </si>
  <si>
    <t xml:space="preserve">Valor Líquido a Receber</t>
  </si>
  <si>
    <t xml:space="preserve">Base de Calculo.................................</t>
  </si>
  <si>
    <t xml:space="preserve">SERVIÇO PRESTADO</t>
  </si>
  <si>
    <t xml:space="preserve">Alíquota..............................................</t>
  </si>
  <si>
    <t xml:space="preserve">PRESTAÇÃO DE SERVIÇO DE ANÁLISE E DESENVOLVIMENTO DE SOFTWARE CUSTOMIZADO </t>
  </si>
  <si>
    <t xml:space="preserve">Dedução..............................................</t>
  </si>
  <si>
    <t xml:space="preserve">Valor a Recolher................................</t>
  </si>
  <si>
    <t xml:space="preserve">Recebi do ente acima identificado pela prestação dos serviços a importância de:</t>
  </si>
  <si>
    <t xml:space="preserve">Local:</t>
  </si>
  <si>
    <t xml:space="preserve">SERRA/ES</t>
  </si>
  <si>
    <t xml:space="preserve">Data:</t>
  </si>
  <si>
    <t xml:space="preserve">03/10/2018</t>
  </si>
  <si>
    <t xml:space="preserve">Assinatura:</t>
  </si>
  <si>
    <t xml:space="preserve">2ª Via  </t>
  </si>
  <si>
    <t xml:space="preserve">Nº do CPF:</t>
  </si>
  <si>
    <t xml:space="preserve">Base de Cálculo</t>
  </si>
  <si>
    <t xml:space="preserve">Valor IRPF</t>
  </si>
  <si>
    <t xml:space="preserve">VALOR MIN</t>
  </si>
  <si>
    <t xml:space="preserve">VALOR MAX</t>
  </si>
  <si>
    <t xml:space="preserve">VALOR</t>
  </si>
  <si>
    <t xml:space="preserve">TAXA</t>
  </si>
  <si>
    <t xml:space="preserve">DEDUCAO</t>
  </si>
  <si>
    <t xml:space="preserve">IMPOSTO</t>
  </si>
  <si>
    <t xml:space="preserve">TRANSPORTAR RPA</t>
  </si>
  <si>
    <t xml:space="preserve">Totais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</si>
</sst>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YY"/>
    <numFmt numFmtId="166" formatCode="#,##0"/>
    <numFmt numFmtId="167" formatCode="#,##0.00"/>
    <numFmt numFmtId="168" formatCode="_(* #,##0.00_);_(* \(#,##0.00\);_(* \-??_);_(@_)"/>
    <numFmt numFmtId="169" formatCode="0.00%"/>
    <numFmt numFmtId="170" formatCode="@"/>
    <numFmt numFmtId="171" formatCode="[$R$-416]\ #,##0.00;[RED]\-[$R$-416]\ 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"/>
      <family val="0"/>
      <charset val="1"/>
    </font>
    <font>
      <sz val="12"/>
      <color rgb="FFFFFFFF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i val="true"/>
      <sz val="12"/>
      <name val="Ubuntu"/>
      <family val="0"/>
      <charset val="1"/>
    </font>
    <font>
      <b val="true"/>
      <sz val="12"/>
      <name val="Cambria"/>
      <family val="0"/>
      <charset val="1"/>
    </font>
    <font>
      <b val="true"/>
      <sz val="12"/>
      <name val="Ubuntu"/>
      <family val="0"/>
      <charset val="1"/>
    </font>
    <font>
      <sz val="8"/>
      <color rgb="FF000000"/>
      <name val="Verdana"/>
      <family val="0"/>
      <charset val="1"/>
    </font>
    <font>
      <b val="true"/>
      <sz val="12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4"/>
      <name val="Ubuntu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dashed">
        <color rgb="FFB7B7B7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dashed">
        <color rgb="FFCCCCCC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 style="dashed">
        <color rgb="FFB7B7B7"/>
      </bottom>
      <diagonal/>
    </border>
    <border diagonalUp="false" diagonalDown="false">
      <left/>
      <right/>
      <top/>
      <bottom style="dashed">
        <color rgb="FFCCCCC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1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.43"/>
    <col collapsed="false" customWidth="true" hidden="false" outlineLevel="0" max="3" min="3" style="0" width="13.57"/>
    <col collapsed="false" customWidth="true" hidden="false" outlineLevel="0" max="4" min="4" style="0" width="47.24"/>
    <col collapsed="false" customWidth="true" hidden="false" outlineLevel="0" max="5" min="5" style="0" width="3.98"/>
    <col collapsed="false" customWidth="true" hidden="false" outlineLevel="0" max="6" min="6" style="0" width="16.87"/>
    <col collapsed="false" customWidth="true" hidden="false" outlineLevel="0" max="7" min="7" style="0" width="1.43"/>
    <col collapsed="false" customWidth="true" hidden="false" outlineLevel="0" max="8" min="8" style="0" width="13.43"/>
    <col collapsed="false" customWidth="true" hidden="false" outlineLevel="0" max="9" min="9" style="0" width="23.42"/>
    <col collapsed="false" customWidth="true" hidden="false" outlineLevel="0" max="10" min="10" style="0" width="7.14"/>
    <col collapsed="false" customWidth="true" hidden="false" outlineLevel="0" max="11" min="11" style="0" width="15.57"/>
    <col collapsed="false" customWidth="true" hidden="false" outlineLevel="0" max="1025" min="12" style="0" width="17.29"/>
  </cols>
  <sheetData>
    <row r="1" customFormat="false" ht="27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A5" s="5" t="s">
        <v>2</v>
      </c>
      <c r="B5" s="5"/>
      <c r="C5" s="5"/>
      <c r="D5" s="6" t="s">
        <v>3</v>
      </c>
      <c r="E5" s="6"/>
      <c r="F5" s="6"/>
      <c r="G5" s="6"/>
      <c r="H5" s="6"/>
      <c r="I5" s="6"/>
      <c r="J5" s="6"/>
      <c r="K5" s="7" t="s">
        <v>4</v>
      </c>
    </row>
    <row r="6" customFormat="false" ht="15" hidden="false" customHeight="false" outlineLevel="0" collapsed="false">
      <c r="A6" s="5" t="s">
        <v>5</v>
      </c>
      <c r="B6" s="5"/>
      <c r="C6" s="5"/>
      <c r="D6" s="8" t="s">
        <v>6</v>
      </c>
      <c r="E6" s="8"/>
      <c r="F6" s="8"/>
      <c r="G6" s="8"/>
      <c r="H6" s="8"/>
      <c r="I6" s="9" t="s">
        <v>7</v>
      </c>
      <c r="J6" s="9"/>
      <c r="K6" s="10" t="s">
        <v>8</v>
      </c>
    </row>
    <row r="7" customFormat="false" ht="15" hidden="false" customHeight="false" outlineLevel="0" collapsed="false">
      <c r="A7" s="5" t="s">
        <v>9</v>
      </c>
      <c r="B7" s="11" t="s">
        <v>10</v>
      </c>
      <c r="C7" s="11"/>
      <c r="D7" s="11"/>
      <c r="E7" s="11"/>
      <c r="F7" s="11"/>
      <c r="G7" s="11"/>
      <c r="H7" s="11"/>
      <c r="I7" s="11"/>
      <c r="J7" s="11"/>
      <c r="K7" s="12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customFormat="false" ht="15" hidden="false" customHeight="false" outlineLevel="0" collapsed="false">
      <c r="A9" s="13" t="s">
        <v>11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customFormat="false" ht="15" hidden="false" customHeight="false" outlineLevel="0" collapsed="false">
      <c r="A11" s="5" t="s">
        <v>12</v>
      </c>
      <c r="B11" s="14" t="s">
        <v>13</v>
      </c>
      <c r="C11" s="14"/>
      <c r="D11" s="14"/>
      <c r="E11" s="14"/>
      <c r="F11" s="14"/>
      <c r="G11" s="14"/>
      <c r="H11" s="14"/>
      <c r="I11" s="14"/>
      <c r="J11" s="14"/>
      <c r="K11" s="14"/>
    </row>
    <row r="12" customFormat="false" ht="15" hidden="false" customHeight="false" outlineLevel="0" collapsed="false">
      <c r="A12" s="5" t="s">
        <v>14</v>
      </c>
      <c r="B12" s="15" t="s">
        <v>15</v>
      </c>
      <c r="C12" s="15"/>
      <c r="D12" s="15"/>
      <c r="E12" s="15"/>
      <c r="F12" s="15"/>
      <c r="G12" s="16"/>
      <c r="H12" s="17" t="s">
        <v>16</v>
      </c>
      <c r="I12" s="18" t="s">
        <v>17</v>
      </c>
      <c r="J12" s="18"/>
      <c r="K12" s="19"/>
    </row>
    <row r="13" customFormat="false" ht="15" hidden="false" customHeight="false" outlineLevel="0" collapsed="false">
      <c r="A13" s="5" t="s">
        <v>18</v>
      </c>
      <c r="B13" s="20" t="n">
        <v>12602154093</v>
      </c>
      <c r="C13" s="20"/>
      <c r="D13" s="20"/>
      <c r="E13" s="20"/>
      <c r="F13" s="20"/>
      <c r="G13" s="21"/>
      <c r="H13" s="21"/>
      <c r="I13" s="21"/>
      <c r="J13" s="21"/>
      <c r="K13" s="22"/>
    </row>
    <row r="14" customFormat="false" ht="15" hidden="false" customHeight="false" outlineLevel="0" collapsed="false">
      <c r="A14" s="23" t="s">
        <v>9</v>
      </c>
      <c r="B14" s="24" t="s">
        <v>19</v>
      </c>
      <c r="C14" s="24"/>
      <c r="D14" s="24"/>
      <c r="E14" s="24"/>
      <c r="F14" s="24"/>
      <c r="G14" s="24"/>
      <c r="H14" s="24"/>
      <c r="I14" s="24"/>
      <c r="J14" s="24"/>
      <c r="K14" s="2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Format="false" ht="15" hidden="false" customHeight="false" outlineLevel="0" collapsed="false">
      <c r="A16" s="2" t="s">
        <v>20</v>
      </c>
      <c r="B16" s="2"/>
      <c r="C16" s="2"/>
      <c r="D16" s="2"/>
      <c r="E16" s="2"/>
      <c r="F16" s="2"/>
      <c r="G16" s="25"/>
      <c r="H16" s="2" t="s">
        <v>21</v>
      </c>
      <c r="I16" s="2"/>
      <c r="J16" s="2"/>
      <c r="K16" s="2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25"/>
      <c r="H17" s="4"/>
      <c r="I17" s="4"/>
      <c r="J17" s="4"/>
      <c r="K17" s="4"/>
    </row>
    <row r="18" customFormat="false" ht="15" hidden="false" customHeight="false" outlineLevel="0" collapsed="false">
      <c r="A18" s="5" t="s">
        <v>22</v>
      </c>
      <c r="B18" s="5"/>
      <c r="C18" s="5"/>
      <c r="D18" s="5"/>
      <c r="E18" s="26" t="s">
        <v>23</v>
      </c>
      <c r="F18" s="27" t="n">
        <v>2650</v>
      </c>
      <c r="G18" s="25"/>
      <c r="H18" s="5" t="s">
        <v>24</v>
      </c>
      <c r="I18" s="5"/>
      <c r="J18" s="26" t="s">
        <v>23</v>
      </c>
      <c r="K18" s="28" t="n">
        <f aca="false">F21</f>
        <v>2650</v>
      </c>
    </row>
    <row r="19" customFormat="false" ht="15" hidden="false" customHeight="false" outlineLevel="0" collapsed="false">
      <c r="A19" s="5" t="s">
        <v>22</v>
      </c>
      <c r="B19" s="5"/>
      <c r="C19" s="5"/>
      <c r="D19" s="5"/>
      <c r="E19" s="26" t="s">
        <v>23</v>
      </c>
      <c r="F19" s="29" t="n">
        <v>0</v>
      </c>
      <c r="G19" s="25"/>
      <c r="H19" s="5" t="s">
        <v>25</v>
      </c>
      <c r="I19" s="5"/>
      <c r="J19" s="26" t="s">
        <v>26</v>
      </c>
      <c r="K19" s="30" t="n">
        <v>5</v>
      </c>
    </row>
    <row r="20" customFormat="false" ht="15" hidden="false" customHeight="false" outlineLevel="0" collapsed="false">
      <c r="A20" s="31" t="s">
        <v>22</v>
      </c>
      <c r="B20" s="31"/>
      <c r="C20" s="31"/>
      <c r="D20" s="31"/>
      <c r="E20" s="26" t="s">
        <v>23</v>
      </c>
      <c r="F20" s="29" t="n">
        <v>0</v>
      </c>
      <c r="G20" s="25"/>
      <c r="H20" s="5" t="s">
        <v>27</v>
      </c>
      <c r="I20" s="5"/>
      <c r="J20" s="26" t="s">
        <v>23</v>
      </c>
      <c r="K20" s="28" t="n">
        <f aca="false">0+K18*K19%</f>
        <v>132.5</v>
      </c>
    </row>
    <row r="21" customFormat="false" ht="15" hidden="false" customHeight="false" outlineLevel="0" collapsed="false">
      <c r="A21" s="32" t="s">
        <v>28</v>
      </c>
      <c r="B21" s="32"/>
      <c r="C21" s="32"/>
      <c r="D21" s="32"/>
      <c r="E21" s="33" t="s">
        <v>23</v>
      </c>
      <c r="F21" s="34" t="n">
        <f aca="false">SUM(F18:F20)</f>
        <v>2650</v>
      </c>
      <c r="G21" s="25"/>
      <c r="H21" s="35"/>
      <c r="I21" s="35"/>
      <c r="J21" s="35"/>
      <c r="K21" s="35"/>
    </row>
    <row r="22" customFormat="false" ht="15" hidden="false" customHeight="false" outlineLevel="0" collapsed="false">
      <c r="A22" s="35"/>
      <c r="B22" s="35"/>
      <c r="C22" s="35"/>
      <c r="D22" s="35"/>
      <c r="E22" s="35"/>
      <c r="F22" s="35"/>
      <c r="G22" s="25"/>
      <c r="H22" s="31"/>
      <c r="I22" s="36"/>
      <c r="J22" s="33"/>
      <c r="K22" s="34"/>
    </row>
    <row r="23" customFormat="false" ht="15" hidden="false" customHeight="false" outlineLevel="0" collapsed="false">
      <c r="A23" s="37"/>
      <c r="B23" s="37"/>
      <c r="C23" s="37"/>
      <c r="D23" s="37"/>
      <c r="E23" s="37"/>
      <c r="F23" s="37"/>
      <c r="G23" s="25"/>
      <c r="H23" s="37"/>
      <c r="I23" s="37"/>
      <c r="J23" s="37"/>
      <c r="K23" s="37"/>
    </row>
    <row r="24" customFormat="false" ht="15" hidden="false" customHeight="false" outlineLevel="0" collapsed="false">
      <c r="A24" s="38" t="s">
        <v>29</v>
      </c>
      <c r="B24" s="38"/>
      <c r="C24" s="38"/>
      <c r="D24" s="38"/>
      <c r="E24" s="38"/>
      <c r="F24" s="38"/>
      <c r="G24" s="25"/>
      <c r="H24" s="39" t="s">
        <v>30</v>
      </c>
      <c r="I24" s="39"/>
      <c r="J24" s="39"/>
      <c r="K24" s="39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25"/>
      <c r="H25" s="40"/>
      <c r="I25" s="40"/>
      <c r="J25" s="40"/>
      <c r="K25" s="40"/>
    </row>
    <row r="26" customFormat="false" ht="15" hidden="false" customHeight="false" outlineLevel="0" collapsed="false">
      <c r="A26" s="5" t="s">
        <v>31</v>
      </c>
      <c r="B26" s="5"/>
      <c r="C26" s="5"/>
      <c r="D26" s="5"/>
      <c r="E26" s="26" t="s">
        <v>23</v>
      </c>
      <c r="F26" s="28" t="n">
        <f aca="false">F21</f>
        <v>2650</v>
      </c>
      <c r="G26" s="25"/>
      <c r="H26" s="23" t="s">
        <v>24</v>
      </c>
      <c r="I26" s="23"/>
      <c r="J26" s="26" t="s">
        <v>23</v>
      </c>
      <c r="K26" s="41" t="n">
        <f aca="false">F21</f>
        <v>2650</v>
      </c>
    </row>
    <row r="27" customFormat="false" ht="15" hidden="false" customHeight="false" outlineLevel="0" collapsed="false">
      <c r="A27" s="5" t="s">
        <v>32</v>
      </c>
      <c r="B27" s="5"/>
      <c r="C27" s="5"/>
      <c r="D27" s="5"/>
      <c r="E27" s="26" t="s">
        <v>26</v>
      </c>
      <c r="F27" s="42" t="n">
        <v>11</v>
      </c>
      <c r="G27" s="25"/>
      <c r="H27" s="5" t="s">
        <v>33</v>
      </c>
      <c r="I27" s="5"/>
      <c r="J27" s="26" t="s">
        <v>23</v>
      </c>
      <c r="K27" s="28" t="n">
        <f aca="false">F35</f>
        <v>34.0875</v>
      </c>
    </row>
    <row r="28" customFormat="false" ht="15" hidden="false" customHeight="false" outlineLevel="0" collapsed="false">
      <c r="A28" s="5" t="s">
        <v>34</v>
      </c>
      <c r="B28" s="5"/>
      <c r="C28" s="5"/>
      <c r="D28" s="5"/>
      <c r="E28" s="26" t="s">
        <v>23</v>
      </c>
      <c r="F28" s="28" t="n">
        <f aca="false">0+F26*F27%</f>
        <v>291.5</v>
      </c>
      <c r="G28" s="25"/>
      <c r="H28" s="5" t="s">
        <v>35</v>
      </c>
      <c r="I28" s="5"/>
      <c r="J28" s="26" t="s">
        <v>23</v>
      </c>
      <c r="K28" s="28" t="n">
        <f aca="false">K20</f>
        <v>132.5</v>
      </c>
    </row>
    <row r="29" customFormat="false" ht="15" hidden="false" customHeight="false" outlineLevel="0" collapsed="false">
      <c r="A29" s="43"/>
      <c r="B29" s="43"/>
      <c r="C29" s="43"/>
      <c r="D29" s="43"/>
      <c r="E29" s="43"/>
      <c r="F29" s="43"/>
      <c r="G29" s="25"/>
      <c r="H29" s="5" t="s">
        <v>36</v>
      </c>
      <c r="I29" s="5"/>
      <c r="J29" s="26" t="s">
        <v>23</v>
      </c>
      <c r="K29" s="44" t="n">
        <f aca="false">F28</f>
        <v>291.5</v>
      </c>
    </row>
    <row r="30" customFormat="false" ht="15" hidden="false" customHeight="false" outlineLevel="0" collapsed="false">
      <c r="A30" s="45" t="s">
        <v>37</v>
      </c>
      <c r="B30" s="45"/>
      <c r="C30" s="45"/>
      <c r="D30" s="45"/>
      <c r="E30" s="45"/>
      <c r="F30" s="45"/>
      <c r="G30" s="25"/>
      <c r="H30" s="46" t="s">
        <v>38</v>
      </c>
      <c r="I30" s="46"/>
      <c r="J30" s="33" t="s">
        <v>23</v>
      </c>
      <c r="K30" s="34" t="n">
        <f aca="false">K26-(SUM(K27:K29))</f>
        <v>2191.9125</v>
      </c>
    </row>
    <row r="31" customFormat="false" ht="15" hidden="false" customHeight="false" outlineLevel="0" collapsed="false">
      <c r="A31" s="40"/>
      <c r="B31" s="40"/>
      <c r="C31" s="40"/>
      <c r="D31" s="40"/>
      <c r="E31" s="40"/>
      <c r="F31" s="40"/>
      <c r="G31" s="25"/>
      <c r="H31" s="4"/>
      <c r="I31" s="4"/>
      <c r="J31" s="4"/>
      <c r="K31" s="4"/>
    </row>
    <row r="32" customFormat="false" ht="15" hidden="false" customHeight="false" outlineLevel="0" collapsed="false">
      <c r="A32" s="23" t="s">
        <v>39</v>
      </c>
      <c r="B32" s="23"/>
      <c r="C32" s="23"/>
      <c r="D32" s="23"/>
      <c r="E32" s="26" t="s">
        <v>23</v>
      </c>
      <c r="F32" s="41" t="n">
        <f aca="false">'IR-2017'!B1</f>
        <v>2358.5</v>
      </c>
      <c r="G32" s="25"/>
      <c r="H32" s="47" t="s">
        <v>40</v>
      </c>
      <c r="I32" s="47"/>
      <c r="J32" s="47"/>
      <c r="K32" s="47"/>
    </row>
    <row r="33" customFormat="false" ht="15" hidden="false" customHeight="true" outlineLevel="0" collapsed="false">
      <c r="A33" s="23" t="s">
        <v>41</v>
      </c>
      <c r="B33" s="23"/>
      <c r="C33" s="23"/>
      <c r="D33" s="23"/>
      <c r="E33" s="26" t="s">
        <v>26</v>
      </c>
      <c r="F33" s="48" t="n">
        <f aca="false">'IR-2017'!G10</f>
        <v>0.075</v>
      </c>
      <c r="G33" s="25"/>
      <c r="H33" s="49" t="s">
        <v>42</v>
      </c>
      <c r="I33" s="49"/>
      <c r="J33" s="49"/>
      <c r="K33" s="49"/>
    </row>
    <row r="34" customFormat="false" ht="15" hidden="false" customHeight="false" outlineLevel="0" collapsed="false">
      <c r="A34" s="23" t="s">
        <v>43</v>
      </c>
      <c r="B34" s="23"/>
      <c r="C34" s="23"/>
      <c r="D34" s="23"/>
      <c r="E34" s="26" t="s">
        <v>23</v>
      </c>
      <c r="F34" s="41" t="n">
        <f aca="false">'IR-2017'!H10</f>
        <v>142.8</v>
      </c>
      <c r="G34" s="25"/>
      <c r="H34" s="49"/>
      <c r="I34" s="49"/>
      <c r="J34" s="49"/>
      <c r="K34" s="49"/>
    </row>
    <row r="35" customFormat="false" ht="15" hidden="false" customHeight="false" outlineLevel="0" collapsed="false">
      <c r="A35" s="23" t="s">
        <v>44</v>
      </c>
      <c r="B35" s="23"/>
      <c r="C35" s="23"/>
      <c r="D35" s="23"/>
      <c r="E35" s="25"/>
      <c r="F35" s="41" t="n">
        <f aca="false">'IR-2017'!B2</f>
        <v>34.0875</v>
      </c>
      <c r="G35" s="25"/>
      <c r="H35" s="49"/>
      <c r="I35" s="49"/>
      <c r="J35" s="49"/>
      <c r="K35" s="49"/>
    </row>
    <row r="36" customFormat="false" ht="15" hidden="false" customHeight="false" outlineLevel="0" collapsed="false">
      <c r="A36" s="35"/>
      <c r="B36" s="35"/>
      <c r="C36" s="35"/>
      <c r="D36" s="35"/>
      <c r="E36" s="35"/>
      <c r="F36" s="35"/>
      <c r="G36" s="25"/>
      <c r="H36" s="49"/>
      <c r="I36" s="49"/>
      <c r="J36" s="49"/>
      <c r="K36" s="49"/>
    </row>
    <row r="37" customFormat="false" ht="15" hidden="false" customHeight="false" outlineLevel="0" collapsed="false">
      <c r="A37" s="50"/>
      <c r="B37" s="50"/>
      <c r="C37" s="50"/>
      <c r="D37" s="50"/>
      <c r="E37" s="50"/>
      <c r="F37" s="50"/>
      <c r="G37" s="17"/>
      <c r="H37" s="51"/>
      <c r="I37" s="51"/>
      <c r="J37" s="51"/>
      <c r="K37" s="51"/>
    </row>
    <row r="38" customFormat="false" ht="1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customFormat="false" ht="15" hidden="false" customHeight="false" outlineLevel="0" collapsed="false">
      <c r="A39" s="5" t="s">
        <v>45</v>
      </c>
      <c r="B39" s="5"/>
      <c r="C39" s="5"/>
      <c r="D39" s="5"/>
      <c r="E39" s="5"/>
      <c r="F39" s="5"/>
      <c r="G39" s="5"/>
      <c r="H39" s="5"/>
      <c r="I39" s="5"/>
      <c r="J39" s="33" t="s">
        <v>23</v>
      </c>
      <c r="K39" s="52" t="n">
        <f aca="false">K30</f>
        <v>2191.9125</v>
      </c>
    </row>
    <row r="40" customFormat="false" ht="15" hidden="false" customHeight="false" outlineLevel="0" collapsed="false">
      <c r="A40" s="32"/>
      <c r="B40" s="32"/>
      <c r="C40" s="32"/>
      <c r="D40" s="32"/>
      <c r="E40" s="32"/>
      <c r="F40" s="32"/>
      <c r="G40" s="32"/>
      <c r="H40" s="32"/>
      <c r="I40" s="53"/>
      <c r="J40" s="26"/>
      <c r="K40" s="34"/>
    </row>
    <row r="41" customFormat="false" ht="15" hidden="false" customHeight="false" outlineLevel="0" collapsed="false">
      <c r="A41" s="5" t="s">
        <v>46</v>
      </c>
      <c r="B41" s="54" t="s">
        <v>47</v>
      </c>
      <c r="C41" s="54"/>
      <c r="D41" s="54"/>
      <c r="E41" s="54"/>
      <c r="F41" s="54"/>
      <c r="G41" s="25"/>
      <c r="H41" s="53" t="s">
        <v>48</v>
      </c>
      <c r="I41" s="55" t="s">
        <v>49</v>
      </c>
      <c r="J41" s="55"/>
      <c r="K41" s="55"/>
    </row>
    <row r="42" customFormat="false" ht="15" hidden="false" customHeight="false" outlineLevel="0" collapsed="false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customFormat="false" ht="15" hidden="false" customHeight="false" outlineLevel="0" collapsed="false">
      <c r="A43" s="57" t="s">
        <v>50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</row>
    <row r="44" customFormat="false" ht="15" hidden="false" customHeight="false" outlineLevel="0" collapsed="false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customFormat="false" ht="84.75" hidden="false" customHeight="true" outlineLevel="0" collapsed="false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</row>
    <row r="46" customFormat="false" ht="11.25" hidden="false" customHeight="true" outlineLevel="0" collapsed="false">
      <c r="A46" s="2" t="s">
        <v>0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customFormat="false" ht="11.25" hidden="false" customHeight="true" outlineLevel="0" collapsed="false">
      <c r="A47" s="3" t="s">
        <v>1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1.2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customFormat="false" ht="7.5" hidden="false" customHeight="true" outlineLevel="0" collapsed="false">
      <c r="A49" s="5" t="s">
        <v>2</v>
      </c>
      <c r="B49" s="5"/>
      <c r="C49" s="5"/>
      <c r="D49" s="61" t="str">
        <f aca="false">B11</f>
        <v>Christiano Silveria Marisco                          Nome da Mãe: Maria do Carmo Silvera Marisco</v>
      </c>
      <c r="E49" s="61"/>
      <c r="F49" s="61"/>
      <c r="G49" s="61"/>
      <c r="H49" s="61"/>
      <c r="I49" s="61"/>
      <c r="J49" s="61"/>
      <c r="K49" s="7" t="s">
        <v>51</v>
      </c>
    </row>
    <row r="50" customFormat="false" ht="30" hidden="false" customHeight="true" outlineLevel="0" collapsed="false">
      <c r="A50" s="5" t="s">
        <v>5</v>
      </c>
      <c r="B50" s="5"/>
      <c r="C50" s="5"/>
      <c r="D50" s="61" t="str">
        <f aca="false">B12</f>
        <v>036.086.736.04</v>
      </c>
      <c r="E50" s="61"/>
      <c r="F50" s="61"/>
      <c r="G50" s="61"/>
      <c r="H50" s="61"/>
      <c r="I50" s="9" t="s">
        <v>7</v>
      </c>
      <c r="J50" s="9"/>
      <c r="K50" s="62" t="str">
        <f aca="false">K6</f>
        <v>10/2018</v>
      </c>
    </row>
    <row r="51" customFormat="false" ht="11.25" hidden="false" customHeight="true" outlineLevel="0" collapsed="false">
      <c r="A51" s="5" t="s">
        <v>9</v>
      </c>
      <c r="B51" s="63" t="str">
        <f aca="false">B7</f>
        <v>AV. JUSCELINO KUBITSCHEK, 1830, ITAIM SÃO PAULO - SP - CEP: 04.543-900</v>
      </c>
      <c r="C51" s="63"/>
      <c r="D51" s="63"/>
      <c r="E51" s="63"/>
      <c r="F51" s="63"/>
      <c r="G51" s="63"/>
      <c r="H51" s="63"/>
      <c r="I51" s="63"/>
      <c r="J51" s="63"/>
      <c r="K51" s="63"/>
    </row>
    <row r="52" customFormat="false" ht="11.2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customFormat="false" ht="11.25" hidden="false" customHeight="true" outlineLevel="0" collapsed="false">
      <c r="A53" s="13" t="s">
        <v>11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customFormat="false" ht="11.2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customFormat="false" ht="17.25" hidden="false" customHeight="true" outlineLevel="0" collapsed="false">
      <c r="A55" s="5" t="s">
        <v>12</v>
      </c>
      <c r="B55" s="63" t="str">
        <f aca="false">B11</f>
        <v>Christiano Silveria Marisco                          Nome da Mãe: Maria do Carmo Silvera Marisco</v>
      </c>
      <c r="C55" s="63"/>
      <c r="D55" s="63"/>
      <c r="E55" s="63"/>
      <c r="F55" s="63"/>
      <c r="G55" s="63"/>
      <c r="H55" s="63"/>
      <c r="I55" s="63"/>
      <c r="J55" s="63"/>
      <c r="K55" s="63"/>
    </row>
    <row r="56" customFormat="false" ht="11.25" hidden="false" customHeight="true" outlineLevel="0" collapsed="false">
      <c r="A56" s="5" t="s">
        <v>52</v>
      </c>
      <c r="B56" s="61" t="str">
        <f aca="false">B12</f>
        <v>036.086.736.04</v>
      </c>
      <c r="C56" s="61"/>
      <c r="D56" s="61"/>
      <c r="E56" s="61"/>
      <c r="F56" s="61"/>
      <c r="G56" s="16"/>
      <c r="H56" s="17" t="s">
        <v>16</v>
      </c>
      <c r="I56" s="64" t="str">
        <f aca="false">I12</f>
        <v>MG-8.996.390 SSP/MG</v>
      </c>
      <c r="J56" s="64"/>
      <c r="K56" s="64"/>
    </row>
    <row r="57" customFormat="false" ht="11.25" hidden="false" customHeight="true" outlineLevel="0" collapsed="false">
      <c r="A57" s="5" t="s">
        <v>18</v>
      </c>
      <c r="B57" s="65" t="n">
        <f aca="false">B13</f>
        <v>12602154093</v>
      </c>
      <c r="C57" s="65"/>
      <c r="D57" s="65"/>
      <c r="E57" s="65"/>
      <c r="F57" s="65"/>
      <c r="G57" s="16"/>
      <c r="H57" s="16"/>
      <c r="I57" s="16"/>
      <c r="J57" s="16"/>
      <c r="K57" s="19"/>
    </row>
    <row r="58" customFormat="false" ht="11.25" hidden="false" customHeight="true" outlineLevel="0" collapsed="false">
      <c r="A58" s="23" t="s">
        <v>9</v>
      </c>
      <c r="B58" s="63" t="str">
        <f aca="false">B14</f>
        <v>Rua Monte Sião 174 Colina de Laranjeiras SERRA/ES CEP: 29.167-093</v>
      </c>
      <c r="C58" s="63"/>
      <c r="D58" s="63"/>
      <c r="E58" s="63"/>
      <c r="F58" s="63"/>
      <c r="G58" s="63"/>
      <c r="H58" s="63"/>
      <c r="I58" s="63"/>
      <c r="J58" s="63"/>
      <c r="K58" s="63"/>
    </row>
    <row r="59" customFormat="false" ht="11.2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customFormat="false" ht="11.25" hidden="false" customHeight="true" outlineLevel="0" collapsed="false">
      <c r="A60" s="2" t="s">
        <v>20</v>
      </c>
      <c r="B60" s="2"/>
      <c r="C60" s="2"/>
      <c r="D60" s="2"/>
      <c r="E60" s="2"/>
      <c r="F60" s="2"/>
      <c r="G60" s="25"/>
      <c r="H60" s="2" t="s">
        <v>21</v>
      </c>
      <c r="I60" s="2"/>
      <c r="J60" s="2"/>
      <c r="K60" s="2"/>
    </row>
    <row r="61" customFormat="false" ht="11.25" hidden="false" customHeight="true" outlineLevel="0" collapsed="false">
      <c r="A61" s="4"/>
      <c r="B61" s="4"/>
      <c r="C61" s="4"/>
      <c r="D61" s="4"/>
      <c r="E61" s="4"/>
      <c r="F61" s="4"/>
      <c r="G61" s="25"/>
      <c r="H61" s="4"/>
      <c r="I61" s="4"/>
      <c r="J61" s="4"/>
      <c r="K61" s="4"/>
    </row>
    <row r="62" customFormat="false" ht="11.25" hidden="false" customHeight="true" outlineLevel="0" collapsed="false">
      <c r="A62" s="5" t="s">
        <v>22</v>
      </c>
      <c r="B62" s="5"/>
      <c r="C62" s="5"/>
      <c r="D62" s="5"/>
      <c r="E62" s="26" t="s">
        <v>23</v>
      </c>
      <c r="F62" s="66" t="n">
        <f aca="false">F18</f>
        <v>2650</v>
      </c>
      <c r="G62" s="25"/>
      <c r="H62" s="5" t="s">
        <v>24</v>
      </c>
      <c r="I62" s="5"/>
      <c r="J62" s="26" t="s">
        <v>23</v>
      </c>
      <c r="K62" s="28" t="n">
        <f aca="false">K18</f>
        <v>2650</v>
      </c>
    </row>
    <row r="63" customFormat="false" ht="11.25" hidden="false" customHeight="true" outlineLevel="0" collapsed="false">
      <c r="A63" s="5" t="s">
        <v>22</v>
      </c>
      <c r="B63" s="5"/>
      <c r="C63" s="5"/>
      <c r="D63" s="5"/>
      <c r="E63" s="26" t="s">
        <v>23</v>
      </c>
      <c r="F63" s="66" t="n">
        <f aca="false">F19</f>
        <v>0</v>
      </c>
      <c r="G63" s="25"/>
      <c r="H63" s="5" t="s">
        <v>25</v>
      </c>
      <c r="I63" s="5"/>
      <c r="J63" s="26" t="s">
        <v>26</v>
      </c>
      <c r="K63" s="67" t="n">
        <f aca="false">K19</f>
        <v>5</v>
      </c>
    </row>
    <row r="64" customFormat="false" ht="11.25" hidden="false" customHeight="true" outlineLevel="0" collapsed="false">
      <c r="A64" s="31" t="s">
        <v>22</v>
      </c>
      <c r="B64" s="31"/>
      <c r="C64" s="31"/>
      <c r="D64" s="31"/>
      <c r="E64" s="26" t="s">
        <v>23</v>
      </c>
      <c r="F64" s="66" t="n">
        <f aca="false">F20</f>
        <v>0</v>
      </c>
      <c r="G64" s="25"/>
      <c r="H64" s="5" t="s">
        <v>27</v>
      </c>
      <c r="I64" s="5"/>
      <c r="J64" s="26" t="s">
        <v>23</v>
      </c>
      <c r="K64" s="28" t="n">
        <f aca="false">K20</f>
        <v>132.5</v>
      </c>
    </row>
    <row r="65" customFormat="false" ht="11.25" hidden="false" customHeight="true" outlineLevel="0" collapsed="false">
      <c r="A65" s="32" t="s">
        <v>28</v>
      </c>
      <c r="B65" s="32"/>
      <c r="C65" s="32"/>
      <c r="D65" s="32"/>
      <c r="E65" s="33" t="s">
        <v>23</v>
      </c>
      <c r="F65" s="34" t="n">
        <f aca="false">F21</f>
        <v>2650</v>
      </c>
      <c r="G65" s="25"/>
      <c r="H65" s="35"/>
      <c r="I65" s="35"/>
      <c r="J65" s="35"/>
      <c r="K65" s="35"/>
    </row>
    <row r="66" customFormat="false" ht="11.25" hidden="false" customHeight="true" outlineLevel="0" collapsed="false">
      <c r="A66" s="35"/>
      <c r="B66" s="35"/>
      <c r="C66" s="35"/>
      <c r="D66" s="35"/>
      <c r="E66" s="35"/>
      <c r="F66" s="35"/>
      <c r="G66" s="25"/>
      <c r="H66" s="31"/>
      <c r="I66" s="36"/>
      <c r="J66" s="33"/>
      <c r="K66" s="34"/>
    </row>
    <row r="67" customFormat="false" ht="11.25" hidden="false" customHeight="true" outlineLevel="0" collapsed="false">
      <c r="A67" s="37"/>
      <c r="B67" s="37"/>
      <c r="C67" s="37"/>
      <c r="D67" s="37"/>
      <c r="E67" s="37"/>
      <c r="F67" s="37"/>
      <c r="G67" s="25"/>
      <c r="H67" s="37"/>
      <c r="I67" s="37"/>
      <c r="J67" s="37"/>
      <c r="K67" s="37"/>
    </row>
    <row r="68" customFormat="false" ht="11.25" hidden="false" customHeight="true" outlineLevel="0" collapsed="false">
      <c r="A68" s="38" t="s">
        <v>29</v>
      </c>
      <c r="B68" s="38"/>
      <c r="C68" s="38"/>
      <c r="D68" s="38"/>
      <c r="E68" s="38"/>
      <c r="F68" s="38"/>
      <c r="G68" s="25"/>
      <c r="H68" s="39" t="s">
        <v>30</v>
      </c>
      <c r="I68" s="39"/>
      <c r="J68" s="39"/>
      <c r="K68" s="39"/>
    </row>
    <row r="69" customFormat="false" ht="11.25" hidden="false" customHeight="true" outlineLevel="0" collapsed="false">
      <c r="A69" s="4"/>
      <c r="B69" s="4"/>
      <c r="C69" s="4"/>
      <c r="D69" s="4"/>
      <c r="E69" s="4"/>
      <c r="F69" s="4"/>
      <c r="G69" s="25"/>
      <c r="H69" s="40"/>
      <c r="I69" s="40"/>
      <c r="J69" s="40"/>
      <c r="K69" s="40"/>
    </row>
    <row r="70" customFormat="false" ht="11.25" hidden="false" customHeight="true" outlineLevel="0" collapsed="false">
      <c r="A70" s="5" t="s">
        <v>31</v>
      </c>
      <c r="B70" s="5"/>
      <c r="C70" s="5"/>
      <c r="D70" s="5"/>
      <c r="E70" s="26" t="s">
        <v>23</v>
      </c>
      <c r="F70" s="28" t="n">
        <f aca="false">F26</f>
        <v>2650</v>
      </c>
      <c r="G70" s="25"/>
      <c r="H70" s="23" t="s">
        <v>24</v>
      </c>
      <c r="I70" s="23"/>
      <c r="J70" s="26" t="s">
        <v>23</v>
      </c>
      <c r="K70" s="41" t="n">
        <f aca="false">K26</f>
        <v>2650</v>
      </c>
    </row>
    <row r="71" customFormat="false" ht="11.25" hidden="false" customHeight="true" outlineLevel="0" collapsed="false">
      <c r="A71" s="5" t="s">
        <v>32</v>
      </c>
      <c r="B71" s="5"/>
      <c r="C71" s="5"/>
      <c r="D71" s="5"/>
      <c r="E71" s="26" t="s">
        <v>26</v>
      </c>
      <c r="F71" s="42" t="n">
        <f aca="false">F27</f>
        <v>11</v>
      </c>
      <c r="G71" s="25"/>
      <c r="H71" s="5" t="s">
        <v>33</v>
      </c>
      <c r="I71" s="5"/>
      <c r="J71" s="26" t="s">
        <v>23</v>
      </c>
      <c r="K71" s="28" t="n">
        <f aca="false">K27</f>
        <v>34.0875</v>
      </c>
    </row>
    <row r="72" customFormat="false" ht="11.25" hidden="false" customHeight="true" outlineLevel="0" collapsed="false">
      <c r="A72" s="5" t="s">
        <v>34</v>
      </c>
      <c r="B72" s="5"/>
      <c r="C72" s="5"/>
      <c r="D72" s="5"/>
      <c r="E72" s="26" t="s">
        <v>23</v>
      </c>
      <c r="F72" s="28" t="n">
        <f aca="false">F28</f>
        <v>291.5</v>
      </c>
      <c r="G72" s="25"/>
      <c r="H72" s="5" t="s">
        <v>35</v>
      </c>
      <c r="I72" s="5"/>
      <c r="J72" s="26" t="s">
        <v>23</v>
      </c>
      <c r="K72" s="28" t="n">
        <f aca="false">K28</f>
        <v>132.5</v>
      </c>
    </row>
    <row r="73" customFormat="false" ht="11.25" hidden="false" customHeight="true" outlineLevel="0" collapsed="false">
      <c r="A73" s="43"/>
      <c r="B73" s="43"/>
      <c r="C73" s="43"/>
      <c r="D73" s="43"/>
      <c r="E73" s="43"/>
      <c r="F73" s="43"/>
      <c r="G73" s="25"/>
      <c r="H73" s="5" t="s">
        <v>36</v>
      </c>
      <c r="I73" s="5"/>
      <c r="J73" s="26" t="s">
        <v>23</v>
      </c>
      <c r="K73" s="44" t="n">
        <f aca="false">K29</f>
        <v>291.5</v>
      </c>
    </row>
    <row r="74" customFormat="false" ht="11.25" hidden="false" customHeight="true" outlineLevel="0" collapsed="false">
      <c r="A74" s="45" t="s">
        <v>37</v>
      </c>
      <c r="B74" s="45"/>
      <c r="C74" s="45"/>
      <c r="D74" s="45"/>
      <c r="E74" s="45"/>
      <c r="F74" s="45"/>
      <c r="G74" s="25"/>
      <c r="H74" s="46" t="s">
        <v>38</v>
      </c>
      <c r="I74" s="46"/>
      <c r="J74" s="33" t="s">
        <v>23</v>
      </c>
      <c r="K74" s="34" t="n">
        <f aca="false">K30</f>
        <v>2191.9125</v>
      </c>
    </row>
    <row r="75" customFormat="false" ht="11.25" hidden="false" customHeight="true" outlineLevel="0" collapsed="false">
      <c r="A75" s="40"/>
      <c r="B75" s="40"/>
      <c r="C75" s="40"/>
      <c r="D75" s="40"/>
      <c r="E75" s="40"/>
      <c r="F75" s="40"/>
      <c r="G75" s="25"/>
      <c r="H75" s="4"/>
      <c r="I75" s="4"/>
      <c r="J75" s="4"/>
      <c r="K75" s="4"/>
    </row>
    <row r="76" customFormat="false" ht="15.75" hidden="false" customHeight="true" outlineLevel="0" collapsed="false">
      <c r="A76" s="23" t="s">
        <v>39</v>
      </c>
      <c r="B76" s="23"/>
      <c r="C76" s="23"/>
      <c r="D76" s="23"/>
      <c r="E76" s="26" t="s">
        <v>23</v>
      </c>
      <c r="F76" s="41" t="n">
        <f aca="false">F32</f>
        <v>2358.5</v>
      </c>
      <c r="G76" s="25"/>
      <c r="H76" s="47" t="s">
        <v>40</v>
      </c>
      <c r="I76" s="47"/>
      <c r="J76" s="47"/>
      <c r="K76" s="47"/>
    </row>
    <row r="77" customFormat="false" ht="11.25" hidden="false" customHeight="true" outlineLevel="0" collapsed="false">
      <c r="A77" s="23" t="s">
        <v>41</v>
      </c>
      <c r="B77" s="23"/>
      <c r="C77" s="23"/>
      <c r="D77" s="23"/>
      <c r="E77" s="26" t="s">
        <v>26</v>
      </c>
      <c r="F77" s="48" t="n">
        <f aca="false">F33</f>
        <v>0.075</v>
      </c>
      <c r="G77" s="25"/>
      <c r="H77" s="68" t="str">
        <f aca="false">H33</f>
        <v>PRESTAÇÃO DE SERVIÇO DE ANÁLISE E DESENVOLVIMENTO DE SOFTWARE CUSTOMIZADO </v>
      </c>
      <c r="I77" s="68"/>
      <c r="J77" s="68"/>
      <c r="K77" s="68"/>
    </row>
    <row r="78" customFormat="false" ht="11.25" hidden="false" customHeight="true" outlineLevel="0" collapsed="false">
      <c r="A78" s="23" t="s">
        <v>43</v>
      </c>
      <c r="B78" s="23"/>
      <c r="C78" s="23"/>
      <c r="D78" s="23"/>
      <c r="E78" s="26" t="s">
        <v>23</v>
      </c>
      <c r="F78" s="41" t="n">
        <f aca="false">F34</f>
        <v>142.8</v>
      </c>
      <c r="G78" s="25"/>
      <c r="H78" s="68"/>
      <c r="I78" s="68"/>
      <c r="J78" s="68"/>
      <c r="K78" s="68"/>
    </row>
    <row r="79" customFormat="false" ht="11.25" hidden="false" customHeight="true" outlineLevel="0" collapsed="false">
      <c r="A79" s="23" t="s">
        <v>44</v>
      </c>
      <c r="B79" s="23"/>
      <c r="C79" s="23"/>
      <c r="D79" s="23"/>
      <c r="E79" s="25"/>
      <c r="F79" s="41" t="n">
        <f aca="false">F35</f>
        <v>34.0875</v>
      </c>
      <c r="G79" s="25"/>
      <c r="H79" s="68"/>
      <c r="I79" s="68"/>
      <c r="J79" s="68"/>
      <c r="K79" s="68"/>
    </row>
    <row r="80" customFormat="false" ht="11.25" hidden="false" customHeight="true" outlineLevel="0" collapsed="false">
      <c r="A80" s="35"/>
      <c r="B80" s="35"/>
      <c r="C80" s="35"/>
      <c r="D80" s="35"/>
      <c r="E80" s="35"/>
      <c r="F80" s="35"/>
      <c r="G80" s="25"/>
      <c r="H80" s="68"/>
      <c r="I80" s="68"/>
      <c r="J80" s="68"/>
      <c r="K80" s="68"/>
    </row>
    <row r="81" customFormat="false" ht="11.25" hidden="false" customHeight="true" outlineLevel="0" collapsed="false">
      <c r="A81" s="50"/>
      <c r="B81" s="50"/>
      <c r="C81" s="50"/>
      <c r="D81" s="50"/>
      <c r="E81" s="50"/>
      <c r="F81" s="50"/>
      <c r="G81" s="17"/>
      <c r="H81" s="51"/>
      <c r="I81" s="51"/>
      <c r="J81" s="51"/>
      <c r="K81" s="51"/>
    </row>
    <row r="82" customFormat="false" ht="11.2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 customFormat="false" ht="11.25" hidden="false" customHeight="true" outlineLevel="0" collapsed="false">
      <c r="A83" s="5" t="s">
        <v>45</v>
      </c>
      <c r="B83" s="5"/>
      <c r="C83" s="5"/>
      <c r="D83" s="5"/>
      <c r="E83" s="5"/>
      <c r="F83" s="5"/>
      <c r="G83" s="5"/>
      <c r="H83" s="5"/>
      <c r="I83" s="5"/>
      <c r="J83" s="33" t="s">
        <v>23</v>
      </c>
      <c r="K83" s="69" t="n">
        <f aca="false">K39</f>
        <v>2191.9125</v>
      </c>
    </row>
    <row r="84" customFormat="false" ht="11.25" hidden="false" customHeight="true" outlineLevel="0" collapsed="false">
      <c r="A84" s="32"/>
      <c r="B84" s="32"/>
      <c r="C84" s="32"/>
      <c r="D84" s="32"/>
      <c r="E84" s="32"/>
      <c r="F84" s="32"/>
      <c r="G84" s="32"/>
      <c r="H84" s="32"/>
      <c r="I84" s="53"/>
      <c r="J84" s="26"/>
      <c r="K84" s="34"/>
    </row>
    <row r="85" customFormat="false" ht="11.25" hidden="false" customHeight="true" outlineLevel="0" collapsed="false">
      <c r="A85" s="5" t="s">
        <v>46</v>
      </c>
      <c r="B85" s="70" t="str">
        <f aca="false">B41</f>
        <v>SERRA/ES</v>
      </c>
      <c r="C85" s="70"/>
      <c r="D85" s="70"/>
      <c r="E85" s="70"/>
      <c r="F85" s="70"/>
      <c r="G85" s="25"/>
      <c r="H85" s="53" t="s">
        <v>48</v>
      </c>
      <c r="I85" s="71" t="str">
        <f aca="false">I41</f>
        <v>03/10/2018</v>
      </c>
      <c r="J85" s="71"/>
      <c r="K85" s="71"/>
    </row>
    <row r="86" customFormat="false" ht="11.25" hidden="false" customHeight="tru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customFormat="false" ht="11.25" hidden="false" customHeight="true" outlineLevel="0" collapsed="false">
      <c r="A87" s="57" t="s">
        <v>50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</row>
    <row r="88" customFormat="false" ht="11.25" hidden="false" customHeight="true" outlineLevel="0" collapsed="false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</row>
  </sheetData>
  <mergeCells count="134">
    <mergeCell ref="A1:K1"/>
    <mergeCell ref="A2:K2"/>
    <mergeCell ref="A3:K3"/>
    <mergeCell ref="A4:K4"/>
    <mergeCell ref="A5:C5"/>
    <mergeCell ref="D5:J5"/>
    <mergeCell ref="A6:C6"/>
    <mergeCell ref="D6:H6"/>
    <mergeCell ref="I6:J6"/>
    <mergeCell ref="B7:J7"/>
    <mergeCell ref="A8:K8"/>
    <mergeCell ref="A9:K9"/>
    <mergeCell ref="A10:K10"/>
    <mergeCell ref="B11:K11"/>
    <mergeCell ref="B12:F12"/>
    <mergeCell ref="I12:J12"/>
    <mergeCell ref="B13:F13"/>
    <mergeCell ref="B14:K14"/>
    <mergeCell ref="A15:K15"/>
    <mergeCell ref="A16:F16"/>
    <mergeCell ref="H16:K16"/>
    <mergeCell ref="A17:F17"/>
    <mergeCell ref="H17:K17"/>
    <mergeCell ref="A18:D18"/>
    <mergeCell ref="H18:I18"/>
    <mergeCell ref="A19:D19"/>
    <mergeCell ref="H19:I19"/>
    <mergeCell ref="A20:D20"/>
    <mergeCell ref="H20:I20"/>
    <mergeCell ref="A21:D21"/>
    <mergeCell ref="H21:K21"/>
    <mergeCell ref="A22:F22"/>
    <mergeCell ref="A23:F23"/>
    <mergeCell ref="H23:K23"/>
    <mergeCell ref="A24:F24"/>
    <mergeCell ref="H24:K24"/>
    <mergeCell ref="A25:F25"/>
    <mergeCell ref="H25:K25"/>
    <mergeCell ref="A26:D26"/>
    <mergeCell ref="H26:I26"/>
    <mergeCell ref="A27:D27"/>
    <mergeCell ref="H27:I27"/>
    <mergeCell ref="A28:D28"/>
    <mergeCell ref="H28:I28"/>
    <mergeCell ref="A29:F29"/>
    <mergeCell ref="H29:I29"/>
    <mergeCell ref="A30:F30"/>
    <mergeCell ref="H30:I30"/>
    <mergeCell ref="A31:F31"/>
    <mergeCell ref="H31:K31"/>
    <mergeCell ref="A32:D32"/>
    <mergeCell ref="H32:K32"/>
    <mergeCell ref="A33:D33"/>
    <mergeCell ref="H33:K36"/>
    <mergeCell ref="A34:D34"/>
    <mergeCell ref="A35:D35"/>
    <mergeCell ref="A36:F36"/>
    <mergeCell ref="A37:F37"/>
    <mergeCell ref="H37:K37"/>
    <mergeCell ref="A38:K38"/>
    <mergeCell ref="A39:I39"/>
    <mergeCell ref="A40:H40"/>
    <mergeCell ref="B41:F41"/>
    <mergeCell ref="I41:K41"/>
    <mergeCell ref="A42:K42"/>
    <mergeCell ref="B43:K43"/>
    <mergeCell ref="A44:K44"/>
    <mergeCell ref="A45:K45"/>
    <mergeCell ref="A46:K46"/>
    <mergeCell ref="A47:K47"/>
    <mergeCell ref="A48:K48"/>
    <mergeCell ref="A49:C49"/>
    <mergeCell ref="D49:J49"/>
    <mergeCell ref="A50:C50"/>
    <mergeCell ref="D50:H50"/>
    <mergeCell ref="I50:J50"/>
    <mergeCell ref="B51:K51"/>
    <mergeCell ref="A52:K52"/>
    <mergeCell ref="A53:K53"/>
    <mergeCell ref="A54:K54"/>
    <mergeCell ref="B55:K55"/>
    <mergeCell ref="B56:F56"/>
    <mergeCell ref="I56:K56"/>
    <mergeCell ref="B57:F57"/>
    <mergeCell ref="B58:K58"/>
    <mergeCell ref="A59:K59"/>
    <mergeCell ref="A60:F60"/>
    <mergeCell ref="H60:K60"/>
    <mergeCell ref="A61:F61"/>
    <mergeCell ref="H61:K61"/>
    <mergeCell ref="A62:D62"/>
    <mergeCell ref="H62:I62"/>
    <mergeCell ref="A63:D63"/>
    <mergeCell ref="H63:I63"/>
    <mergeCell ref="A64:D64"/>
    <mergeCell ref="H64:I64"/>
    <mergeCell ref="A65:D65"/>
    <mergeCell ref="H65:K65"/>
    <mergeCell ref="A66:F66"/>
    <mergeCell ref="A67:F67"/>
    <mergeCell ref="H67:K67"/>
    <mergeCell ref="A68:F68"/>
    <mergeCell ref="H68:K68"/>
    <mergeCell ref="A69:F69"/>
    <mergeCell ref="H69:K69"/>
    <mergeCell ref="A70:D70"/>
    <mergeCell ref="H70:I70"/>
    <mergeCell ref="A71:D71"/>
    <mergeCell ref="H71:I71"/>
    <mergeCell ref="A72:D72"/>
    <mergeCell ref="H72:I72"/>
    <mergeCell ref="A73:F73"/>
    <mergeCell ref="H73:I73"/>
    <mergeCell ref="A74:F74"/>
    <mergeCell ref="H74:I74"/>
    <mergeCell ref="A75:F75"/>
    <mergeCell ref="H75:K75"/>
    <mergeCell ref="A76:D76"/>
    <mergeCell ref="H76:K76"/>
    <mergeCell ref="A77:D77"/>
    <mergeCell ref="H77:K80"/>
    <mergeCell ref="A78:D78"/>
    <mergeCell ref="A79:D79"/>
    <mergeCell ref="A80:F80"/>
    <mergeCell ref="A81:F81"/>
    <mergeCell ref="H81:K81"/>
    <mergeCell ref="A82:K82"/>
    <mergeCell ref="A83:I83"/>
    <mergeCell ref="A84:H84"/>
    <mergeCell ref="B85:F85"/>
    <mergeCell ref="I85:K85"/>
    <mergeCell ref="A86:K86"/>
    <mergeCell ref="B87:K87"/>
    <mergeCell ref="A88:K8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7.29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7.29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15.29"/>
    <col collapsed="false" customWidth="true" hidden="false" outlineLevel="0" max="18" min="3" style="0" width="11.43"/>
    <col collapsed="false" customWidth="true" hidden="false" outlineLevel="0" max="26" min="19" style="0" width="10"/>
    <col collapsed="false" customWidth="true" hidden="false" outlineLevel="0" max="1025" min="27" style="0" width="17.29"/>
  </cols>
  <sheetData>
    <row r="1" customFormat="false" ht="12" hidden="false" customHeight="true" outlineLevel="0" collapsed="false">
      <c r="A1" s="74" t="s">
        <v>53</v>
      </c>
      <c r="B1" s="75" t="n">
        <f aca="false">RPA!F21-RPA!F28</f>
        <v>2358.5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customFormat="false" ht="12" hidden="false" customHeight="true" outlineLevel="0" collapsed="false">
      <c r="A2" s="74" t="s">
        <v>54</v>
      </c>
      <c r="B2" s="74" t="n">
        <f aca="false">F10</f>
        <v>34.0875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customFormat="false" ht="12" hidden="false" customHeight="true" outlineLevel="0" collapsed="false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customFormat="false" ht="12" hidden="false" customHeight="true" outlineLevel="0" collapsed="false">
      <c r="A4" s="76" t="s">
        <v>55</v>
      </c>
      <c r="B4" s="76" t="s">
        <v>56</v>
      </c>
      <c r="C4" s="76" t="s">
        <v>57</v>
      </c>
      <c r="D4" s="76" t="s">
        <v>58</v>
      </c>
      <c r="E4" s="76" t="s">
        <v>59</v>
      </c>
      <c r="F4" s="76" t="s">
        <v>60</v>
      </c>
      <c r="G4" s="77" t="s">
        <v>61</v>
      </c>
      <c r="H4" s="77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customFormat="false" ht="12" hidden="false" customHeight="true" outlineLevel="0" collapsed="false">
      <c r="A5" s="78" t="n">
        <v>0</v>
      </c>
      <c r="B5" s="78" t="n">
        <v>1903.98</v>
      </c>
      <c r="C5" s="78" t="n">
        <f aca="false">IF(AND($B$1&gt;$A5,$B$1&lt;=$B5),$B$1,0)</f>
        <v>0</v>
      </c>
      <c r="D5" s="79" t="n">
        <v>0</v>
      </c>
      <c r="E5" s="78" t="n">
        <v>0</v>
      </c>
      <c r="F5" s="78" t="n">
        <v>0</v>
      </c>
      <c r="G5" s="78" t="n">
        <v>0</v>
      </c>
      <c r="H5" s="78" t="n">
        <v>0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customFormat="false" ht="12" hidden="false" customHeight="true" outlineLevel="0" collapsed="false">
      <c r="A6" s="78" t="n">
        <f aca="false">B5</f>
        <v>1903.98</v>
      </c>
      <c r="B6" s="78" t="n">
        <v>2826.65</v>
      </c>
      <c r="C6" s="80" t="n">
        <f aca="false">IF(AND($B$1&gt;$A6,$B$1&lt;=$B6),$B$1,0)</f>
        <v>2358.5</v>
      </c>
      <c r="D6" s="79" t="n">
        <v>0.075</v>
      </c>
      <c r="E6" s="78" t="n">
        <v>142.8</v>
      </c>
      <c r="F6" s="78" t="n">
        <f aca="false">IF(((D6*C6)-E6)&lt;=0,0,(D6*C6)-E6)</f>
        <v>34.0875</v>
      </c>
      <c r="G6" s="79" t="n">
        <f aca="false">IF(F6&lt;&gt;0,D6,0)</f>
        <v>0.075</v>
      </c>
      <c r="H6" s="78" t="n">
        <f aca="false">IF(F6&lt;&gt;0,E6,0)</f>
        <v>142.8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customFormat="false" ht="12" hidden="false" customHeight="true" outlineLevel="0" collapsed="false">
      <c r="A7" s="78" t="n">
        <f aca="false">B6</f>
        <v>2826.65</v>
      </c>
      <c r="B7" s="78" t="n">
        <v>3751.05</v>
      </c>
      <c r="C7" s="78" t="n">
        <f aca="false">IF(AND($B$1&gt;$A7,$B$1&lt;=$B7),$B$1,0)</f>
        <v>0</v>
      </c>
      <c r="D7" s="79" t="n">
        <v>0.15</v>
      </c>
      <c r="E7" s="78" t="n">
        <v>354.8</v>
      </c>
      <c r="F7" s="78" t="n">
        <f aca="false">IF(((D7*C7)-E7)&lt;=0,0,(D7*C7)-E7)</f>
        <v>0</v>
      </c>
      <c r="G7" s="78" t="n">
        <f aca="false">IF(F7&lt;&gt;0,D7,0)</f>
        <v>0</v>
      </c>
      <c r="H7" s="78" t="n">
        <f aca="false">IF(F7&lt;&gt;0,E7,0)</f>
        <v>0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customFormat="false" ht="12" hidden="false" customHeight="true" outlineLevel="0" collapsed="false">
      <c r="A8" s="78" t="n">
        <f aca="false">B7</f>
        <v>3751.05</v>
      </c>
      <c r="B8" s="78" t="n">
        <v>4664.68</v>
      </c>
      <c r="C8" s="78" t="n">
        <f aca="false">IF(AND($B$1&gt;$A8,$B$1&lt;=$B8),$B$1,0)</f>
        <v>0</v>
      </c>
      <c r="D8" s="79" t="n">
        <v>0.225</v>
      </c>
      <c r="E8" s="78" t="n">
        <v>636.13</v>
      </c>
      <c r="F8" s="78" t="n">
        <f aca="false">IF(((D8*C8)-E8)&lt;=0,0,(D8*C8)-E8)</f>
        <v>0</v>
      </c>
      <c r="G8" s="78" t="n">
        <f aca="false">IF(F8&lt;&gt;0,D8,0)</f>
        <v>0</v>
      </c>
      <c r="H8" s="78" t="n">
        <f aca="false">IF(F8&lt;&gt;0,E8,0)</f>
        <v>0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customFormat="false" ht="12" hidden="false" customHeight="true" outlineLevel="0" collapsed="false">
      <c r="A9" s="78" t="n">
        <f aca="false">B8</f>
        <v>4664.68</v>
      </c>
      <c r="B9" s="78" t="n">
        <v>999999</v>
      </c>
      <c r="C9" s="78" t="n">
        <f aca="false">IF(AND($B$1&gt;$A9,$B$1&lt;=$B9),$B$1,0)</f>
        <v>0</v>
      </c>
      <c r="D9" s="79" t="n">
        <v>0.275</v>
      </c>
      <c r="E9" s="78" t="n">
        <v>869.36</v>
      </c>
      <c r="F9" s="78" t="n">
        <f aca="false">IF(((D9*C9)-E9)&lt;=0,0,(D9*C9)-E9)</f>
        <v>0</v>
      </c>
      <c r="G9" s="78" t="n">
        <f aca="false">IF(F9&lt;&gt;0,D9,0)</f>
        <v>0</v>
      </c>
      <c r="H9" s="78" t="n">
        <f aca="false">IF(F9&lt;&gt;0,E9,0)</f>
        <v>0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customFormat="false" ht="12" hidden="false" customHeight="true" outlineLevel="0" collapsed="false">
      <c r="A10" s="74"/>
      <c r="B10" s="74"/>
      <c r="C10" s="74"/>
      <c r="D10" s="74"/>
      <c r="E10" s="81" t="s">
        <v>62</v>
      </c>
      <c r="F10" s="82" t="n">
        <f aca="false">SUM(F5:F9)</f>
        <v>34.0875</v>
      </c>
      <c r="G10" s="83" t="n">
        <f aca="false">SUM(G5:G9)</f>
        <v>0.075</v>
      </c>
      <c r="H10" s="84" t="n">
        <f aca="false">SUM(H5:H9)</f>
        <v>142.8</v>
      </c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mergeCells count="1">
    <mergeCell ref="G4:H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2018-09-28T17:52:58Z</dcterms:modified>
  <cp:revision>6</cp:revision>
  <dc:subject/>
  <dc:title/>
</cp:coreProperties>
</file>