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definedNames>
    <definedName name="g">Feuil1!$E$1</definedName>
    <definedName name="h">Feuil1!$E$4</definedName>
    <definedName name="len">Feuil1!$E$3</definedName>
    <definedName name="LM">Feuil1!$E$3</definedName>
    <definedName name="mu">Feuil1!$H$1</definedName>
    <definedName name="rho">Feuil1!$E$2</definedName>
    <definedName name="V">Feuil1!$B$3</definedName>
  </definedNames>
  <calcPr calcId="145621"/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15" i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15" i="1"/>
  <c r="E15" i="1" s="1"/>
  <c r="H3" i="1" l="1"/>
  <c r="B3" i="1"/>
  <c r="C8" i="1" l="1"/>
  <c r="D8" i="1" s="1"/>
  <c r="C10" i="1"/>
  <c r="D10" i="1" s="1"/>
  <c r="C9" i="1"/>
  <c r="D9" i="1" s="1"/>
  <c r="H2" i="1"/>
</calcChain>
</file>

<file path=xl/sharedStrings.xml><?xml version="1.0" encoding="utf-8"?>
<sst xmlns="http://schemas.openxmlformats.org/spreadsheetml/2006/main" count="24" uniqueCount="22">
  <si>
    <t>Foil</t>
  </si>
  <si>
    <t>AoA</t>
  </si>
  <si>
    <t>wind speed (kts)</t>
  </si>
  <si>
    <t>wind speed (m/s)</t>
  </si>
  <si>
    <t>rho air</t>
  </si>
  <si>
    <t>L (m)</t>
  </si>
  <si>
    <t>h (m)</t>
  </si>
  <si>
    <t>g</t>
  </si>
  <si>
    <t>mu</t>
  </si>
  <si>
    <t>SD8020</t>
  </si>
  <si>
    <t>Cl</t>
  </si>
  <si>
    <t>F / g (g)</t>
  </si>
  <si>
    <t>Loa</t>
  </si>
  <si>
    <t>boat speed (m/s)</t>
  </si>
  <si>
    <t>Fr hull</t>
  </si>
  <si>
    <t>Re sail</t>
  </si>
  <si>
    <t>Reva</t>
  </si>
  <si>
    <t>700g</t>
  </si>
  <si>
    <t>Rtot (N)</t>
  </si>
  <si>
    <t>v bateau (m/s)</t>
  </si>
  <si>
    <t>v bateau (kts)</t>
  </si>
  <si>
    <t>F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</si>
</sst>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Feuil1!$A$14</c:f>
              <c:strCache>
                <c:ptCount val="1"/>
                <c:pt idx="0">
                  <c:v>v bateau (kts)</c:v>
                </c:pt>
              </c:strCache>
            </c:strRef>
          </c:tx>
          <c:xVal>
            <c:numRef>
              <c:f>Feuil1!$E$15:$E$21</c:f>
              <c:numCache>
                <c:formatCode>0</c:formatCode>
                <c:ptCount val="7"/>
                <c:pt idx="0">
                  <c:v>0</c:v>
                </c:pt>
                <c:pt idx="1">
                  <c:v>2.2468982116196186</c:v>
                </c:pt>
                <c:pt idx="2">
                  <c:v>4.4937964232392371</c:v>
                </c:pt>
                <c:pt idx="3">
                  <c:v>7.6196025548491422</c:v>
                </c:pt>
                <c:pt idx="4">
                  <c:v>10.048434279408349</c:v>
                </c:pt>
                <c:pt idx="5">
                  <c:v>12.306768349220814</c:v>
                </c:pt>
                <c:pt idx="6">
                  <c:v>13.481389269717711</c:v>
                </c:pt>
              </c:numCache>
            </c:numRef>
          </c:xVal>
          <c:yVal>
            <c:numRef>
              <c:f>Feuil1!$A$15:$A$21</c:f>
              <c:numCache>
                <c:formatCode>0.00</c:formatCode>
                <c:ptCount val="7"/>
                <c:pt idx="0">
                  <c:v>0.19438461717893493</c:v>
                </c:pt>
                <c:pt idx="1">
                  <c:v>0.63175000583153851</c:v>
                </c:pt>
                <c:pt idx="2">
                  <c:v>1.0691153944841421</c:v>
                </c:pt>
                <c:pt idx="3">
                  <c:v>1.5064807831367457</c:v>
                </c:pt>
                <c:pt idx="4">
                  <c:v>1.9438461717893492</c:v>
                </c:pt>
                <c:pt idx="5">
                  <c:v>2.915769257684024</c:v>
                </c:pt>
                <c:pt idx="6">
                  <c:v>3.8876923435786983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27712"/>
        <c:axId val="137428288"/>
      </c:scatterChart>
      <c:valAx>
        <c:axId val="1374277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37428288"/>
        <c:crosses val="autoZero"/>
        <c:crossBetween val="midCat"/>
      </c:valAx>
      <c:valAx>
        <c:axId val="1374282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7427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185737</xdr:rowOff>
    </xdr:from>
    <xdr:to>
      <xdr:col>12</xdr:col>
      <xdr:colOff>0</xdr:colOff>
      <xdr:row>21</xdr:row>
      <xdr:rowOff>71437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30" sqref="D30"/>
    </sheetView>
  </sheetViews>
  <sheetFormatPr baseColWidth="10" defaultRowHeight="15" x14ac:dyDescent="0.25"/>
  <cols>
    <col min="1" max="1" width="16.7109375" bestFit="1" customWidth="1"/>
  </cols>
  <sheetData>
    <row r="1" spans="1:8" x14ac:dyDescent="0.25">
      <c r="A1" t="s">
        <v>13</v>
      </c>
      <c r="B1">
        <v>0.5</v>
      </c>
      <c r="D1" t="s">
        <v>7</v>
      </c>
      <c r="E1">
        <v>8.91</v>
      </c>
      <c r="G1" t="s">
        <v>8</v>
      </c>
      <c r="H1" s="2">
        <v>1.4207E-5</v>
      </c>
    </row>
    <row r="2" spans="1:8" x14ac:dyDescent="0.25">
      <c r="A2" t="s">
        <v>2</v>
      </c>
      <c r="B2">
        <v>5</v>
      </c>
      <c r="D2" t="s">
        <v>4</v>
      </c>
      <c r="E2">
        <v>1.2</v>
      </c>
      <c r="G2" t="s">
        <v>15</v>
      </c>
      <c r="H2" s="4">
        <f>V*len/mu</f>
        <v>19010.565214330967</v>
      </c>
    </row>
    <row r="3" spans="1:8" x14ac:dyDescent="0.25">
      <c r="A3" t="s">
        <v>3</v>
      </c>
      <c r="B3">
        <f>B2*0.514444</f>
        <v>2.5722200000000002</v>
      </c>
      <c r="D3" t="s">
        <v>5</v>
      </c>
      <c r="E3">
        <v>0.105</v>
      </c>
      <c r="G3" t="s">
        <v>14</v>
      </c>
      <c r="H3">
        <f>B1/SQRT(B4*g)</f>
        <v>0.30330616135145227</v>
      </c>
    </row>
    <row r="4" spans="1:8" x14ac:dyDescent="0.25">
      <c r="A4" t="s">
        <v>12</v>
      </c>
      <c r="B4">
        <v>0.30499999999999999</v>
      </c>
      <c r="D4" t="s">
        <v>6</v>
      </c>
      <c r="E4">
        <v>0.29699999999999999</v>
      </c>
    </row>
    <row r="6" spans="1:8" x14ac:dyDescent="0.25">
      <c r="A6" t="s">
        <v>0</v>
      </c>
      <c r="B6" t="s">
        <v>9</v>
      </c>
    </row>
    <row r="7" spans="1:8" x14ac:dyDescent="0.25">
      <c r="A7" t="s">
        <v>1</v>
      </c>
      <c r="B7" t="s">
        <v>10</v>
      </c>
      <c r="C7" t="s">
        <v>21</v>
      </c>
      <c r="D7" t="s">
        <v>11</v>
      </c>
    </row>
    <row r="8" spans="1:8" x14ac:dyDescent="0.25">
      <c r="A8">
        <v>4</v>
      </c>
      <c r="B8">
        <v>0.6</v>
      </c>
      <c r="C8" s="1">
        <f>0.5*rho*V^2*len*h*B8</f>
        <v>7.4278730156455433E-2</v>
      </c>
      <c r="D8" s="3">
        <f>C8*1000/g</f>
        <v>8.3365578177839996</v>
      </c>
    </row>
    <row r="9" spans="1:8" x14ac:dyDescent="0.25">
      <c r="A9">
        <v>5</v>
      </c>
      <c r="B9">
        <v>0.65</v>
      </c>
      <c r="C9" s="1">
        <f>0.5*rho*V^2*len*h*B9</f>
        <v>8.0468624336160061E-2</v>
      </c>
      <c r="D9" s="3">
        <f>C9*1000/g</f>
        <v>9.031270969266</v>
      </c>
    </row>
    <row r="10" spans="1:8" x14ac:dyDescent="0.25">
      <c r="A10">
        <v>6</v>
      </c>
      <c r="B10">
        <v>0.8</v>
      </c>
      <c r="C10" s="1">
        <f>0.5*rho*V^2*len*h*B10</f>
        <v>9.9038306875273929E-2</v>
      </c>
      <c r="D10" s="3">
        <f>C10*1000/g</f>
        <v>11.115410423712001</v>
      </c>
    </row>
    <row r="13" spans="1:8" x14ac:dyDescent="0.25">
      <c r="A13" t="s">
        <v>16</v>
      </c>
      <c r="B13" t="s">
        <v>17</v>
      </c>
    </row>
    <row r="14" spans="1:8" x14ac:dyDescent="0.25">
      <c r="A14" t="s">
        <v>20</v>
      </c>
      <c r="B14" t="s">
        <v>19</v>
      </c>
      <c r="C14" t="s">
        <v>18</v>
      </c>
      <c r="D14" t="s">
        <v>3</v>
      </c>
      <c r="E14" t="s">
        <v>2</v>
      </c>
    </row>
    <row r="15" spans="1:8" x14ac:dyDescent="0.25">
      <c r="A15" s="3">
        <f>B15/0.514444</f>
        <v>0.19438461717893493</v>
      </c>
      <c r="B15">
        <v>0.1</v>
      </c>
      <c r="C15">
        <v>0</v>
      </c>
      <c r="D15" s="5">
        <f t="shared" ref="D15:D21" si="0">SQRT(C15/(0.5*rho*len*h*$B$10))</f>
        <v>0</v>
      </c>
      <c r="E15" s="4">
        <f>D15/0.514444</f>
        <v>0</v>
      </c>
    </row>
    <row r="16" spans="1:8" x14ac:dyDescent="0.25">
      <c r="A16" s="3">
        <f t="shared" ref="A16:A21" si="1">B16/0.514444</f>
        <v>0.63175000583153851</v>
      </c>
      <c r="B16">
        <v>0.32500000000000001</v>
      </c>
      <c r="C16">
        <v>0.02</v>
      </c>
      <c r="D16" s="5">
        <f t="shared" si="0"/>
        <v>1.1559033035784432</v>
      </c>
      <c r="E16" s="4">
        <f t="shared" ref="E16:E21" si="2">D16/0.514444</f>
        <v>2.2468982116196186</v>
      </c>
    </row>
    <row r="17" spans="1:5" x14ac:dyDescent="0.25">
      <c r="A17" s="3">
        <f t="shared" si="1"/>
        <v>1.0691153944841421</v>
      </c>
      <c r="B17">
        <v>0.55000000000000004</v>
      </c>
      <c r="C17">
        <v>0.08</v>
      </c>
      <c r="D17" s="5">
        <f t="shared" si="0"/>
        <v>2.3118066071568864</v>
      </c>
      <c r="E17" s="4">
        <f t="shared" si="2"/>
        <v>4.4937964232392371</v>
      </c>
    </row>
    <row r="18" spans="1:5" x14ac:dyDescent="0.25">
      <c r="A18" s="3">
        <f t="shared" si="1"/>
        <v>1.5064807831367457</v>
      </c>
      <c r="B18">
        <v>0.77500000000000002</v>
      </c>
      <c r="C18">
        <v>0.23</v>
      </c>
      <c r="D18" s="5">
        <f t="shared" si="0"/>
        <v>3.919858816726812</v>
      </c>
      <c r="E18" s="4">
        <f t="shared" si="2"/>
        <v>7.6196025548491422</v>
      </c>
    </row>
    <row r="19" spans="1:5" x14ac:dyDescent="0.25">
      <c r="A19" s="3">
        <f t="shared" si="1"/>
        <v>1.9438461717893492</v>
      </c>
      <c r="B19">
        <v>1</v>
      </c>
      <c r="C19">
        <v>0.4</v>
      </c>
      <c r="D19" s="5">
        <f t="shared" si="0"/>
        <v>5.1693567244359491</v>
      </c>
      <c r="E19" s="4">
        <f t="shared" si="2"/>
        <v>10.048434279408349</v>
      </c>
    </row>
    <row r="20" spans="1:5" x14ac:dyDescent="0.25">
      <c r="A20" s="3">
        <f t="shared" si="1"/>
        <v>2.915769257684024</v>
      </c>
      <c r="B20">
        <v>1.5</v>
      </c>
      <c r="C20">
        <v>0.6</v>
      </c>
      <c r="D20" s="5">
        <f t="shared" si="0"/>
        <v>6.3311431366465527</v>
      </c>
      <c r="E20" s="4">
        <f t="shared" si="2"/>
        <v>12.306768349220814</v>
      </c>
    </row>
    <row r="21" spans="1:5" x14ac:dyDescent="0.25">
      <c r="A21" s="3">
        <f t="shared" si="1"/>
        <v>3.8876923435786983</v>
      </c>
      <c r="B21">
        <v>2</v>
      </c>
      <c r="C21">
        <v>0.72</v>
      </c>
      <c r="D21" s="5">
        <f t="shared" si="0"/>
        <v>6.9354198214706582</v>
      </c>
      <c r="E21" s="4">
        <f t="shared" si="2"/>
        <v>13.481389269717711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0" sqref="A4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Feuil1</vt:lpstr>
      <vt:lpstr>Feuil2</vt:lpstr>
      <vt:lpstr>Feuil3</vt:lpstr>
      <vt:lpstr>g</vt:lpstr>
      <vt:lpstr>h</vt:lpstr>
      <vt:lpstr>len</vt:lpstr>
      <vt:lpstr>LM</vt:lpstr>
      <vt:lpstr>mu</vt:lpstr>
      <vt:lpstr>rho</vt:lpstr>
      <vt:lpstr>V</vt:lpstr>
    </vt:vector>
  </TitlesOfParts>
  <Company>Ecole Centrale Nantes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Ecole Centrale de Nantes</dc:creator>
  <cp:lastModifiedBy>Ecole Centrale de Nantes</cp:lastModifiedBy>
  <dcterms:created xsi:type="dcterms:W3CDTF">2017-01-17T09:41:40Z</dcterms:created>
  <dcterms:modified xsi:type="dcterms:W3CDTF">2017-01-23T15:14:38Z</dcterms:modified>
</cp:coreProperties>
</file>