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 activeTab="1"/>
  </bookViews>
  <sheets>
    <sheet name="Menge + Kosten" sheetId="1" r:id="rId1"/>
    <sheet name="Modell 1" sheetId="2" r:id="rId2"/>
    <sheet name="Modell 2" sheetId="4" r:id="rId3"/>
    <sheet name="Modell 3" sheetId="6" r:id="rId4"/>
    <sheet name="Modell 4" sheetId="5" r:id="rId5"/>
    <sheet name="Übersicht" sheetId="7" r:id="rId6"/>
  </sheets>
  <calcPr calcId="152511"/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10" i="6"/>
  <c r="B9" i="6"/>
  <c r="B8" i="6"/>
  <c r="B7" i="6"/>
  <c r="B6" i="6"/>
  <c r="B10" i="4"/>
  <c r="B9" i="4"/>
  <c r="B8" i="4"/>
  <c r="B7" i="4"/>
  <c r="B6" i="4"/>
  <c r="B7" i="2"/>
  <c r="B8" i="2"/>
  <c r="B9" i="2"/>
  <c r="B10" i="2"/>
  <c r="B6" i="2"/>
  <c r="B2" i="7" l="1"/>
  <c r="C5" i="2"/>
  <c r="C5" i="6"/>
  <c r="D2" i="7" s="1"/>
  <c r="C5" i="4"/>
  <c r="C2" i="7" s="1"/>
  <c r="A15" i="1"/>
  <c r="A14" i="1"/>
  <c r="A13" i="1"/>
  <c r="A12" i="1"/>
  <c r="A11" i="1"/>
  <c r="D12" i="1"/>
  <c r="D13" i="1"/>
  <c r="D14" i="1"/>
  <c r="D15" i="1"/>
  <c r="D11" i="1"/>
  <c r="C12" i="1"/>
  <c r="G12" i="1" s="1"/>
  <c r="C7" i="2" s="1"/>
  <c r="C13" i="1"/>
  <c r="G13" i="1" s="1"/>
  <c r="C8" i="2" s="1"/>
  <c r="C14" i="1"/>
  <c r="G14" i="1" s="1"/>
  <c r="C9" i="2" s="1"/>
  <c r="C15" i="1"/>
  <c r="G15" i="1" s="1"/>
  <c r="C10" i="2" s="1"/>
  <c r="C11" i="1"/>
  <c r="G11" i="1" s="1"/>
  <c r="C6" i="2" s="1"/>
  <c r="C5" i="5" l="1"/>
  <c r="E2" i="7" s="1"/>
  <c r="C10" i="4"/>
  <c r="C10" i="5"/>
  <c r="C10" i="6"/>
  <c r="C9" i="4"/>
  <c r="C9" i="6"/>
  <c r="C9" i="5"/>
  <c r="C8" i="4"/>
  <c r="C8" i="5"/>
  <c r="C8" i="6"/>
  <c r="C7" i="4"/>
  <c r="C7" i="6"/>
  <c r="C7" i="5"/>
  <c r="C6" i="4"/>
  <c r="C6" i="5"/>
  <c r="C6" i="6"/>
  <c r="C11" i="6" s="1"/>
  <c r="C11" i="2"/>
  <c r="C12" i="2" l="1"/>
  <c r="B3" i="7"/>
  <c r="B4" i="7" s="1"/>
  <c r="C12" i="6"/>
  <c r="D3" i="7"/>
  <c r="D4" i="7" s="1"/>
  <c r="C11" i="5"/>
  <c r="C11" i="4"/>
  <c r="C12" i="4" l="1"/>
  <c r="C3" i="7"/>
  <c r="C4" i="7" s="1"/>
  <c r="C12" i="5"/>
  <c r="E3" i="7"/>
  <c r="E4" i="7" s="1"/>
</calcChain>
</file>

<file path=xl/sharedStrings.xml><?xml version="1.0" encoding="utf-8"?>
<sst xmlns="http://schemas.openxmlformats.org/spreadsheetml/2006/main" count="68" uniqueCount="31">
  <si>
    <t>Bestellung</t>
  </si>
  <si>
    <t>Fertigung</t>
  </si>
  <si>
    <t>Auftragsbearbeitung</t>
  </si>
  <si>
    <t>Kundenreklamationen</t>
  </si>
  <si>
    <t>gesamt</t>
  </si>
  <si>
    <t>Modell 1</t>
  </si>
  <si>
    <t>Modell 2</t>
  </si>
  <si>
    <t>Modell 3</t>
  </si>
  <si>
    <t>Modell 4</t>
  </si>
  <si>
    <t>Prozessmenge</t>
  </si>
  <si>
    <t>Prozesskosten</t>
  </si>
  <si>
    <t>Cost Driver</t>
  </si>
  <si>
    <t>Anzahl Bestellungen</t>
  </si>
  <si>
    <t>Anzahl Reklamationen</t>
  </si>
  <si>
    <t>Losgröße</t>
  </si>
  <si>
    <t>Anzahl Aufträge</t>
  </si>
  <si>
    <t>lmi</t>
  </si>
  <si>
    <t>lmn</t>
  </si>
  <si>
    <t>Prozesskostensatz</t>
  </si>
  <si>
    <t>Prozess</t>
  </si>
  <si>
    <t>Kostenart</t>
  </si>
  <si>
    <t>Selbstkosten</t>
  </si>
  <si>
    <t>Einzelkosten</t>
  </si>
  <si>
    <t>Summe</t>
  </si>
  <si>
    <t>Eingangsprüfung</t>
  </si>
  <si>
    <t>Anzahl Prüfungen</t>
  </si>
  <si>
    <t>Summe Einzelkosten</t>
  </si>
  <si>
    <t>Summe Prozesskosten</t>
  </si>
  <si>
    <t>Menge</t>
  </si>
  <si>
    <t>Materialkosten</t>
  </si>
  <si>
    <t>Lohnkosten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</si>
</sst>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2" xfId="0" applyFont="1" applyBorder="1"/>
    <xf numFmtId="3" fontId="1" fillId="0" borderId="2" xfId="0" applyNumberFormat="1" applyFont="1" applyBorder="1"/>
    <xf numFmtId="8" fontId="1" fillId="0" borderId="0" xfId="0" applyNumberFormat="1" applyFont="1" applyBorder="1"/>
    <xf numFmtId="6" fontId="1" fillId="0" borderId="1" xfId="0" applyNumberFormat="1" applyFont="1" applyBorder="1"/>
    <xf numFmtId="6" fontId="1" fillId="0" borderId="0" xfId="0" applyNumberFormat="1" applyFont="1" applyBorder="1"/>
    <xf numFmtId="6" fontId="1" fillId="0" borderId="2" xfId="0" applyNumberFormat="1" applyFont="1" applyBorder="1"/>
    <xf numFmtId="6" fontId="1" fillId="0" borderId="1" xfId="0" applyNumberFormat="1" applyFont="1" applyFill="1" applyBorder="1"/>
    <xf numFmtId="6" fontId="1" fillId="0" borderId="0" xfId="0" applyNumberFormat="1" applyFont="1" applyFill="1" applyBorder="1"/>
    <xf numFmtId="6" fontId="1" fillId="0" borderId="2" xfId="0" applyNumberFormat="1" applyFont="1" applyFill="1" applyBorder="1"/>
    <xf numFmtId="8" fontId="1" fillId="0" borderId="1" xfId="0" applyNumberFormat="1" applyFont="1" applyFill="1" applyBorder="1"/>
    <xf numFmtId="8" fontId="1" fillId="0" borderId="0" xfId="0" applyNumberFormat="1" applyFont="1" applyFill="1" applyBorder="1"/>
    <xf numFmtId="8" fontId="1" fillId="0" borderId="2" xfId="0" applyNumberFormat="1" applyFont="1" applyFill="1" applyBorder="1"/>
    <xf numFmtId="8" fontId="1" fillId="0" borderId="0" xfId="0" applyNumberFormat="1" applyFont="1"/>
    <xf numFmtId="0" fontId="2" fillId="4" borderId="0" xfId="0" applyFont="1" applyFill="1"/>
    <xf numFmtId="8" fontId="2" fillId="4" borderId="0" xfId="0" applyNumberFormat="1" applyFont="1" applyFill="1"/>
    <xf numFmtId="8" fontId="2" fillId="3" borderId="0" xfId="0" applyNumberFormat="1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4" borderId="2" xfId="0" applyFont="1" applyFill="1" applyBorder="1"/>
    <xf numFmtId="8" fontId="2" fillId="4" borderId="2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textRotation="180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C1" workbookViewId="0">
      <selection activeCell="G11" sqref="G11"/>
    </sheetView>
  </sheetViews>
  <sheetFormatPr baseColWidth="10" defaultRowHeight="14.25" x14ac:dyDescent="0.2"/>
  <cols>
    <col min="1" max="1" width="28.5703125" style="1" bestFit="1" customWidth="1"/>
    <col min="2" max="2" width="25" style="1" bestFit="1" customWidth="1"/>
    <col min="3" max="7" width="22.42578125" style="1" customWidth="1"/>
    <col min="8" max="16384" width="11.42578125" style="1"/>
  </cols>
  <sheetData>
    <row r="1" spans="1:7" x14ac:dyDescent="0.2">
      <c r="A1" s="2"/>
      <c r="B1" s="2"/>
      <c r="C1" s="30" t="s">
        <v>9</v>
      </c>
      <c r="D1" s="30"/>
      <c r="E1" s="30"/>
      <c r="F1" s="30"/>
      <c r="G1" s="30"/>
    </row>
    <row r="2" spans="1:7" x14ac:dyDescent="0.2">
      <c r="A2" s="21" t="s">
        <v>19</v>
      </c>
      <c r="B2" s="21"/>
      <c r="C2" s="25" t="s">
        <v>28</v>
      </c>
      <c r="D2" s="25" t="s">
        <v>5</v>
      </c>
      <c r="E2" s="25" t="s">
        <v>6</v>
      </c>
      <c r="F2" s="25" t="s">
        <v>7</v>
      </c>
      <c r="G2" s="25" t="s">
        <v>8</v>
      </c>
    </row>
    <row r="3" spans="1:7" x14ac:dyDescent="0.2">
      <c r="A3" s="4" t="s">
        <v>0</v>
      </c>
      <c r="B3" s="4"/>
      <c r="C3" s="5">
        <v>42000</v>
      </c>
      <c r="D3" s="5">
        <v>13000</v>
      </c>
      <c r="E3" s="5">
        <v>14500</v>
      </c>
      <c r="F3" s="5">
        <v>4500</v>
      </c>
      <c r="G3" s="5">
        <v>1200</v>
      </c>
    </row>
    <row r="4" spans="1:7" x14ac:dyDescent="0.2">
      <c r="A4" s="6" t="s">
        <v>24</v>
      </c>
      <c r="B4" s="6"/>
      <c r="C4" s="7">
        <v>8000</v>
      </c>
      <c r="D4" s="7">
        <v>1200</v>
      </c>
      <c r="E4" s="7">
        <v>1350</v>
      </c>
      <c r="F4" s="7">
        <v>800</v>
      </c>
      <c r="G4" s="7">
        <v>250</v>
      </c>
    </row>
    <row r="5" spans="1:7" x14ac:dyDescent="0.2">
      <c r="A5" s="6" t="s">
        <v>1</v>
      </c>
      <c r="B5" s="6"/>
      <c r="C5" s="7">
        <v>3800</v>
      </c>
      <c r="D5" s="7">
        <v>1100</v>
      </c>
      <c r="E5" s="7">
        <v>1200</v>
      </c>
      <c r="F5" s="7">
        <v>450</v>
      </c>
      <c r="G5" s="7">
        <v>300</v>
      </c>
    </row>
    <row r="6" spans="1:7" x14ac:dyDescent="0.2">
      <c r="A6" s="6" t="s">
        <v>2</v>
      </c>
      <c r="B6" s="6"/>
      <c r="C6" s="7">
        <v>12500</v>
      </c>
      <c r="D6" s="7">
        <v>4500</v>
      </c>
      <c r="E6" s="7">
        <v>5100</v>
      </c>
      <c r="F6" s="7">
        <v>230</v>
      </c>
      <c r="G6" s="7">
        <v>190</v>
      </c>
    </row>
    <row r="7" spans="1:7" x14ac:dyDescent="0.2">
      <c r="A7" s="8" t="s">
        <v>3</v>
      </c>
      <c r="B7" s="8"/>
      <c r="C7" s="9">
        <v>190</v>
      </c>
      <c r="D7" s="9">
        <v>50</v>
      </c>
      <c r="E7" s="9">
        <v>35</v>
      </c>
      <c r="F7" s="9">
        <v>12</v>
      </c>
      <c r="G7" s="9">
        <v>4</v>
      </c>
    </row>
    <row r="9" spans="1:7" x14ac:dyDescent="0.2">
      <c r="A9" s="3"/>
      <c r="B9" s="3"/>
      <c r="C9" s="30" t="s">
        <v>10</v>
      </c>
      <c r="D9" s="30"/>
      <c r="E9" s="30"/>
      <c r="F9" s="30"/>
      <c r="G9" s="30"/>
    </row>
    <row r="10" spans="1:7" x14ac:dyDescent="0.2">
      <c r="A10" s="25" t="s">
        <v>19</v>
      </c>
      <c r="B10" s="25" t="s">
        <v>11</v>
      </c>
      <c r="C10" s="25" t="s">
        <v>28</v>
      </c>
      <c r="D10" s="25" t="s">
        <v>4</v>
      </c>
      <c r="E10" s="25" t="s">
        <v>16</v>
      </c>
      <c r="F10" s="25" t="s">
        <v>17</v>
      </c>
      <c r="G10" s="25" t="s">
        <v>18</v>
      </c>
    </row>
    <row r="11" spans="1:7" x14ac:dyDescent="0.2">
      <c r="A11" s="4" t="str">
        <f>A3</f>
        <v>Bestellung</v>
      </c>
      <c r="B11" s="4" t="s">
        <v>12</v>
      </c>
      <c r="C11" s="5">
        <f>C3</f>
        <v>42000</v>
      </c>
      <c r="D11" s="14">
        <f>E11+F11</f>
        <v>438400</v>
      </c>
      <c r="E11" s="11">
        <v>423900</v>
      </c>
      <c r="F11" s="11">
        <v>14500</v>
      </c>
      <c r="G11" s="17">
        <f>E11/C11</f>
        <v>10.092857142857143</v>
      </c>
    </row>
    <row r="12" spans="1:7" x14ac:dyDescent="0.2">
      <c r="A12" s="6" t="str">
        <f>A4</f>
        <v>Eingangsprüfung</v>
      </c>
      <c r="B12" s="6" t="s">
        <v>25</v>
      </c>
      <c r="C12" s="7">
        <f>C4</f>
        <v>8000</v>
      </c>
      <c r="D12" s="15">
        <f>E12+F12</f>
        <v>83400</v>
      </c>
      <c r="E12" s="12">
        <v>79200</v>
      </c>
      <c r="F12" s="12">
        <v>4200</v>
      </c>
      <c r="G12" s="18">
        <f>E12/C12</f>
        <v>9.9</v>
      </c>
    </row>
    <row r="13" spans="1:7" x14ac:dyDescent="0.2">
      <c r="A13" s="6" t="str">
        <f>A5</f>
        <v>Fertigung</v>
      </c>
      <c r="B13" s="6" t="s">
        <v>14</v>
      </c>
      <c r="C13" s="7">
        <f>C5</f>
        <v>3800</v>
      </c>
      <c r="D13" s="15">
        <f>E13+F13</f>
        <v>767900</v>
      </c>
      <c r="E13" s="12">
        <v>739000</v>
      </c>
      <c r="F13" s="12">
        <v>28900</v>
      </c>
      <c r="G13" s="18">
        <f>E13/C13</f>
        <v>194.47368421052633</v>
      </c>
    </row>
    <row r="14" spans="1:7" x14ac:dyDescent="0.2">
      <c r="A14" s="6" t="str">
        <f>A6</f>
        <v>Auftragsbearbeitung</v>
      </c>
      <c r="B14" s="6" t="s">
        <v>15</v>
      </c>
      <c r="C14" s="7">
        <f>C6</f>
        <v>12500</v>
      </c>
      <c r="D14" s="15">
        <f>E14+F14</f>
        <v>402980</v>
      </c>
      <c r="E14" s="12">
        <v>392000</v>
      </c>
      <c r="F14" s="12">
        <v>10980</v>
      </c>
      <c r="G14" s="18">
        <f>E14/C14</f>
        <v>31.36</v>
      </c>
    </row>
    <row r="15" spans="1:7" x14ac:dyDescent="0.2">
      <c r="A15" s="8" t="str">
        <f>A7</f>
        <v>Kundenreklamationen</v>
      </c>
      <c r="B15" s="8" t="s">
        <v>13</v>
      </c>
      <c r="C15" s="9">
        <f>C7</f>
        <v>190</v>
      </c>
      <c r="D15" s="16">
        <f>E15+F15</f>
        <v>7900</v>
      </c>
      <c r="E15" s="13">
        <v>7800</v>
      </c>
      <c r="F15" s="13">
        <v>100</v>
      </c>
      <c r="G15" s="19">
        <f>E15/C15</f>
        <v>41.05263157894737</v>
      </c>
    </row>
  </sheetData>
  <mergeCells count="2">
    <mergeCell ref="C1:G1"/>
    <mergeCell ref="C9:G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6" sqref="C6"/>
    </sheetView>
  </sheetViews>
  <sheetFormatPr baseColWidth="10" defaultRowHeight="14.25" x14ac:dyDescent="0.2"/>
  <cols>
    <col min="1" max="1" width="11.42578125" style="1"/>
    <col min="2" max="2" width="43.5703125" style="1" customWidth="1"/>
    <col min="3" max="3" width="20" style="1" bestFit="1" customWidth="1"/>
    <col min="4" max="16384" width="11.42578125" style="1"/>
  </cols>
  <sheetData>
    <row r="1" spans="1:3" ht="24.95" customHeight="1" x14ac:dyDescent="0.2">
      <c r="A1" s="33" t="s">
        <v>5</v>
      </c>
      <c r="B1" s="33"/>
      <c r="C1" s="33"/>
    </row>
    <row r="2" spans="1:3" ht="24.95" customHeight="1" x14ac:dyDescent="0.2">
      <c r="A2" s="34" t="s">
        <v>20</v>
      </c>
      <c r="B2" s="34"/>
      <c r="C2" s="24"/>
    </row>
    <row r="3" spans="1:3" ht="26.45" customHeight="1" x14ac:dyDescent="0.2">
      <c r="A3" s="31" t="s">
        <v>22</v>
      </c>
      <c r="B3" s="1" t="s">
        <v>29</v>
      </c>
      <c r="C3" s="20">
        <v>2743000</v>
      </c>
    </row>
    <row r="4" spans="1:3" ht="26.45" customHeight="1" x14ac:dyDescent="0.2">
      <c r="A4" s="31"/>
      <c r="B4" s="1" t="s">
        <v>30</v>
      </c>
      <c r="C4" s="20">
        <v>1937000</v>
      </c>
    </row>
    <row r="5" spans="1:3" ht="26.45" customHeight="1" x14ac:dyDescent="0.2">
      <c r="A5" s="31"/>
      <c r="B5" s="21" t="s">
        <v>23</v>
      </c>
      <c r="C5" s="22">
        <f>SUM(C3:C4)</f>
        <v>4680000</v>
      </c>
    </row>
    <row r="6" spans="1:3" ht="26.45" customHeight="1" x14ac:dyDescent="0.2">
      <c r="A6" s="31" t="s">
        <v>10</v>
      </c>
      <c r="B6" s="1" t="str">
        <f>'Menge + Kosten'!A3</f>
        <v>Bestellung</v>
      </c>
      <c r="C6" s="20">
        <f>'Menge + Kosten'!D3*'Menge + Kosten'!G11</f>
        <v>131207.14285714287</v>
      </c>
    </row>
    <row r="7" spans="1:3" ht="26.45" customHeight="1" x14ac:dyDescent="0.2">
      <c r="A7" s="31"/>
      <c r="B7" s="1" t="str">
        <f>'Menge + Kosten'!A4</f>
        <v>Eingangsprüfung</v>
      </c>
      <c r="C7" s="20">
        <f>'Menge + Kosten'!D4*'Menge + Kosten'!G12</f>
        <v>11880</v>
      </c>
    </row>
    <row r="8" spans="1:3" ht="26.45" customHeight="1" x14ac:dyDescent="0.2">
      <c r="A8" s="31"/>
      <c r="B8" s="1" t="str">
        <f>'Menge + Kosten'!A5</f>
        <v>Fertigung</v>
      </c>
      <c r="C8" s="20">
        <f>'Menge + Kosten'!D5*'Menge + Kosten'!G13</f>
        <v>213921.05263157896</v>
      </c>
    </row>
    <row r="9" spans="1:3" ht="26.45" customHeight="1" x14ac:dyDescent="0.2">
      <c r="A9" s="31"/>
      <c r="B9" s="1" t="str">
        <f>'Menge + Kosten'!A6</f>
        <v>Auftragsbearbeitung</v>
      </c>
      <c r="C9" s="20">
        <f>'Menge + Kosten'!D6*'Menge + Kosten'!G14</f>
        <v>141120</v>
      </c>
    </row>
    <row r="10" spans="1:3" ht="26.45" customHeight="1" x14ac:dyDescent="0.2">
      <c r="A10" s="31"/>
      <c r="B10" s="1" t="str">
        <f>'Menge + Kosten'!A7</f>
        <v>Kundenreklamationen</v>
      </c>
      <c r="C10" s="20">
        <f>'Menge + Kosten'!D7*'Menge + Kosten'!G15</f>
        <v>2052.6315789473683</v>
      </c>
    </row>
    <row r="11" spans="1:3" ht="26.45" customHeight="1" x14ac:dyDescent="0.2">
      <c r="A11" s="31"/>
      <c r="B11" s="21" t="s">
        <v>23</v>
      </c>
      <c r="C11" s="22">
        <f>SUM(C6:C10)</f>
        <v>500180.82706766919</v>
      </c>
    </row>
    <row r="12" spans="1:3" ht="26.45" customHeight="1" x14ac:dyDescent="0.2">
      <c r="A12" s="32" t="s">
        <v>21</v>
      </c>
      <c r="B12" s="32"/>
      <c r="C12" s="23">
        <f>C5+C11</f>
        <v>5180180.8270676695</v>
      </c>
    </row>
  </sheetData>
  <mergeCells count="5">
    <mergeCell ref="A3:A5"/>
    <mergeCell ref="A6:A11"/>
    <mergeCell ref="A12:B12"/>
    <mergeCell ref="A1:C1"/>
    <mergeCell ref="A2:B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9" sqref="C9"/>
    </sheetView>
  </sheetViews>
  <sheetFormatPr baseColWidth="10" defaultRowHeight="14.25" x14ac:dyDescent="0.2"/>
  <cols>
    <col min="1" max="1" width="11.42578125" style="1"/>
    <col min="2" max="2" width="43.5703125" style="1" customWidth="1"/>
    <col min="3" max="3" width="20" style="1" bestFit="1" customWidth="1"/>
    <col min="4" max="16384" width="11.42578125" style="1"/>
  </cols>
  <sheetData>
    <row r="1" spans="1:3" ht="24.95" customHeight="1" x14ac:dyDescent="0.2">
      <c r="A1" s="33" t="s">
        <v>6</v>
      </c>
      <c r="B1" s="33"/>
      <c r="C1" s="33"/>
    </row>
    <row r="2" spans="1:3" ht="24.95" customHeight="1" x14ac:dyDescent="0.2">
      <c r="A2" s="34" t="s">
        <v>20</v>
      </c>
      <c r="B2" s="34"/>
      <c r="C2" s="24"/>
    </row>
    <row r="3" spans="1:3" ht="26.45" customHeight="1" x14ac:dyDescent="0.2">
      <c r="A3" s="31" t="s">
        <v>22</v>
      </c>
      <c r="B3" s="1" t="s">
        <v>29</v>
      </c>
      <c r="C3" s="20">
        <v>3059500</v>
      </c>
    </row>
    <row r="4" spans="1:3" ht="26.45" customHeight="1" x14ac:dyDescent="0.2">
      <c r="A4" s="31"/>
      <c r="B4" s="1" t="s">
        <v>30</v>
      </c>
      <c r="C4" s="20">
        <v>2160500</v>
      </c>
    </row>
    <row r="5" spans="1:3" ht="26.45" customHeight="1" x14ac:dyDescent="0.2">
      <c r="A5" s="31"/>
      <c r="B5" s="21" t="s">
        <v>23</v>
      </c>
      <c r="C5" s="22">
        <f>SUM(C3:C4)</f>
        <v>5220000</v>
      </c>
    </row>
    <row r="6" spans="1:3" ht="26.45" customHeight="1" x14ac:dyDescent="0.2">
      <c r="A6" s="31" t="s">
        <v>10</v>
      </c>
      <c r="B6" s="1" t="str">
        <f>'Menge + Kosten'!A3</f>
        <v>Bestellung</v>
      </c>
      <c r="C6" s="20">
        <f>'Menge + Kosten'!E3*'Menge + Kosten'!G11</f>
        <v>146346.42857142858</v>
      </c>
    </row>
    <row r="7" spans="1:3" ht="26.45" customHeight="1" x14ac:dyDescent="0.2">
      <c r="A7" s="31"/>
      <c r="B7" s="1" t="str">
        <f>'Menge + Kosten'!A4</f>
        <v>Eingangsprüfung</v>
      </c>
      <c r="C7" s="20">
        <f>'Menge + Kosten'!E4*'Menge + Kosten'!G12</f>
        <v>13365</v>
      </c>
    </row>
    <row r="8" spans="1:3" ht="26.45" customHeight="1" x14ac:dyDescent="0.2">
      <c r="A8" s="31"/>
      <c r="B8" s="1" t="str">
        <f>'Menge + Kosten'!A5</f>
        <v>Fertigung</v>
      </c>
      <c r="C8" s="20">
        <f>'Menge + Kosten'!E5*'Menge + Kosten'!G13</f>
        <v>233368.4210526316</v>
      </c>
    </row>
    <row r="9" spans="1:3" ht="26.45" customHeight="1" x14ac:dyDescent="0.2">
      <c r="A9" s="31"/>
      <c r="B9" s="1" t="str">
        <f>'Menge + Kosten'!A6</f>
        <v>Auftragsbearbeitung</v>
      </c>
      <c r="C9" s="20">
        <f>'Menge + Kosten'!E6*'Menge + Kosten'!G14</f>
        <v>159936</v>
      </c>
    </row>
    <row r="10" spans="1:3" ht="26.45" customHeight="1" x14ac:dyDescent="0.2">
      <c r="A10" s="31"/>
      <c r="B10" s="1" t="str">
        <f>'Menge + Kosten'!A7</f>
        <v>Kundenreklamationen</v>
      </c>
      <c r="C10" s="20">
        <f>'Menge + Kosten'!E7*'Menge + Kosten'!G15</f>
        <v>1436.8421052631579</v>
      </c>
    </row>
    <row r="11" spans="1:3" ht="26.45" customHeight="1" x14ac:dyDescent="0.2">
      <c r="A11" s="31"/>
      <c r="B11" s="21" t="s">
        <v>23</v>
      </c>
      <c r="C11" s="22">
        <f>SUM(C6:C10)</f>
        <v>554452.69172932336</v>
      </c>
    </row>
    <row r="12" spans="1:3" ht="26.45" customHeight="1" x14ac:dyDescent="0.2">
      <c r="A12" s="32" t="s">
        <v>21</v>
      </c>
      <c r="B12" s="32"/>
      <c r="C12" s="23">
        <f>C5+C11</f>
        <v>5774452.691729323</v>
      </c>
    </row>
  </sheetData>
  <mergeCells count="5">
    <mergeCell ref="A1:C1"/>
    <mergeCell ref="A2:B2"/>
    <mergeCell ref="A3:A5"/>
    <mergeCell ref="A6:A11"/>
    <mergeCell ref="A12:B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7" sqref="C7"/>
    </sheetView>
  </sheetViews>
  <sheetFormatPr baseColWidth="10" defaultRowHeight="14.25" x14ac:dyDescent="0.2"/>
  <cols>
    <col min="1" max="1" width="11.42578125" style="1"/>
    <col min="2" max="2" width="43.5703125" style="1" customWidth="1"/>
    <col min="3" max="3" width="20" style="1" bestFit="1" customWidth="1"/>
    <col min="4" max="16384" width="11.42578125" style="1"/>
  </cols>
  <sheetData>
    <row r="1" spans="1:3" ht="24.95" customHeight="1" x14ac:dyDescent="0.2">
      <c r="A1" s="33" t="s">
        <v>7</v>
      </c>
      <c r="B1" s="33"/>
      <c r="C1" s="33"/>
    </row>
    <row r="2" spans="1:3" ht="24.95" customHeight="1" x14ac:dyDescent="0.2">
      <c r="A2" s="34" t="s">
        <v>20</v>
      </c>
      <c r="B2" s="34"/>
      <c r="C2" s="24"/>
    </row>
    <row r="3" spans="1:3" ht="26.45" customHeight="1" x14ac:dyDescent="0.2">
      <c r="A3" s="31" t="s">
        <v>22</v>
      </c>
      <c r="B3" s="1" t="s">
        <v>29</v>
      </c>
      <c r="C3" s="20">
        <v>3233500</v>
      </c>
    </row>
    <row r="4" spans="1:3" ht="26.45" customHeight="1" x14ac:dyDescent="0.2">
      <c r="A4" s="31"/>
      <c r="B4" s="1" t="s">
        <v>30</v>
      </c>
      <c r="C4" s="20">
        <v>2595500</v>
      </c>
    </row>
    <row r="5" spans="1:3" ht="26.45" customHeight="1" x14ac:dyDescent="0.2">
      <c r="A5" s="31"/>
      <c r="B5" s="21" t="s">
        <v>23</v>
      </c>
      <c r="C5" s="22">
        <f>SUM(C3:C4)</f>
        <v>5829000</v>
      </c>
    </row>
    <row r="6" spans="1:3" ht="26.45" customHeight="1" x14ac:dyDescent="0.2">
      <c r="A6" s="31" t="s">
        <v>10</v>
      </c>
      <c r="B6" s="1" t="str">
        <f>'Menge + Kosten'!A3</f>
        <v>Bestellung</v>
      </c>
      <c r="C6" s="20">
        <f>'Menge + Kosten'!F3*'Menge + Kosten'!G11</f>
        <v>45417.857142857145</v>
      </c>
    </row>
    <row r="7" spans="1:3" ht="26.45" customHeight="1" x14ac:dyDescent="0.2">
      <c r="A7" s="31"/>
      <c r="B7" s="1" t="str">
        <f>'Menge + Kosten'!A4</f>
        <v>Eingangsprüfung</v>
      </c>
      <c r="C7" s="20">
        <f>'Menge + Kosten'!F4*'Menge + Kosten'!G12</f>
        <v>7920</v>
      </c>
    </row>
    <row r="8" spans="1:3" ht="26.45" customHeight="1" x14ac:dyDescent="0.2">
      <c r="A8" s="31"/>
      <c r="B8" s="1" t="str">
        <f>'Menge + Kosten'!A5</f>
        <v>Fertigung</v>
      </c>
      <c r="C8" s="20">
        <f>'Menge + Kosten'!F5*'Menge + Kosten'!G13</f>
        <v>87513.157894736854</v>
      </c>
    </row>
    <row r="9" spans="1:3" ht="26.45" customHeight="1" x14ac:dyDescent="0.2">
      <c r="A9" s="31"/>
      <c r="B9" s="1" t="str">
        <f>'Menge + Kosten'!A6</f>
        <v>Auftragsbearbeitung</v>
      </c>
      <c r="C9" s="20">
        <f>'Menge + Kosten'!F6*'Menge + Kosten'!G14</f>
        <v>7212.8</v>
      </c>
    </row>
    <row r="10" spans="1:3" ht="26.45" customHeight="1" x14ac:dyDescent="0.2">
      <c r="A10" s="31"/>
      <c r="B10" s="1" t="str">
        <f>'Menge + Kosten'!A7</f>
        <v>Kundenreklamationen</v>
      </c>
      <c r="C10" s="20">
        <f>'Menge + Kosten'!F7*'Menge + Kosten'!G15</f>
        <v>492.63157894736844</v>
      </c>
    </row>
    <row r="11" spans="1:3" ht="26.45" customHeight="1" x14ac:dyDescent="0.2">
      <c r="A11" s="31"/>
      <c r="B11" s="21" t="s">
        <v>23</v>
      </c>
      <c r="C11" s="22">
        <f>SUM(C6:C10)</f>
        <v>148556.44661654136</v>
      </c>
    </row>
    <row r="12" spans="1:3" ht="26.45" customHeight="1" x14ac:dyDescent="0.2">
      <c r="A12" s="32" t="s">
        <v>21</v>
      </c>
      <c r="B12" s="32"/>
      <c r="C12" s="23">
        <f>C5+C11</f>
        <v>5977556.4466165416</v>
      </c>
    </row>
  </sheetData>
  <mergeCells count="5">
    <mergeCell ref="A1:C1"/>
    <mergeCell ref="A2:B2"/>
    <mergeCell ref="A3:A5"/>
    <mergeCell ref="A6:A11"/>
    <mergeCell ref="A12:B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5" sqref="F5"/>
    </sheetView>
  </sheetViews>
  <sheetFormatPr baseColWidth="10" defaultRowHeight="14.25" x14ac:dyDescent="0.2"/>
  <cols>
    <col min="1" max="1" width="11.42578125" style="1"/>
    <col min="2" max="2" width="43.5703125" style="1" customWidth="1"/>
    <col min="3" max="3" width="20" style="1" bestFit="1" customWidth="1"/>
    <col min="4" max="16384" width="11.42578125" style="1"/>
  </cols>
  <sheetData>
    <row r="1" spans="1:3" ht="24.95" customHeight="1" x14ac:dyDescent="0.2">
      <c r="A1" s="33" t="s">
        <v>8</v>
      </c>
      <c r="B1" s="33"/>
      <c r="C1" s="33"/>
    </row>
    <row r="2" spans="1:3" ht="24.95" customHeight="1" x14ac:dyDescent="0.2">
      <c r="A2" s="34" t="s">
        <v>20</v>
      </c>
      <c r="B2" s="34"/>
      <c r="C2" s="24"/>
    </row>
    <row r="3" spans="1:3" ht="26.45" customHeight="1" x14ac:dyDescent="0.2">
      <c r="A3" s="31" t="s">
        <v>22</v>
      </c>
      <c r="B3" s="1" t="s">
        <v>29</v>
      </c>
      <c r="C3" s="20">
        <v>2610000</v>
      </c>
    </row>
    <row r="4" spans="1:3" ht="26.45" customHeight="1" x14ac:dyDescent="0.2">
      <c r="A4" s="31"/>
      <c r="B4" s="1" t="s">
        <v>30</v>
      </c>
      <c r="C4" s="20">
        <v>1870500</v>
      </c>
    </row>
    <row r="5" spans="1:3" ht="26.45" customHeight="1" x14ac:dyDescent="0.2">
      <c r="A5" s="31"/>
      <c r="B5" s="21" t="s">
        <v>23</v>
      </c>
      <c r="C5" s="22">
        <f>SUM(C3:C4)</f>
        <v>4480500</v>
      </c>
    </row>
    <row r="6" spans="1:3" ht="26.45" customHeight="1" x14ac:dyDescent="0.2">
      <c r="A6" s="31" t="s">
        <v>10</v>
      </c>
      <c r="B6" s="1" t="str">
        <f>'Menge + Kosten'!A3</f>
        <v>Bestellung</v>
      </c>
      <c r="C6" s="20">
        <f>'Menge + Kosten'!G3*'Menge + Kosten'!G11</f>
        <v>12111.428571428572</v>
      </c>
    </row>
    <row r="7" spans="1:3" ht="26.45" customHeight="1" x14ac:dyDescent="0.2">
      <c r="A7" s="31"/>
      <c r="B7" s="1" t="str">
        <f>'Menge + Kosten'!A4</f>
        <v>Eingangsprüfung</v>
      </c>
      <c r="C7" s="20">
        <f>'Menge + Kosten'!G4*'Menge + Kosten'!G12</f>
        <v>2475</v>
      </c>
    </row>
    <row r="8" spans="1:3" ht="26.45" customHeight="1" x14ac:dyDescent="0.2">
      <c r="A8" s="31"/>
      <c r="B8" s="1" t="str">
        <f>'Menge + Kosten'!A5</f>
        <v>Fertigung</v>
      </c>
      <c r="C8" s="20">
        <f>'Menge + Kosten'!G5*'Menge + Kosten'!G13</f>
        <v>58342.1052631579</v>
      </c>
    </row>
    <row r="9" spans="1:3" ht="26.45" customHeight="1" x14ac:dyDescent="0.2">
      <c r="A9" s="31"/>
      <c r="B9" s="1" t="str">
        <f>'Menge + Kosten'!A6</f>
        <v>Auftragsbearbeitung</v>
      </c>
      <c r="C9" s="20">
        <f>'Menge + Kosten'!G6*'Menge + Kosten'!G14</f>
        <v>5958.4</v>
      </c>
    </row>
    <row r="10" spans="1:3" ht="26.45" customHeight="1" x14ac:dyDescent="0.2">
      <c r="A10" s="31"/>
      <c r="B10" s="1" t="str">
        <f>'Menge + Kosten'!A7</f>
        <v>Kundenreklamationen</v>
      </c>
      <c r="C10" s="20">
        <f>'Menge + Kosten'!G7*'Menge + Kosten'!G15</f>
        <v>164.21052631578948</v>
      </c>
    </row>
    <row r="11" spans="1:3" ht="26.45" customHeight="1" x14ac:dyDescent="0.2">
      <c r="A11" s="31"/>
      <c r="B11" s="21" t="s">
        <v>23</v>
      </c>
      <c r="C11" s="22">
        <f>SUM(C6:C10)</f>
        <v>79051.144360902254</v>
      </c>
    </row>
    <row r="12" spans="1:3" ht="26.45" customHeight="1" x14ac:dyDescent="0.2">
      <c r="A12" s="32" t="s">
        <v>21</v>
      </c>
      <c r="B12" s="32"/>
      <c r="C12" s="23">
        <f>C5+C11</f>
        <v>4559551.1443609018</v>
      </c>
    </row>
  </sheetData>
  <mergeCells count="5">
    <mergeCell ref="A1:C1"/>
    <mergeCell ref="A2:B2"/>
    <mergeCell ref="A3:A5"/>
    <mergeCell ref="A6:A11"/>
    <mergeCell ref="A12:B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RowHeight="14.25" x14ac:dyDescent="0.2"/>
  <cols>
    <col min="1" max="1" width="26.28515625" style="1" bestFit="1" customWidth="1"/>
    <col min="2" max="5" width="24.7109375" style="1" customWidth="1"/>
    <col min="6" max="16384" width="11.42578125" style="1"/>
  </cols>
  <sheetData>
    <row r="1" spans="1:5" x14ac:dyDescent="0.2">
      <c r="A1" s="2"/>
      <c r="B1" s="27" t="s">
        <v>5</v>
      </c>
      <c r="C1" s="26" t="s">
        <v>6</v>
      </c>
      <c r="D1" s="26" t="s">
        <v>7</v>
      </c>
      <c r="E1" s="26" t="s">
        <v>8</v>
      </c>
    </row>
    <row r="2" spans="1:5" x14ac:dyDescent="0.2">
      <c r="A2" s="4" t="s">
        <v>26</v>
      </c>
      <c r="B2" s="10">
        <f>'Modell 1'!$C$5</f>
        <v>4680000</v>
      </c>
      <c r="C2" s="10">
        <f>'Modell 2'!$C$5</f>
        <v>5220000</v>
      </c>
      <c r="D2" s="10">
        <f>'Modell 3'!$C$5</f>
        <v>5829000</v>
      </c>
      <c r="E2" s="10">
        <f>'Modell 4'!$C$5</f>
        <v>4480500</v>
      </c>
    </row>
    <row r="3" spans="1:5" x14ac:dyDescent="0.2">
      <c r="A3" s="6" t="s">
        <v>27</v>
      </c>
      <c r="B3" s="10">
        <f>'Modell 1'!$C$11</f>
        <v>500180.82706766919</v>
      </c>
      <c r="C3" s="10">
        <f>'Modell 2'!$C$11</f>
        <v>554452.69172932336</v>
      </c>
      <c r="D3" s="10">
        <f>'Modell 3'!$C$11</f>
        <v>148556.44661654136</v>
      </c>
      <c r="E3" s="10">
        <f>'Modell 4'!$C$11</f>
        <v>79051.144360902254</v>
      </c>
    </row>
    <row r="4" spans="1:5" x14ac:dyDescent="0.2">
      <c r="A4" s="28" t="s">
        <v>21</v>
      </c>
      <c r="B4" s="29">
        <f>B2+B3</f>
        <v>5180180.8270676695</v>
      </c>
      <c r="C4" s="29">
        <f>C2+C3</f>
        <v>5774452.691729323</v>
      </c>
      <c r="D4" s="29">
        <f>D2+D3</f>
        <v>5977556.4466165416</v>
      </c>
      <c r="E4" s="29">
        <f>E2+E3</f>
        <v>4559551.1443609018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28" ma:contentTypeDescription="Ein neues Dokument erstellen." ma:contentTypeScope="" ma:versionID="f0168c233a400ec6f70e5b62c866e123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de80aca73f4c36db017bf2c320ad138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Ort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A9B834-00DC-46FA-B356-C8970D4C1997}">
  <ds:schemaRefs>
    <ds:schemaRef ds:uri="3b55bb2a-13a9-4f7b-b938-377e72c031ae"/>
    <ds:schemaRef ds:uri="c5f48d2f-9361-4b5c-95cc-992c2a00ab4d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sharepoint/v3/field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0e9df3-be65-4c73-a93b-d1236ebd677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BA437F-F984-4908-B742-59A9CB1E3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30438-209D-4204-AB87-5C3AF81FB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Menge + Kosten</vt:lpstr>
      <vt:lpstr>Modell 1</vt:lpstr>
      <vt:lpstr>Modell 2</vt:lpstr>
      <vt:lpstr>Modell 3</vt:lpstr>
      <vt:lpstr>Modell 4</vt:lpstr>
      <vt:lpstr>Übersicht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2010-04-30T17:21:15Z</dcterms:created>
  <dcterms:modified xsi:type="dcterms:W3CDTF">2024-06-13T13:32:29Z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