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6945"/>
  </bookViews>
  <sheets>
    <sheet name="vorbereitete Bilanz" sheetId="1" r:id="rId1"/>
    <sheet name="Lösung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C15" i="1"/>
  <c r="C17" i="1" l="1"/>
  <c r="C16" i="1"/>
  <c r="D16" i="2"/>
  <c r="D15" i="2"/>
  <c r="D14" i="2"/>
  <c r="B16" i="2"/>
  <c r="B15" i="2"/>
  <c r="B14" i="2"/>
  <c r="B11" i="2"/>
  <c r="B8" i="2"/>
  <c r="B11" i="1"/>
  <c r="B8" i="1"/>
</calcChain>
</file>

<file path=xl/sharedStrings.xml><?xml version="1.0" encoding="utf-8"?>
<sst xmlns="http://schemas.openxmlformats.org/spreadsheetml/2006/main" count="32" uniqueCount="15">
  <si>
    <r>
      <t>Bilanz der BMW Group 2021</t>
    </r>
    <r>
      <rPr>
        <sz val="11"/>
        <color theme="1"/>
        <rFont val="Calibri"/>
        <family val="2"/>
        <scheme val="minor"/>
      </rPr>
      <t xml:space="preserve"> (Werte in Mio. €)</t>
    </r>
  </si>
  <si>
    <t>Aktiva</t>
  </si>
  <si>
    <t>Passiva</t>
  </si>
  <si>
    <t>Langfristige Vermögenswerte</t>
  </si>
  <si>
    <t>Eigenkapital</t>
  </si>
  <si>
    <t>Zahlungsmittel und -äquivalente</t>
  </si>
  <si>
    <t>langfristige Rückstellungen und Verbindlichkeiten</t>
  </si>
  <si>
    <t>weitere kurzfristige Vermögenswerte</t>
  </si>
  <si>
    <t>Kurzfristige Vermögenswerte</t>
  </si>
  <si>
    <t>kurzfristige Rückstellungen und Verbindlichkeiten</t>
  </si>
  <si>
    <t>Bilanzsumme</t>
  </si>
  <si>
    <t>Kennzahlen:</t>
  </si>
  <si>
    <t>Eigenkapitalquote</t>
  </si>
  <si>
    <t>Deckungsgrad 2 (goldene Bilanzregel)</t>
  </si>
  <si>
    <t>Liquidität 1.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</si>
</sst>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0" fontId="2" fillId="0" borderId="0" xfId="0" applyFont="1"/>
    <xf numFmtId="9" fontId="0" fillId="0" borderId="0" xfId="1" applyFont="1"/>
    <xf numFmtId="3" fontId="2" fillId="0" borderId="0" xfId="0" applyNumberFormat="1" applyFont="1"/>
    <xf numFmtId="0" fontId="0" fillId="0" borderId="3" xfId="0" applyBorder="1"/>
    <xf numFmtId="0" fontId="0" fillId="0" borderId="3" xfId="0" applyBorder="1" applyAlignment="1">
      <alignment horizontal="left" indent="3"/>
    </xf>
    <xf numFmtId="0" fontId="2" fillId="0" borderId="3" xfId="0" applyFont="1" applyBorder="1"/>
    <xf numFmtId="0" fontId="0" fillId="0" borderId="5" xfId="0" applyBorder="1"/>
    <xf numFmtId="3" fontId="0" fillId="0" borderId="6" xfId="0" applyNumberFormat="1" applyBorder="1"/>
    <xf numFmtId="3" fontId="2" fillId="0" borderId="6" xfId="0" applyNumberFormat="1" applyFont="1" applyBorder="1"/>
    <xf numFmtId="0" fontId="0" fillId="0" borderId="4" xfId="0" applyBorder="1"/>
    <xf numFmtId="3" fontId="0" fillId="0" borderId="3" xfId="0" applyNumberFormat="1" applyBorder="1"/>
    <xf numFmtId="3" fontId="2" fillId="0" borderId="3" xfId="0" applyNumberFormat="1" applyFont="1" applyBorder="1"/>
    <xf numFmtId="0" fontId="0" fillId="0" borderId="6" xfId="0" applyBorder="1"/>
    <xf numFmtId="0" fontId="2" fillId="0" borderId="2" xfId="0" applyFont="1" applyBorder="1" applyAlignment="1">
      <alignment horizontal="center"/>
    </xf>
    <xf numFmtId="0" fontId="0" fillId="2" borderId="7" xfId="0" applyFill="1" applyBorder="1" applyAlignment="1">
      <alignment horizontal="left" indent="3"/>
    </xf>
    <xf numFmtId="3" fontId="0" fillId="2" borderId="1" xfId="0" applyNumberFormat="1" applyFill="1" applyBorder="1"/>
    <xf numFmtId="0" fontId="2" fillId="2" borderId="7" xfId="0" applyFont="1" applyFill="1" applyBorder="1"/>
    <xf numFmtId="3" fontId="2" fillId="2" borderId="1" xfId="0" applyNumberFormat="1" applyFont="1" applyFill="1" applyBorder="1"/>
    <xf numFmtId="3" fontId="2" fillId="2" borderId="7" xfId="0" applyNumberFormat="1" applyFont="1" applyFill="1" applyBorder="1"/>
    <xf numFmtId="0" fontId="0" fillId="0" borderId="8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19" sqref="B19"/>
    </sheetView>
  </sheetViews>
  <sheetFormatPr baseColWidth="10" defaultColWidth="11.42578125" defaultRowHeight="15" x14ac:dyDescent="0.25"/>
  <cols>
    <col min="1" max="1" width="39.140625" customWidth="1"/>
    <col min="4" max="4" width="46" customWidth="1"/>
  </cols>
  <sheetData>
    <row r="1" spans="1:5" x14ac:dyDescent="0.25">
      <c r="A1" s="2" t="s">
        <v>0</v>
      </c>
    </row>
    <row r="3" spans="1:5" x14ac:dyDescent="0.25">
      <c r="A3" s="15" t="s">
        <v>1</v>
      </c>
      <c r="B3" s="8"/>
      <c r="D3" s="15" t="s">
        <v>2</v>
      </c>
      <c r="E3" s="8"/>
    </row>
    <row r="4" spans="1:5" x14ac:dyDescent="0.25">
      <c r="A4" s="18" t="s">
        <v>3</v>
      </c>
      <c r="B4" s="19">
        <v>143354</v>
      </c>
      <c r="D4" s="20" t="s">
        <v>4</v>
      </c>
      <c r="E4" s="19">
        <v>75132</v>
      </c>
    </row>
    <row r="5" spans="1:5" x14ac:dyDescent="0.25">
      <c r="B5" s="21"/>
      <c r="C5" s="1"/>
      <c r="D5" s="5"/>
      <c r="E5" s="14"/>
    </row>
    <row r="6" spans="1:5" x14ac:dyDescent="0.25">
      <c r="A6" s="5"/>
      <c r="B6" s="9"/>
      <c r="C6" s="1"/>
      <c r="D6" s="12"/>
      <c r="E6" s="9"/>
    </row>
    <row r="7" spans="1:5" x14ac:dyDescent="0.25">
      <c r="A7" s="16" t="s">
        <v>5</v>
      </c>
      <c r="B7" s="17">
        <v>16009</v>
      </c>
      <c r="C7" s="1"/>
      <c r="D7" s="20" t="s">
        <v>6</v>
      </c>
      <c r="E7" s="19">
        <v>77929</v>
      </c>
    </row>
    <row r="8" spans="1:5" x14ac:dyDescent="0.25">
      <c r="A8" s="6" t="s">
        <v>7</v>
      </c>
      <c r="B8" s="9">
        <f>B9-B7</f>
        <v>70164</v>
      </c>
      <c r="C8" s="1"/>
      <c r="D8" s="13"/>
      <c r="E8" s="10"/>
    </row>
    <row r="9" spans="1:5" x14ac:dyDescent="0.25">
      <c r="A9" s="7" t="s">
        <v>8</v>
      </c>
      <c r="B9" s="10">
        <v>86173</v>
      </c>
      <c r="C9" s="1"/>
      <c r="D9" s="20" t="s">
        <v>9</v>
      </c>
      <c r="E9" s="19">
        <v>76466</v>
      </c>
    </row>
    <row r="10" spans="1:5" x14ac:dyDescent="0.25">
      <c r="A10" s="5"/>
      <c r="B10" s="9"/>
      <c r="C10" s="1"/>
      <c r="D10" s="12"/>
      <c r="E10" s="9"/>
    </row>
    <row r="11" spans="1:5" x14ac:dyDescent="0.25">
      <c r="A11" s="18" t="s">
        <v>10</v>
      </c>
      <c r="B11" s="19">
        <f>B9+B4</f>
        <v>229527</v>
      </c>
      <c r="C11" s="4"/>
      <c r="D11" s="20" t="s">
        <v>10</v>
      </c>
      <c r="E11" s="19">
        <v>229527</v>
      </c>
    </row>
    <row r="13" spans="1:5" x14ac:dyDescent="0.25">
      <c r="A13" s="2"/>
    </row>
    <row r="14" spans="1:5" x14ac:dyDescent="0.25">
      <c r="A14" s="2" t="s">
        <v>11</v>
      </c>
      <c r="B14" s="3"/>
    </row>
    <row r="15" spans="1:5" x14ac:dyDescent="0.25">
      <c r="A15" t="s">
        <v>12</v>
      </c>
      <c r="B15" s="3">
        <f>E4/E11</f>
        <v>0.32733403913265108</v>
      </c>
      <c r="C15" t="str">
        <f>"= Eigenkapital / Bilanzsumme"</f>
        <v>= Eigenkapital / Bilanzsumme</v>
      </c>
    </row>
    <row r="16" spans="1:5" x14ac:dyDescent="0.25">
      <c r="A16" t="s">
        <v>13</v>
      </c>
      <c r="B16" s="3">
        <f>(E4+E7)/B4</f>
        <v>1.0677134924731784</v>
      </c>
      <c r="C16" t="str">
        <f>"= (Eigenkapital + langfristige Rückstellungen und Verbindlichkeiten) / Langfristige Vermögenswerte"</f>
        <v>= (Eigenkapital + langfristige Rückstellungen und Verbindlichkeiten) / Langfristige Vermögenswerte</v>
      </c>
    </row>
    <row r="17" spans="1:3" x14ac:dyDescent="0.25">
      <c r="A17" t="s">
        <v>14</v>
      </c>
      <c r="B17" s="3">
        <f>B7/E9</f>
        <v>0.20936102319985353</v>
      </c>
      <c r="C17" t="str">
        <f>"= Zahlungsmittel und -äquivalente / kurzfristige Rückstellungen und Verbindlichkeiten"</f>
        <v>= Zahlungsmittel und -äquivalente / kurzfristige Rückstellungen und Verbindlichkeiten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4" sqref="D14:D16"/>
    </sheetView>
  </sheetViews>
  <sheetFormatPr baseColWidth="10" defaultColWidth="11.42578125" defaultRowHeight="15" x14ac:dyDescent="0.25"/>
  <cols>
    <col min="1" max="1" width="39.140625" customWidth="1"/>
    <col min="4" max="4" width="46" customWidth="1"/>
  </cols>
  <sheetData>
    <row r="1" spans="1:5" x14ac:dyDescent="0.25">
      <c r="A1" s="2" t="s">
        <v>0</v>
      </c>
    </row>
    <row r="3" spans="1:5" x14ac:dyDescent="0.25">
      <c r="A3" s="15" t="s">
        <v>1</v>
      </c>
      <c r="B3" s="8"/>
      <c r="D3" s="15" t="s">
        <v>2</v>
      </c>
      <c r="E3" s="8"/>
    </row>
    <row r="4" spans="1:5" x14ac:dyDescent="0.25">
      <c r="A4" s="18" t="s">
        <v>3</v>
      </c>
      <c r="B4" s="19">
        <v>143354</v>
      </c>
      <c r="D4" s="20" t="s">
        <v>4</v>
      </c>
      <c r="E4" s="19">
        <v>75132</v>
      </c>
    </row>
    <row r="5" spans="1:5" x14ac:dyDescent="0.25">
      <c r="A5" s="5"/>
      <c r="B5" s="11"/>
      <c r="C5" s="1"/>
      <c r="D5" s="5"/>
      <c r="E5" s="14"/>
    </row>
    <row r="6" spans="1:5" x14ac:dyDescent="0.25">
      <c r="A6" s="5"/>
      <c r="B6" s="9"/>
      <c r="C6" s="1"/>
      <c r="D6" s="12"/>
      <c r="E6" s="9"/>
    </row>
    <row r="7" spans="1:5" x14ac:dyDescent="0.25">
      <c r="A7" s="16" t="s">
        <v>5</v>
      </c>
      <c r="B7" s="17">
        <v>16009</v>
      </c>
      <c r="C7" s="1"/>
      <c r="D7" s="20" t="s">
        <v>6</v>
      </c>
      <c r="E7" s="19">
        <v>77929</v>
      </c>
    </row>
    <row r="8" spans="1:5" x14ac:dyDescent="0.25">
      <c r="A8" s="6" t="s">
        <v>7</v>
      </c>
      <c r="B8" s="9">
        <f>B9-B7</f>
        <v>70164</v>
      </c>
      <c r="C8" s="1"/>
      <c r="D8" s="13"/>
      <c r="E8" s="10"/>
    </row>
    <row r="9" spans="1:5" x14ac:dyDescent="0.25">
      <c r="A9" s="7" t="s">
        <v>8</v>
      </c>
      <c r="B9" s="10">
        <v>86173</v>
      </c>
      <c r="C9" s="1"/>
      <c r="D9" s="20" t="s">
        <v>9</v>
      </c>
      <c r="E9" s="19">
        <v>76466</v>
      </c>
    </row>
    <row r="10" spans="1:5" x14ac:dyDescent="0.25">
      <c r="A10" s="5"/>
      <c r="B10" s="9"/>
      <c r="C10" s="1"/>
      <c r="D10" s="12"/>
      <c r="E10" s="9"/>
    </row>
    <row r="11" spans="1:5" x14ac:dyDescent="0.25">
      <c r="A11" s="18" t="s">
        <v>10</v>
      </c>
      <c r="B11" s="19">
        <f>B9+B4</f>
        <v>229527</v>
      </c>
      <c r="C11" s="4"/>
      <c r="D11" s="20" t="s">
        <v>10</v>
      </c>
      <c r="E11" s="19">
        <v>229527</v>
      </c>
    </row>
    <row r="13" spans="1:5" x14ac:dyDescent="0.25">
      <c r="A13" s="2" t="s">
        <v>11</v>
      </c>
    </row>
    <row r="14" spans="1:5" x14ac:dyDescent="0.25">
      <c r="A14" t="s">
        <v>12</v>
      </c>
      <c r="B14" s="3">
        <f>E4/E11</f>
        <v>0.32733403913265108</v>
      </c>
      <c r="D14" t="str">
        <f>"= Eigenkapital / Bilanzsumme = 75.132 / 229.527"</f>
        <v>= Eigenkapital / Bilanzsumme = 75.132 / 229.527</v>
      </c>
    </row>
    <row r="15" spans="1:5" x14ac:dyDescent="0.25">
      <c r="A15" t="s">
        <v>13</v>
      </c>
      <c r="B15" s="3">
        <f>(E4+E7)/B4</f>
        <v>1.0677134924731784</v>
      </c>
      <c r="D15" t="str">
        <f>"= (Eigenkapital + langfristige Rückstellungen und Verbindlichkeiten) / Langfristige Vermögenswerte = (75.132 + 77.829) / 143.354"</f>
        <v>= (Eigenkapital + langfristige Rückstellungen und Verbindlichkeiten) / Langfristige Vermögenswerte = (75.132 + 77.829) / 143.354</v>
      </c>
    </row>
    <row r="16" spans="1:5" x14ac:dyDescent="0.25">
      <c r="A16" t="s">
        <v>14</v>
      </c>
      <c r="B16" s="3">
        <f>B7/E9</f>
        <v>0.20936102319985353</v>
      </c>
      <c r="D16" t="str">
        <f>"= Zahlungsmittel und -äquivalente / kurzfristige Rückstellungen und Verbindlichkeiten = 16.009 / 76.466"</f>
        <v>= Zahlungsmittel und -äquivalente / kurzfristige Rückstellungen und Verbindlichkeiten = 16.009 / 76.466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C4C3839B143043A8A696810A130763" ma:contentTypeVersion="27" ma:contentTypeDescription="Create a new document." ma:contentTypeScope="" ma:versionID="d42594c5d2a4d364d9c55e6e55a85804">
  <xsd:schema xmlns:xsd="http://www.w3.org/2001/XMLSchema" xmlns:xs="http://www.w3.org/2001/XMLSchema" xmlns:p="http://schemas.microsoft.com/office/2006/metadata/properties" xmlns:ns1="http://schemas.microsoft.com/sharepoint/v3" xmlns:ns2="3b55bb2a-13a9-4f7b-b938-377e72c031ae" xmlns:ns3="c5f48d2f-9361-4b5c-95cc-992c2a00ab4d" xmlns:ns4="http://schemas.microsoft.com/sharepoint/v3/fields" xmlns:ns5="230e9df3-be65-4c73-a93b-d1236ebd677e" targetNamespace="http://schemas.microsoft.com/office/2006/metadata/properties" ma:root="true" ma:fieldsID="39bbda400d820b723ab040c2db6071b0" ns1:_="" ns2:_="" ns3:_="" ns4:_="" ns5:_="">
    <xsd:import namespace="http://schemas.microsoft.com/sharepoint/v3"/>
    <xsd:import namespace="3b55bb2a-13a9-4f7b-b938-377e72c031ae"/>
    <xsd:import namespace="c5f48d2f-9361-4b5c-95cc-992c2a00ab4d"/>
    <xsd:import namespace="http://schemas.microsoft.com/sharepoint/v3/fields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RecordingLocation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Locatio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lcf76f155ced4ddcb4097134ff3c332f" minOccurs="0"/>
                <xsd:element ref="ns5:TaxCatchAll" minOccurs="0"/>
                <xsd:element ref="ns3:AudioCodecCheck" minOccurs="0"/>
                <xsd:element ref="ns3:check2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bb2a-13a9-4f7b-b938-377e72c031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48d2f-9361-4b5c-95cc-992c2a00a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RecordingLocation" ma:index="12" nillable="true" ma:displayName="Recording Location" ma:format="RadioButtons" ma:internalName="RecordingLocation">
      <xsd:simpleType>
        <xsd:restriction base="dms:Choice">
          <xsd:enumeration value="Booth - Graz"/>
          <xsd:enumeration value="Booth - Carp"/>
          <xsd:enumeration value="Booth - Tokyo"/>
          <xsd:enumeration value="Remote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udioCodecCheck" ma:index="27" nillable="true" ma:displayName="AudioCodecCheck" ma:format="Dropdown" ma:internalName="AudioCodecCheck">
      <xsd:simpleType>
        <xsd:restriction base="dms:Text">
          <xsd:maxLength value="255"/>
        </xsd:restriction>
      </xsd:simpleType>
    </xsd:element>
    <xsd:element name="check2" ma:index="28" nillable="true" ma:displayName="check2" ma:format="Dropdown" ma:internalName="check2">
      <xsd:simpleType>
        <xsd:restriction base="dms:Text">
          <xsd:maxLength value="255"/>
        </xsd:restriction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17" nillable="true" ma:displayName="Location" ma:internalName="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842ff67c-e189-4bdf-a48a-80a0bc5e73fa}" ma:internalName="TaxCatchAll" ma:showField="CatchAllData" ma:web="3b55bb2a-13a9-4f7b-b938-377e72c031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c5f48d2f-9361-4b5c-95cc-992c2a00ab4d">
      <Terms xmlns="http://schemas.microsoft.com/office/infopath/2007/PartnerControls"/>
    </lcf76f155ced4ddcb4097134ff3c332f>
    <_ip_UnifiedCompliancePolicyProperties xmlns="http://schemas.microsoft.com/sharepoint/v3" xsi:nil="true"/>
    <Location xmlns="http://schemas.microsoft.com/sharepoint/v3/fields" xsi:nil="true"/>
    <TaxCatchAll xmlns="230e9df3-be65-4c73-a93b-d1236ebd677e" xsi:nil="true"/>
    <RecordingLocation xmlns="c5f48d2f-9361-4b5c-95cc-992c2a00ab4d" xsi:nil="true"/>
    <AudioCodecCheck xmlns="c5f48d2f-9361-4b5c-95cc-992c2a00ab4d" xsi:nil="true"/>
    <check2 xmlns="c5f48d2f-9361-4b5c-95cc-992c2a00ab4d" xsi:nil="true"/>
  </documentManagement>
</p:properties>
</file>

<file path=customXml/itemProps1.xml><?xml version="1.0" encoding="utf-8"?>
<ds:datastoreItem xmlns:ds="http://schemas.openxmlformats.org/officeDocument/2006/customXml" ds:itemID="{C8E08810-24F1-418C-9BF4-D604A445F0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1FF3D0-4EE0-40A1-AB83-107898E33F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b55bb2a-13a9-4f7b-b938-377e72c031ae"/>
    <ds:schemaRef ds:uri="c5f48d2f-9361-4b5c-95cc-992c2a00ab4d"/>
    <ds:schemaRef ds:uri="http://schemas.microsoft.com/sharepoint/v3/fields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4C90E7-3815-47FD-B717-6BC447B33F36}">
  <ds:schemaRefs>
    <ds:schemaRef ds:uri="http://purl.org/dc/terms/"/>
    <ds:schemaRef ds:uri="230e9df3-be65-4c73-a93b-d1236ebd677e"/>
    <ds:schemaRef ds:uri="http://purl.org/dc/dcmitype/"/>
    <ds:schemaRef ds:uri="3b55bb2a-13a9-4f7b-b938-377e72c031ae"/>
    <ds:schemaRef ds:uri="c5f48d2f-9361-4b5c-95cc-992c2a00ab4d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schemas.openxmlformats.org/package/2006/metadata/core-properties"/>
    <ds:schemaRef ds:uri="http://schemas.microsoft.com/sharepoint/v3/field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vorbereitete Bilanz</vt:lpstr>
      <vt:lpstr>Lösung</vt:lpstr>
    </vt:vector>
  </TitlesOfParts>
  <Company>Technische Hochschule Köln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Binder</dc:creator>
  <cp:lastModifiedBy>Marius Kazda</cp:lastModifiedBy>
  <cp:revision/>
  <dcterms:created xsi:type="dcterms:W3CDTF">2022-05-21T16:48:26Z</dcterms:created>
  <dcterms:modified xsi:type="dcterms:W3CDTF">2024-06-18T21:58:11Z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0x0101000BC4C3839B143043A8A696810A130763</vt:lpwstr>
  </property>
  <property fmtid="{D5CDD505-2E9C-101B-9397-08002B2CF9AE}" pid="3" name="MediaServiceImageTags">
    <vt:lpwstr/>
  </property>
</Properties>
</file>