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9320" yWindow="-120" windowWidth="19440" windowHeight="11040"/>
  </bookViews>
  <sheets>
    <sheet name="Tilgung Endwert 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5" i="2" s="1"/>
  <c r="C14" i="2"/>
  <c r="B14" i="2"/>
  <c r="C13" i="2"/>
  <c r="B13" i="2"/>
  <c r="C12" i="2"/>
  <c r="B12" i="2"/>
  <c r="C11" i="2"/>
  <c r="B11" i="2"/>
  <c r="C10" i="2"/>
  <c r="B10" i="2"/>
  <c r="C9" i="2"/>
  <c r="B9" i="2"/>
  <c r="D6" i="2"/>
  <c r="D13" i="2" s="1"/>
  <c r="D15" i="2" l="1"/>
  <c r="C15" i="2"/>
  <c r="D10" i="2"/>
  <c r="D12" i="2"/>
  <c r="D14" i="2"/>
  <c r="D9" i="2"/>
  <c r="D11" i="2"/>
</calcChain>
</file>

<file path=xl/sharedStrings.xml><?xml version="1.0" encoding="utf-8"?>
<sst xmlns="http://schemas.openxmlformats.org/spreadsheetml/2006/main" count="13" uniqueCount="12">
  <si>
    <t>Kreditberechnung mit gleichbleibender Annuität</t>
  </si>
  <si>
    <t>Kreditbetrag</t>
  </si>
  <si>
    <t>Endwert</t>
  </si>
  <si>
    <t>Zinssatz</t>
  </si>
  <si>
    <t>Laufzeit (in Jahren)</t>
  </si>
  <si>
    <t>Annuität</t>
  </si>
  <si>
    <t>Jahr</t>
  </si>
  <si>
    <t>Zinsen</t>
  </si>
  <si>
    <t>Tilgung</t>
  </si>
  <si>
    <r>
      <rPr>
        <b/>
        <sz val="10"/>
        <rFont val="Verdana"/>
        <family val="2"/>
      </rPr>
      <t>Zinsen berechnen (Funktion: ZINSZ)</t>
    </r>
    <r>
      <rPr>
        <sz val="10"/>
        <rFont val="Verdana"/>
        <family val="2"/>
      </rPr>
      <t xml:space="preserve">
Zins = der vereinbarte Zinssatz
Zr = der Zeitraum, für den die Zinsen berechnet werden sollen
Zzr = der Zahlungszeitraum für die Rückzahlung
Bw = der Barwert, also aktuelle Wert, des Darlehens
Zw = der zukünftige Wert des Darlehens
F = Fälligkeit  (0 = Ende, 1 = Anfang der Periode)</t>
    </r>
  </si>
  <si>
    <r>
      <rPr>
        <b/>
        <sz val="10"/>
        <rFont val="Verdana"/>
        <family val="2"/>
      </rPr>
      <t>Tilgung berechnen (Funktion: KAPZ)</t>
    </r>
    <r>
      <rPr>
        <sz val="10"/>
        <rFont val="Verdana"/>
        <family val="2"/>
      </rPr>
      <t xml:space="preserve">
Zins = der vereinbarte Zinssatz
Zr = der Zeitraum, für den die Zinsen berechnet werden sollen
Zzr = der Zahlungszeitraum für die Rückzahlung
Bw = der Barwert, also aktuelle Wert, des Darlehens
Zw = der zukünftige Wert des Darlehens.</t>
    </r>
  </si>
  <si>
    <r>
      <rPr>
        <b/>
        <sz val="10"/>
        <rFont val="Verdana"/>
        <family val="2"/>
      </rPr>
      <t>Endwert berechnen (Funktion: ZW)</t>
    </r>
    <r>
      <rPr>
        <sz val="10"/>
        <rFont val="Verdana"/>
        <family val="2"/>
      </rPr>
      <t xml:space="preserve">
Zins = der vereinbarte Zinssatz
Zr = der Zeitraum, für den die Zinsen berechnet werden sollen
RMZ = Annuität
Bw = der Barwert, also aktuelle Wert, des Darlehens
F = Fälligkeit  (0 = Ende, 1 = Anfang der Periode)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</si>
</sst>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#,##0.00\ &quot;€&quot;;[Red]\-#,##0.00\ &quot;€&quot;"/>
    <numFmt numFmtId="43" formatCode="_-* #,##0.00\ _€_-;\-* #,##0.00\ _€_-;_-* &quot;-&quot;??\ _€_-;_-@_-"/>
    <numFmt numFmtId="164" formatCode="_-* #,##0.00\ [$€-1]_-;\-* #,##0.00\ [$€-1]_-;_-* &quot;-&quot;??\ [$€-1]_-"/>
    <numFmt numFmtId="165" formatCode="0.0%"/>
    <numFmt numFmtId="166" formatCode="#,##0.00\ &quot;DM&quot;"/>
    <numFmt numFmtId="167" formatCode="_-* #,##0.00\ [$€-1]_-;\-* #,##0.00\ [$€-1]_-;_-* &quot;-&quot;??\ [$€-1]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2"/>
      <color theme="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theme="3" tint="0.59996337778862885"/>
      </left>
      <right/>
      <top style="medium">
        <color theme="3" tint="0.59996337778862885"/>
      </top>
      <bottom/>
      <diagonal/>
    </border>
    <border>
      <left/>
      <right/>
      <top style="medium">
        <color theme="3" tint="0.59996337778862885"/>
      </top>
      <bottom/>
      <diagonal/>
    </border>
    <border>
      <left/>
      <right style="medium">
        <color theme="3" tint="0.59996337778862885"/>
      </right>
      <top style="medium">
        <color theme="3" tint="0.59996337778862885"/>
      </top>
      <bottom/>
      <diagonal/>
    </border>
    <border>
      <left style="medium">
        <color theme="3" tint="0.59996337778862885"/>
      </left>
      <right/>
      <top/>
      <bottom/>
      <diagonal/>
    </border>
    <border>
      <left/>
      <right style="medium">
        <color theme="3" tint="0.59996337778862885"/>
      </right>
      <top/>
      <bottom/>
      <diagonal/>
    </border>
    <border>
      <left style="medium">
        <color theme="3" tint="0.59996337778862885"/>
      </left>
      <right/>
      <top/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/>
      <right style="medium">
        <color theme="3" tint="0.59996337778862885"/>
      </right>
      <top/>
      <bottom style="medium">
        <color theme="3" tint="0.5999633777886288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64" fontId="4" fillId="0" borderId="0" xfId="2" applyFont="1" applyFill="1" applyBorder="1" applyAlignment="1"/>
    <xf numFmtId="165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8" fontId="3" fillId="0" borderId="0" xfId="0" applyNumberFormat="1" applyFont="1"/>
    <xf numFmtId="167" fontId="3" fillId="0" borderId="0" xfId="0" applyNumberFormat="1" applyFont="1"/>
    <xf numFmtId="0" fontId="3" fillId="3" borderId="0" xfId="0" applyFont="1" applyFill="1"/>
    <xf numFmtId="8" fontId="3" fillId="3" borderId="0" xfId="0" applyNumberFormat="1" applyFont="1" applyFill="1"/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</cellXfs>
  <cellStyles count="3">
    <cellStyle name="Euro" xfId="2"/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14" sqref="C14"/>
    </sheetView>
  </sheetViews>
  <sheetFormatPr baseColWidth="10" defaultRowHeight="12.75" x14ac:dyDescent="0.2"/>
  <cols>
    <col min="1" max="1" width="11.28515625" style="1" customWidth="1"/>
    <col min="2" max="2" width="14" style="1" customWidth="1"/>
    <col min="3" max="3" width="15" style="1" customWidth="1"/>
    <col min="4" max="4" width="20.28515625" style="1" customWidth="1"/>
    <col min="5" max="5" width="4.28515625" style="1" customWidth="1"/>
    <col min="6" max="10" width="12.28515625" style="1" customWidth="1"/>
    <col min="11" max="16384" width="11.42578125" style="1"/>
  </cols>
  <sheetData>
    <row r="1" spans="1:10" ht="15" x14ac:dyDescent="0.2">
      <c r="A1" s="11" t="s">
        <v>0</v>
      </c>
      <c r="B1" s="11"/>
      <c r="C1" s="11"/>
      <c r="D1" s="11"/>
      <c r="F1" s="12" t="s">
        <v>9</v>
      </c>
      <c r="G1" s="24"/>
      <c r="H1" s="24"/>
      <c r="I1" s="24"/>
      <c r="J1" s="25"/>
    </row>
    <row r="2" spans="1:10" x14ac:dyDescent="0.2">
      <c r="A2" s="1" t="s">
        <v>1</v>
      </c>
      <c r="D2" s="2">
        <v>80000</v>
      </c>
      <c r="F2" s="20"/>
      <c r="G2" s="18"/>
      <c r="H2" s="18"/>
      <c r="I2" s="18"/>
      <c r="J2" s="19"/>
    </row>
    <row r="3" spans="1:10" x14ac:dyDescent="0.2">
      <c r="A3" s="1" t="s">
        <v>2</v>
      </c>
      <c r="D3" s="2">
        <v>0</v>
      </c>
      <c r="F3" s="20"/>
      <c r="G3" s="18"/>
      <c r="H3" s="18"/>
      <c r="I3" s="18"/>
      <c r="J3" s="19"/>
    </row>
    <row r="4" spans="1:10" x14ac:dyDescent="0.2">
      <c r="A4" s="1" t="s">
        <v>3</v>
      </c>
      <c r="D4" s="3">
        <v>3.9E-2</v>
      </c>
      <c r="F4" s="20"/>
      <c r="G4" s="18"/>
      <c r="H4" s="18"/>
      <c r="I4" s="18"/>
      <c r="J4" s="19"/>
    </row>
    <row r="5" spans="1:10" x14ac:dyDescent="0.2">
      <c r="A5" s="1" t="s">
        <v>4</v>
      </c>
      <c r="D5" s="4">
        <v>6</v>
      </c>
      <c r="F5" s="20"/>
      <c r="G5" s="18"/>
      <c r="H5" s="18"/>
      <c r="I5" s="18"/>
      <c r="J5" s="19"/>
    </row>
    <row r="6" spans="1:10" x14ac:dyDescent="0.2">
      <c r="A6" s="1" t="s">
        <v>5</v>
      </c>
      <c r="D6" s="2">
        <f>-PMT(D4,D5,D2,D3)</f>
        <v>15211.306736467004</v>
      </c>
      <c r="F6" s="20"/>
      <c r="G6" s="18"/>
      <c r="H6" s="18"/>
      <c r="I6" s="18"/>
      <c r="J6" s="19"/>
    </row>
    <row r="7" spans="1:10" ht="13.5" thickBot="1" x14ac:dyDescent="0.25">
      <c r="F7" s="21"/>
      <c r="G7" s="22"/>
      <c r="H7" s="22"/>
      <c r="I7" s="22"/>
      <c r="J7" s="23"/>
    </row>
    <row r="8" spans="1:10" ht="12.75" customHeight="1" x14ac:dyDescent="0.2">
      <c r="A8" s="5" t="s">
        <v>6</v>
      </c>
      <c r="B8" s="6" t="s">
        <v>7</v>
      </c>
      <c r="C8" s="6" t="s">
        <v>8</v>
      </c>
      <c r="D8" s="6" t="s">
        <v>2</v>
      </c>
      <c r="F8" s="12" t="s">
        <v>10</v>
      </c>
      <c r="G8" s="13"/>
      <c r="H8" s="13"/>
      <c r="I8" s="13"/>
      <c r="J8" s="14"/>
    </row>
    <row r="9" spans="1:10" x14ac:dyDescent="0.2">
      <c r="A9" s="1">
        <v>1</v>
      </c>
      <c r="B9" s="7">
        <f t="shared" ref="B9:B14" si="0">-IPMT($D$4,A9,$D$5,$D$2,$D$3)</f>
        <v>3120</v>
      </c>
      <c r="C9" s="7">
        <f t="shared" ref="C9:C14" si="1">-PPMT($D$4,A9,$D$5,$D$2,$D$3)</f>
        <v>12091.306736467004</v>
      </c>
      <c r="D9" s="7">
        <f t="shared" ref="D9:D14" si="2">-FV($D$4,A9,-$D$6,$D$2)</f>
        <v>67908.69326353303</v>
      </c>
      <c r="E9" s="8"/>
      <c r="F9" s="15"/>
      <c r="G9" s="16"/>
      <c r="H9" s="16"/>
      <c r="I9" s="16"/>
      <c r="J9" s="17"/>
    </row>
    <row r="10" spans="1:10" x14ac:dyDescent="0.2">
      <c r="A10" s="1">
        <v>2</v>
      </c>
      <c r="B10" s="7">
        <f t="shared" si="0"/>
        <v>2648.4390372777866</v>
      </c>
      <c r="C10" s="7">
        <f t="shared" si="1"/>
        <v>12562.867699189217</v>
      </c>
      <c r="D10" s="7">
        <f t="shared" si="2"/>
        <v>55345.825564343861</v>
      </c>
      <c r="F10" s="15"/>
      <c r="G10" s="16"/>
      <c r="H10" s="16"/>
      <c r="I10" s="16"/>
      <c r="J10" s="17"/>
    </row>
    <row r="11" spans="1:10" x14ac:dyDescent="0.2">
      <c r="A11" s="1">
        <v>3</v>
      </c>
      <c r="B11" s="7">
        <f t="shared" si="0"/>
        <v>2158.4871970094077</v>
      </c>
      <c r="C11" s="7">
        <f t="shared" si="1"/>
        <v>13052.819539457598</v>
      </c>
      <c r="D11" s="7">
        <f t="shared" si="2"/>
        <v>42293.006024886294</v>
      </c>
      <c r="F11" s="15"/>
      <c r="G11" s="16"/>
      <c r="H11" s="16"/>
      <c r="I11" s="16"/>
      <c r="J11" s="17"/>
    </row>
    <row r="12" spans="1:10" x14ac:dyDescent="0.2">
      <c r="A12" s="1">
        <v>4</v>
      </c>
      <c r="B12" s="7">
        <f t="shared" si="0"/>
        <v>1649.4272349705611</v>
      </c>
      <c r="C12" s="7">
        <f t="shared" si="1"/>
        <v>13561.879501496445</v>
      </c>
      <c r="D12" s="7">
        <f t="shared" si="2"/>
        <v>28731.126523389939</v>
      </c>
      <c r="F12" s="15"/>
      <c r="G12" s="16"/>
      <c r="H12" s="16"/>
      <c r="I12" s="16"/>
      <c r="J12" s="17"/>
    </row>
    <row r="13" spans="1:10" x14ac:dyDescent="0.2">
      <c r="A13" s="1">
        <v>5</v>
      </c>
      <c r="B13" s="7">
        <f t="shared" si="0"/>
        <v>1120.5139344122001</v>
      </c>
      <c r="C13" s="7">
        <f t="shared" si="1"/>
        <v>14090.792802054804</v>
      </c>
      <c r="D13" s="7">
        <f t="shared" si="2"/>
        <v>14640.333721335177</v>
      </c>
      <c r="F13" s="15"/>
      <c r="G13" s="16"/>
      <c r="H13" s="16"/>
      <c r="I13" s="16"/>
      <c r="J13" s="17"/>
    </row>
    <row r="14" spans="1:10" x14ac:dyDescent="0.2">
      <c r="A14" s="1">
        <v>6</v>
      </c>
      <c r="B14" s="7">
        <f t="shared" si="0"/>
        <v>570.97301513206276</v>
      </c>
      <c r="C14" s="7">
        <f t="shared" si="1"/>
        <v>14640.333721334942</v>
      </c>
      <c r="D14" s="7">
        <f t="shared" si="2"/>
        <v>3.4924596548080444E-10</v>
      </c>
      <c r="F14" s="15"/>
      <c r="G14" s="16"/>
      <c r="H14" s="16"/>
      <c r="I14" s="16"/>
      <c r="J14" s="17"/>
    </row>
    <row r="15" spans="1:10" x14ac:dyDescent="0.2">
      <c r="A15" s="9" t="str">
        <f>IF(A14=D5,"",A14+1)</f>
        <v/>
      </c>
      <c r="B15" s="10" t="str">
        <f>IF(A15&lt;&gt;"",-IPMT($D$4,A15,$D$5,$D$2,$D$3),"")</f>
        <v/>
      </c>
      <c r="C15" s="10" t="str">
        <f>IF(B15&lt;&gt;"",-PPMT($D$4,A15,$D$5,$D$2,$D$3),"")</f>
        <v/>
      </c>
      <c r="D15" s="10" t="str">
        <f>IF(B15&lt;&gt;"",-FV($D$4,A15,-$D$6,$D$2),"")</f>
        <v/>
      </c>
      <c r="F15" s="15" t="s">
        <v>11</v>
      </c>
      <c r="G15" s="18"/>
      <c r="H15" s="18"/>
      <c r="I15" s="18"/>
      <c r="J15" s="19"/>
    </row>
    <row r="16" spans="1:10" x14ac:dyDescent="0.2">
      <c r="F16" s="20"/>
      <c r="G16" s="18"/>
      <c r="H16" s="18"/>
      <c r="I16" s="18"/>
      <c r="J16" s="19"/>
    </row>
    <row r="17" spans="6:10" x14ac:dyDescent="0.2">
      <c r="F17" s="20"/>
      <c r="G17" s="18"/>
      <c r="H17" s="18"/>
      <c r="I17" s="18"/>
      <c r="J17" s="19"/>
    </row>
    <row r="18" spans="6:10" x14ac:dyDescent="0.2">
      <c r="F18" s="20"/>
      <c r="G18" s="18"/>
      <c r="H18" s="18"/>
      <c r="I18" s="18"/>
      <c r="J18" s="19"/>
    </row>
    <row r="19" spans="6:10" x14ac:dyDescent="0.2">
      <c r="F19" s="20"/>
      <c r="G19" s="18"/>
      <c r="H19" s="18"/>
      <c r="I19" s="18"/>
      <c r="J19" s="19"/>
    </row>
    <row r="20" spans="6:10" x14ac:dyDescent="0.2">
      <c r="F20" s="20"/>
      <c r="G20" s="18"/>
      <c r="H20" s="18"/>
      <c r="I20" s="18"/>
      <c r="J20" s="19"/>
    </row>
    <row r="21" spans="6:10" ht="13.5" thickBot="1" x14ac:dyDescent="0.25">
      <c r="F21" s="21"/>
      <c r="G21" s="22"/>
      <c r="H21" s="22"/>
      <c r="I21" s="22"/>
      <c r="J21" s="23"/>
    </row>
  </sheetData>
  <mergeCells count="4">
    <mergeCell ref="A1:D1"/>
    <mergeCell ref="F8:J14"/>
    <mergeCell ref="F15:J21"/>
    <mergeCell ref="F1:J7"/>
  </mergeCells>
  <pageMargins left="0.39370078740157483" right="0.39370078740157483" top="0.59055118110236227" bottom="0.59055118110236227" header="0.51181102362204722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8" ma:contentTypeDescription="Create a new document." ma:contentTypeScope="" ma:versionID="c643f4edc2012c44b6d7e57c29843e5d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7b6636bd3e6b4950d7017f1b17276f7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11317C-87FA-4392-A240-A3D2E7C1FF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AA8180-FA42-4341-BEE5-5A715F8E3480}">
  <ds:schemaRefs>
    <ds:schemaRef ds:uri="c5f48d2f-9361-4b5c-95cc-992c2a00ab4d"/>
    <ds:schemaRef ds:uri="http://purl.org/dc/elements/1.1/"/>
    <ds:schemaRef ds:uri="http://schemas.microsoft.com/office/2006/metadata/properties"/>
    <ds:schemaRef ds:uri="230e9df3-be65-4c73-a93b-d1236ebd677e"/>
    <ds:schemaRef ds:uri="http://schemas.microsoft.com/sharepoint/v3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3b55bb2a-13a9-4f7b-b938-377e72c031ae"/>
    <ds:schemaRef ds:uri="http://schemas.microsoft.com/office/infopath/2007/PartnerControls"/>
    <ds:schemaRef ds:uri="http://schemas.microsoft.com/sharepoint/v3/field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493340-0789-42FC-B4E8-E2B19AC435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Tilgung Endwert 01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2010-03-10T19:48:18Z</dcterms:created>
  <dcterms:modified xsi:type="dcterms:W3CDTF">2024-06-16T13:26:34Z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  <property fmtid="{D5CDD505-2E9C-101B-9397-08002B2CF9AE}" pid="3" name="MediaServiceImageTags">
    <vt:lpwstr/>
  </property>
</Properties>
</file>