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9320" yWindow="-120" windowWidth="19440" windowHeight="11040"/>
  </bookViews>
  <sheets>
    <sheet name="Break-Even-Analyse" sheetId="1" r:id="rId1"/>
    <sheet name="BEP-Daten" sheetId="3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3" i="3"/>
  <c r="B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4" i="3"/>
  <c r="A3" i="3"/>
  <c r="A2" i="3"/>
  <c r="B21" i="1"/>
  <c r="B20" i="1"/>
  <c r="B8" i="1"/>
  <c r="B17" i="1" s="1"/>
  <c r="B25" i="1" l="1"/>
  <c r="E8" i="1" l="1"/>
  <c r="B26" i="1" l="1"/>
  <c r="B13" i="1"/>
  <c r="E26" i="1"/>
  <c r="E13" i="1"/>
  <c r="E21" i="1" s="1"/>
  <c r="E25" i="1" l="1"/>
  <c r="E27" i="1" s="1"/>
  <c r="B27" i="1"/>
  <c r="E17" i="1"/>
  <c r="E20" i="1" s="1"/>
</calcChain>
</file>

<file path=xl/sharedStrings.xml><?xml version="1.0" encoding="utf-8"?>
<sst xmlns="http://schemas.openxmlformats.org/spreadsheetml/2006/main" count="53" uniqueCount="31">
  <si>
    <t>Basiswerte</t>
  </si>
  <si>
    <t>Simulation</t>
  </si>
  <si>
    <r>
      <t>I. Variable Stückkosten (= k</t>
    </r>
    <r>
      <rPr>
        <b/>
        <vertAlign val="subscript"/>
        <sz val="10"/>
        <color indexed="23"/>
        <rFont val="Verdana"/>
        <family val="2"/>
      </rPr>
      <t>v</t>
    </r>
    <r>
      <rPr>
        <b/>
        <sz val="10"/>
        <color indexed="23"/>
        <rFont val="Verdana"/>
        <family val="2"/>
      </rPr>
      <t>)</t>
    </r>
  </si>
  <si>
    <r>
      <t>I. Variable Stückkosten (= k</t>
    </r>
    <r>
      <rPr>
        <b/>
        <vertAlign val="subscript"/>
        <sz val="10"/>
        <rFont val="Verdana"/>
        <family val="2"/>
      </rPr>
      <t>v</t>
    </r>
    <r>
      <rPr>
        <b/>
        <sz val="10"/>
        <rFont val="Verdana"/>
        <family val="2"/>
      </rPr>
      <t>)</t>
    </r>
  </si>
  <si>
    <t>Fertigungsmaterial</t>
  </si>
  <si>
    <t>Fertigungslöhne</t>
  </si>
  <si>
    <t>Variable Gemeinkosten</t>
  </si>
  <si>
    <t>Summe</t>
  </si>
  <si>
    <r>
      <t>II. Fixe Kosten (= K</t>
    </r>
    <r>
      <rPr>
        <b/>
        <vertAlign val="subscript"/>
        <sz val="10"/>
        <color indexed="23"/>
        <rFont val="Verdana"/>
        <family val="2"/>
      </rPr>
      <t>f</t>
    </r>
    <r>
      <rPr>
        <b/>
        <sz val="10"/>
        <color indexed="23"/>
        <rFont val="Verdana"/>
        <family val="2"/>
      </rPr>
      <t>)</t>
    </r>
  </si>
  <si>
    <r>
      <t>II. Fixe Kosten (= K</t>
    </r>
    <r>
      <rPr>
        <b/>
        <vertAlign val="subscript"/>
        <sz val="10"/>
        <rFont val="Verdana"/>
        <family val="2"/>
      </rPr>
      <t>f</t>
    </r>
    <r>
      <rPr>
        <b/>
        <sz val="10"/>
        <rFont val="Verdana"/>
        <family val="2"/>
      </rPr>
      <t>)</t>
    </r>
  </si>
  <si>
    <t>Kalk. Abschreibungen</t>
  </si>
  <si>
    <t>Kalk. Zinsen</t>
  </si>
  <si>
    <t>III. Verkaufspreis (= p)</t>
  </si>
  <si>
    <t>Preis/Stk.</t>
  </si>
  <si>
    <t>Stückdeckungsbetrag</t>
  </si>
  <si>
    <t>IV. Gewinnschwelle</t>
  </si>
  <si>
    <t>Gewinnschwelle (Stückzahl)</t>
  </si>
  <si>
    <t>Gewinnschwelle (Umsatz)</t>
  </si>
  <si>
    <t>V. Aktuelles Ergebnis</t>
  </si>
  <si>
    <t>V. Simuliertes Ergebnis</t>
  </si>
  <si>
    <t>Stückzahl</t>
  </si>
  <si>
    <t>Kosten</t>
  </si>
  <si>
    <t>Umsatz</t>
  </si>
  <si>
    <t>Deckungsbeitrag</t>
  </si>
  <si>
    <t>Erlöse</t>
  </si>
  <si>
    <t>Intervall</t>
  </si>
  <si>
    <t>Break-Even-Analyse</t>
  </si>
  <si>
    <t>Startwert</t>
  </si>
  <si>
    <t>Minderung Stückzahl</t>
  </si>
  <si>
    <t>Diagramm - Vorgabewerte</t>
  </si>
  <si>
    <t>Diagramm - Beschriftung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</si>
</sst>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10" x14ac:knownFonts="1">
    <font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color indexed="23"/>
      <name val="Verdana"/>
      <family val="2"/>
    </font>
    <font>
      <b/>
      <vertAlign val="subscript"/>
      <sz val="10"/>
      <color indexed="23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b/>
      <sz val="10"/>
      <color rgb="FFC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164" fontId="6" fillId="2" borderId="0" xfId="0" applyNumberFormat="1" applyFont="1" applyFill="1"/>
    <xf numFmtId="164" fontId="0" fillId="2" borderId="0" xfId="0" applyNumberFormat="1" applyFill="1"/>
    <xf numFmtId="164" fontId="4" fillId="2" borderId="0" xfId="0" applyNumberFormat="1" applyFont="1" applyFill="1"/>
    <xf numFmtId="164" fontId="7" fillId="2" borderId="0" xfId="0" applyNumberFormat="1" applyFont="1" applyFill="1"/>
    <xf numFmtId="0" fontId="1" fillId="2" borderId="0" xfId="0" applyFont="1" applyFill="1"/>
    <xf numFmtId="0" fontId="0" fillId="2" borderId="2" xfId="0" applyFill="1" applyBorder="1"/>
    <xf numFmtId="0" fontId="0" fillId="2" borderId="4" xfId="0" applyFill="1" applyBorder="1"/>
    <xf numFmtId="0" fontId="9" fillId="2" borderId="0" xfId="0" applyFont="1" applyFill="1"/>
    <xf numFmtId="0" fontId="7" fillId="2" borderId="6" xfId="0" applyFont="1" applyFill="1" applyBorder="1"/>
    <xf numFmtId="164" fontId="7" fillId="2" borderId="7" xfId="0" applyNumberFormat="1" applyFont="1" applyFill="1" applyBorder="1"/>
    <xf numFmtId="0" fontId="0" fillId="2" borderId="1" xfId="0" applyFill="1" applyBorder="1"/>
    <xf numFmtId="0" fontId="7" fillId="2" borderId="3" xfId="0" applyFont="1" applyFill="1" applyBorder="1"/>
    <xf numFmtId="164" fontId="7" fillId="2" borderId="5" xfId="0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7" fillId="3" borderId="0" xfId="0" applyFont="1" applyFill="1"/>
    <xf numFmtId="164" fontId="7" fillId="4" borderId="0" xfId="0" applyNumberFormat="1" applyFont="1" applyFill="1"/>
    <xf numFmtId="3" fontId="7" fillId="4" borderId="0" xfId="0" applyNumberFormat="1" applyFont="1" applyFill="1"/>
    <xf numFmtId="0" fontId="3" fillId="2" borderId="1" xfId="0" applyFont="1" applyFill="1" applyBorder="1" applyAlignment="1">
      <alignment horizontal="center"/>
    </xf>
    <xf numFmtId="3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'[1]Break-Even-Analyse'!$A$1</c:f>
          <c:strCache>
            <c:ptCount val="1"/>
            <c:pt idx="0">
              <c:v>Break-Even-Analyse</c:v>
            </c:pt>
          </c:strCache>
        </c:strRef>
      </c:tx>
      <c:layout>
        <c:manualLayout>
          <c:xMode val="edge"/>
          <c:yMode val="edge"/>
          <c:x val="2.125116713352007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048155745237723E-2"/>
          <c:y val="0.10809341140049802"/>
          <c:w val="0.88388274995037375"/>
          <c:h val="0.71687482851625794"/>
        </c:manualLayout>
      </c:layout>
      <c:lineChart>
        <c:grouping val="standard"/>
        <c:varyColors val="0"/>
        <c:ser>
          <c:idx val="0"/>
          <c:order val="0"/>
          <c:tx>
            <c:strRef>
              <c:f>'[1]BEP-Daten'!$C$1</c:f>
              <c:strCache>
                <c:ptCount val="1"/>
                <c:pt idx="0">
                  <c:v>Erlöse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'[1]BEP-Daten'!$C$2:$C$102</c:f>
              <c:numCache>
                <c:formatCode>General</c:formatCode>
                <c:ptCount val="101"/>
                <c:pt idx="0">
                  <c:v>175750</c:v>
                </c:pt>
                <c:pt idx="1">
                  <c:v>180500</c:v>
                </c:pt>
                <c:pt idx="2">
                  <c:v>185250</c:v>
                </c:pt>
                <c:pt idx="3">
                  <c:v>190000</c:v>
                </c:pt>
                <c:pt idx="4">
                  <c:v>194750</c:v>
                </c:pt>
                <c:pt idx="5">
                  <c:v>199500</c:v>
                </c:pt>
                <c:pt idx="6">
                  <c:v>204250</c:v>
                </c:pt>
                <c:pt idx="7">
                  <c:v>209000</c:v>
                </c:pt>
                <c:pt idx="8">
                  <c:v>213750</c:v>
                </c:pt>
                <c:pt idx="9">
                  <c:v>218500</c:v>
                </c:pt>
                <c:pt idx="10">
                  <c:v>223250</c:v>
                </c:pt>
                <c:pt idx="11">
                  <c:v>228000</c:v>
                </c:pt>
                <c:pt idx="12">
                  <c:v>232750</c:v>
                </c:pt>
                <c:pt idx="13">
                  <c:v>237500</c:v>
                </c:pt>
                <c:pt idx="14">
                  <c:v>242250</c:v>
                </c:pt>
                <c:pt idx="15">
                  <c:v>247000</c:v>
                </c:pt>
                <c:pt idx="16">
                  <c:v>251750</c:v>
                </c:pt>
                <c:pt idx="17">
                  <c:v>256500</c:v>
                </c:pt>
                <c:pt idx="18">
                  <c:v>261250</c:v>
                </c:pt>
                <c:pt idx="19">
                  <c:v>266000</c:v>
                </c:pt>
                <c:pt idx="20">
                  <c:v>270750</c:v>
                </c:pt>
                <c:pt idx="21">
                  <c:v>275500</c:v>
                </c:pt>
                <c:pt idx="22">
                  <c:v>280250</c:v>
                </c:pt>
                <c:pt idx="23">
                  <c:v>285000</c:v>
                </c:pt>
                <c:pt idx="24">
                  <c:v>289750</c:v>
                </c:pt>
                <c:pt idx="25">
                  <c:v>294500</c:v>
                </c:pt>
                <c:pt idx="26">
                  <c:v>299250</c:v>
                </c:pt>
                <c:pt idx="27">
                  <c:v>304000</c:v>
                </c:pt>
                <c:pt idx="28">
                  <c:v>308750</c:v>
                </c:pt>
                <c:pt idx="29">
                  <c:v>313500</c:v>
                </c:pt>
                <c:pt idx="30">
                  <c:v>318250</c:v>
                </c:pt>
                <c:pt idx="31">
                  <c:v>323000</c:v>
                </c:pt>
                <c:pt idx="32">
                  <c:v>327750</c:v>
                </c:pt>
                <c:pt idx="33">
                  <c:v>332500</c:v>
                </c:pt>
                <c:pt idx="34">
                  <c:v>337250</c:v>
                </c:pt>
                <c:pt idx="35">
                  <c:v>342000</c:v>
                </c:pt>
                <c:pt idx="36">
                  <c:v>346750</c:v>
                </c:pt>
                <c:pt idx="37">
                  <c:v>351500</c:v>
                </c:pt>
                <c:pt idx="38">
                  <c:v>356250</c:v>
                </c:pt>
                <c:pt idx="39">
                  <c:v>361000</c:v>
                </c:pt>
                <c:pt idx="40">
                  <c:v>365750</c:v>
                </c:pt>
                <c:pt idx="41">
                  <c:v>370500</c:v>
                </c:pt>
                <c:pt idx="42">
                  <c:v>375250</c:v>
                </c:pt>
                <c:pt idx="43">
                  <c:v>380000</c:v>
                </c:pt>
                <c:pt idx="44">
                  <c:v>384750</c:v>
                </c:pt>
                <c:pt idx="45">
                  <c:v>389500</c:v>
                </c:pt>
                <c:pt idx="46">
                  <c:v>394250</c:v>
                </c:pt>
                <c:pt idx="47">
                  <c:v>399000</c:v>
                </c:pt>
                <c:pt idx="48">
                  <c:v>403750</c:v>
                </c:pt>
                <c:pt idx="49">
                  <c:v>408500</c:v>
                </c:pt>
                <c:pt idx="50">
                  <c:v>413250</c:v>
                </c:pt>
                <c:pt idx="51">
                  <c:v>418000</c:v>
                </c:pt>
                <c:pt idx="52">
                  <c:v>422750</c:v>
                </c:pt>
                <c:pt idx="53">
                  <c:v>427500</c:v>
                </c:pt>
                <c:pt idx="54">
                  <c:v>432250</c:v>
                </c:pt>
                <c:pt idx="55">
                  <c:v>437000</c:v>
                </c:pt>
                <c:pt idx="56">
                  <c:v>441750</c:v>
                </c:pt>
                <c:pt idx="57">
                  <c:v>446500</c:v>
                </c:pt>
                <c:pt idx="58">
                  <c:v>451250</c:v>
                </c:pt>
                <c:pt idx="59">
                  <c:v>456000</c:v>
                </c:pt>
                <c:pt idx="60">
                  <c:v>460750</c:v>
                </c:pt>
                <c:pt idx="61">
                  <c:v>465500</c:v>
                </c:pt>
                <c:pt idx="62">
                  <c:v>470250</c:v>
                </c:pt>
                <c:pt idx="63">
                  <c:v>475000</c:v>
                </c:pt>
                <c:pt idx="64">
                  <c:v>479750</c:v>
                </c:pt>
                <c:pt idx="65">
                  <c:v>484500</c:v>
                </c:pt>
                <c:pt idx="66">
                  <c:v>489250</c:v>
                </c:pt>
                <c:pt idx="67">
                  <c:v>494000</c:v>
                </c:pt>
                <c:pt idx="68">
                  <c:v>498750</c:v>
                </c:pt>
                <c:pt idx="69">
                  <c:v>503500</c:v>
                </c:pt>
                <c:pt idx="70">
                  <c:v>508250</c:v>
                </c:pt>
                <c:pt idx="71">
                  <c:v>513000</c:v>
                </c:pt>
                <c:pt idx="72">
                  <c:v>517750</c:v>
                </c:pt>
                <c:pt idx="73">
                  <c:v>522500</c:v>
                </c:pt>
                <c:pt idx="74">
                  <c:v>527250</c:v>
                </c:pt>
                <c:pt idx="75">
                  <c:v>532000</c:v>
                </c:pt>
                <c:pt idx="76">
                  <c:v>536750</c:v>
                </c:pt>
                <c:pt idx="77">
                  <c:v>541500</c:v>
                </c:pt>
                <c:pt idx="78">
                  <c:v>546250</c:v>
                </c:pt>
                <c:pt idx="79">
                  <c:v>551000</c:v>
                </c:pt>
                <c:pt idx="80">
                  <c:v>555750</c:v>
                </c:pt>
                <c:pt idx="81">
                  <c:v>560500</c:v>
                </c:pt>
                <c:pt idx="82">
                  <c:v>565250</c:v>
                </c:pt>
                <c:pt idx="83">
                  <c:v>570000</c:v>
                </c:pt>
                <c:pt idx="84">
                  <c:v>574750</c:v>
                </c:pt>
                <c:pt idx="85">
                  <c:v>579500</c:v>
                </c:pt>
                <c:pt idx="86">
                  <c:v>584250</c:v>
                </c:pt>
                <c:pt idx="87">
                  <c:v>589000</c:v>
                </c:pt>
                <c:pt idx="88">
                  <c:v>593750</c:v>
                </c:pt>
                <c:pt idx="89">
                  <c:v>598500</c:v>
                </c:pt>
                <c:pt idx="90">
                  <c:v>603250</c:v>
                </c:pt>
                <c:pt idx="91">
                  <c:v>608000</c:v>
                </c:pt>
                <c:pt idx="92">
                  <c:v>612750</c:v>
                </c:pt>
                <c:pt idx="93">
                  <c:v>617500</c:v>
                </c:pt>
                <c:pt idx="94">
                  <c:v>622250</c:v>
                </c:pt>
                <c:pt idx="95">
                  <c:v>627000</c:v>
                </c:pt>
                <c:pt idx="96">
                  <c:v>631750</c:v>
                </c:pt>
                <c:pt idx="97">
                  <c:v>636500</c:v>
                </c:pt>
                <c:pt idx="98">
                  <c:v>641250</c:v>
                </c:pt>
                <c:pt idx="99">
                  <c:v>646000</c:v>
                </c:pt>
                <c:pt idx="100">
                  <c:v>650750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F1-4439-BCE4-8F8E518CAA10}"/>
            </c:ext>
          </c:extLst>
        </c:ser>
        <c:ser>
          <c:idx val="1"/>
          <c:order val="1"/>
          <c:tx>
            <c:strRef>
              <c:f>'[1]BEP-Daten'!$D$1</c:f>
              <c:strCache>
                <c:ptCount val="1"/>
                <c:pt idx="0">
                  <c:v>Kosten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'[1]BEP-Daten'!$B$2:$B$102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'[1]BEP-Daten'!$D$2:$D$102</c:f>
              <c:numCache>
                <c:formatCode>General</c:formatCode>
                <c:ptCount val="101"/>
                <c:pt idx="0">
                  <c:v>202800</c:v>
                </c:pt>
                <c:pt idx="1">
                  <c:v>207000</c:v>
                </c:pt>
                <c:pt idx="2">
                  <c:v>211200</c:v>
                </c:pt>
                <c:pt idx="3">
                  <c:v>215400</c:v>
                </c:pt>
                <c:pt idx="4">
                  <c:v>219600</c:v>
                </c:pt>
                <c:pt idx="5">
                  <c:v>223800</c:v>
                </c:pt>
                <c:pt idx="6">
                  <c:v>228000</c:v>
                </c:pt>
                <c:pt idx="7">
                  <c:v>232200</c:v>
                </c:pt>
                <c:pt idx="8">
                  <c:v>236400</c:v>
                </c:pt>
                <c:pt idx="9">
                  <c:v>240600</c:v>
                </c:pt>
                <c:pt idx="10">
                  <c:v>244800</c:v>
                </c:pt>
                <c:pt idx="11">
                  <c:v>249000</c:v>
                </c:pt>
                <c:pt idx="12">
                  <c:v>253200</c:v>
                </c:pt>
                <c:pt idx="13">
                  <c:v>257400</c:v>
                </c:pt>
                <c:pt idx="14">
                  <c:v>261600</c:v>
                </c:pt>
                <c:pt idx="15">
                  <c:v>265800</c:v>
                </c:pt>
                <c:pt idx="16">
                  <c:v>270000</c:v>
                </c:pt>
                <c:pt idx="17">
                  <c:v>274200</c:v>
                </c:pt>
                <c:pt idx="18">
                  <c:v>278400</c:v>
                </c:pt>
                <c:pt idx="19">
                  <c:v>282600</c:v>
                </c:pt>
                <c:pt idx="20">
                  <c:v>286800</c:v>
                </c:pt>
                <c:pt idx="21">
                  <c:v>291000</c:v>
                </c:pt>
                <c:pt idx="22">
                  <c:v>295200</c:v>
                </c:pt>
                <c:pt idx="23">
                  <c:v>299400</c:v>
                </c:pt>
                <c:pt idx="24">
                  <c:v>303600</c:v>
                </c:pt>
                <c:pt idx="25">
                  <c:v>307800</c:v>
                </c:pt>
                <c:pt idx="26">
                  <c:v>312000</c:v>
                </c:pt>
                <c:pt idx="27">
                  <c:v>316200</c:v>
                </c:pt>
                <c:pt idx="28">
                  <c:v>320400</c:v>
                </c:pt>
                <c:pt idx="29">
                  <c:v>324600</c:v>
                </c:pt>
                <c:pt idx="30">
                  <c:v>328800</c:v>
                </c:pt>
                <c:pt idx="31">
                  <c:v>333000</c:v>
                </c:pt>
                <c:pt idx="32">
                  <c:v>337200</c:v>
                </c:pt>
                <c:pt idx="33">
                  <c:v>341400</c:v>
                </c:pt>
                <c:pt idx="34">
                  <c:v>345600</c:v>
                </c:pt>
                <c:pt idx="35">
                  <c:v>349800</c:v>
                </c:pt>
                <c:pt idx="36">
                  <c:v>354000</c:v>
                </c:pt>
                <c:pt idx="37">
                  <c:v>358200</c:v>
                </c:pt>
                <c:pt idx="38">
                  <c:v>362400</c:v>
                </c:pt>
                <c:pt idx="39">
                  <c:v>366600</c:v>
                </c:pt>
                <c:pt idx="40">
                  <c:v>370800</c:v>
                </c:pt>
                <c:pt idx="41">
                  <c:v>375000</c:v>
                </c:pt>
                <c:pt idx="42">
                  <c:v>379200</c:v>
                </c:pt>
                <c:pt idx="43">
                  <c:v>383400</c:v>
                </c:pt>
                <c:pt idx="44">
                  <c:v>387600</c:v>
                </c:pt>
                <c:pt idx="45">
                  <c:v>391800</c:v>
                </c:pt>
                <c:pt idx="46">
                  <c:v>396000</c:v>
                </c:pt>
                <c:pt idx="47">
                  <c:v>400200</c:v>
                </c:pt>
                <c:pt idx="48">
                  <c:v>404400</c:v>
                </c:pt>
                <c:pt idx="49">
                  <c:v>408600</c:v>
                </c:pt>
                <c:pt idx="50">
                  <c:v>412800</c:v>
                </c:pt>
                <c:pt idx="51">
                  <c:v>417000</c:v>
                </c:pt>
                <c:pt idx="52">
                  <c:v>421200</c:v>
                </c:pt>
                <c:pt idx="53">
                  <c:v>425400</c:v>
                </c:pt>
                <c:pt idx="54">
                  <c:v>429600</c:v>
                </c:pt>
                <c:pt idx="55">
                  <c:v>433800</c:v>
                </c:pt>
                <c:pt idx="56">
                  <c:v>438000</c:v>
                </c:pt>
                <c:pt idx="57">
                  <c:v>442200</c:v>
                </c:pt>
                <c:pt idx="58">
                  <c:v>446400</c:v>
                </c:pt>
                <c:pt idx="59">
                  <c:v>450600</c:v>
                </c:pt>
                <c:pt idx="60">
                  <c:v>454800</c:v>
                </c:pt>
                <c:pt idx="61">
                  <c:v>459000</c:v>
                </c:pt>
                <c:pt idx="62">
                  <c:v>463200</c:v>
                </c:pt>
                <c:pt idx="63">
                  <c:v>467400</c:v>
                </c:pt>
                <c:pt idx="64">
                  <c:v>471600</c:v>
                </c:pt>
                <c:pt idx="65">
                  <c:v>475800</c:v>
                </c:pt>
                <c:pt idx="66">
                  <c:v>480000</c:v>
                </c:pt>
                <c:pt idx="67">
                  <c:v>484200</c:v>
                </c:pt>
                <c:pt idx="68">
                  <c:v>488400</c:v>
                </c:pt>
                <c:pt idx="69">
                  <c:v>492600</c:v>
                </c:pt>
                <c:pt idx="70">
                  <c:v>496800</c:v>
                </c:pt>
                <c:pt idx="71">
                  <c:v>501000</c:v>
                </c:pt>
                <c:pt idx="72">
                  <c:v>505200</c:v>
                </c:pt>
                <c:pt idx="73">
                  <c:v>509400</c:v>
                </c:pt>
                <c:pt idx="74">
                  <c:v>513600</c:v>
                </c:pt>
                <c:pt idx="75">
                  <c:v>517800</c:v>
                </c:pt>
                <c:pt idx="76">
                  <c:v>522000</c:v>
                </c:pt>
                <c:pt idx="77">
                  <c:v>526200</c:v>
                </c:pt>
                <c:pt idx="78">
                  <c:v>530400</c:v>
                </c:pt>
                <c:pt idx="79">
                  <c:v>534600</c:v>
                </c:pt>
                <c:pt idx="80">
                  <c:v>538800</c:v>
                </c:pt>
                <c:pt idx="81">
                  <c:v>543000</c:v>
                </c:pt>
                <c:pt idx="82">
                  <c:v>547200</c:v>
                </c:pt>
                <c:pt idx="83">
                  <c:v>551400</c:v>
                </c:pt>
                <c:pt idx="84">
                  <c:v>555600</c:v>
                </c:pt>
                <c:pt idx="85">
                  <c:v>559800</c:v>
                </c:pt>
                <c:pt idx="86">
                  <c:v>564000</c:v>
                </c:pt>
                <c:pt idx="87">
                  <c:v>568200</c:v>
                </c:pt>
                <c:pt idx="88">
                  <c:v>572400</c:v>
                </c:pt>
                <c:pt idx="89">
                  <c:v>576600</c:v>
                </c:pt>
                <c:pt idx="90">
                  <c:v>580800</c:v>
                </c:pt>
                <c:pt idx="91">
                  <c:v>585000</c:v>
                </c:pt>
                <c:pt idx="92">
                  <c:v>589200</c:v>
                </c:pt>
                <c:pt idx="93">
                  <c:v>593400</c:v>
                </c:pt>
                <c:pt idx="94">
                  <c:v>597600</c:v>
                </c:pt>
                <c:pt idx="95">
                  <c:v>601800</c:v>
                </c:pt>
                <c:pt idx="96">
                  <c:v>606000</c:v>
                </c:pt>
                <c:pt idx="97">
                  <c:v>610200</c:v>
                </c:pt>
                <c:pt idx="98">
                  <c:v>614400</c:v>
                </c:pt>
                <c:pt idx="99">
                  <c:v>618600</c:v>
                </c:pt>
                <c:pt idx="100">
                  <c:v>622800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F1-4439-BCE4-8F8E518CAA10}"/>
            </c:ext>
          </c:extLst>
        </c:ser>
        <c:ser>
          <c:idx val="2"/>
          <c:order val="2"/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F1-4439-BCE4-8F8E518CAA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'BEP-Daten'!#REF!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F1-4439-BCE4-8F8E518C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7088"/>
        <c:axId val="158379008"/>
      </c:lineChart>
      <c:catAx>
        <c:axId val="158377088"/>
        <c:scaling>
          <c:orientation val="minMax"/>
        </c:scaling>
        <c:delete val="0"/>
        <c:axPos val="b"/>
        <c:title>
          <c:tx>
            <c:strRef>
              <c:f>'[1]BEP-Daten'!$H$7</c:f>
              <c:strCache>
                <c:ptCount val="1"/>
                <c:pt idx="0">
                  <c:v>Gewinnschwelle (Stückzahl): 862
Gewinnschwelle (Umsatz): 409.364 €</c:v>
                </c:pt>
              </c:strCache>
            </c:strRef>
          </c:tx>
          <c:layout>
            <c:manualLayout>
              <c:xMode val="edge"/>
              <c:yMode val="edge"/>
              <c:x val="0.12958983068292942"/>
              <c:y val="0.11374095989480604"/>
            </c:manualLayout>
          </c:layout>
          <c:overlay val="0"/>
          <c:txPr>
            <a:bodyPr/>
            <a:lstStyle/>
            <a:p>
              <a:pPr algn="l"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58379008"/>
        <c:crosses val="autoZero"/>
        <c:auto val="1"/>
        <c:lblAlgn val="ctr"/>
        <c:lblOffset val="100"/>
        <c:noMultiLvlLbl val="0"/>
      </c:catAx>
      <c:valAx>
        <c:axId val="1583790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58377088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2098972922502349"/>
          <c:y val="0.92318750097066249"/>
          <c:w val="0.35099906629318395"/>
          <c:h val="5.0403226223940945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Break-Even-Analyse</a:t>
            </a:r>
          </a:p>
        </c:rich>
      </c:tx>
      <c:layout>
        <c:manualLayout>
          <c:xMode val="edge"/>
          <c:yMode val="edge"/>
          <c:x val="0.35679702048417133"/>
          <c:y val="1.51228733459357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479423081823509"/>
          <c:y val="8.011010590862444E-2"/>
          <c:w val="0.6897217847769029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'BEP-Daten'!$C$1</c:f>
              <c:strCache>
                <c:ptCount val="1"/>
                <c:pt idx="0">
                  <c:v>Erlöse</c:v>
                </c:pt>
              </c:strCache>
            </c:strRef>
          </c:tx>
          <c:marker>
            <c:symbol val="none"/>
          </c:marker>
          <c:cat>
            <c:numRef>
              <c:f>'BEP-Daten'!$B$2:$B$100</c:f>
              <c:numCache>
                <c:formatCode>#,##0</c:formatCode>
                <c:ptCount val="99"/>
                <c:pt idx="0">
                  <c:v>482</c:v>
                </c:pt>
                <c:pt idx="1">
                  <c:v>492</c:v>
                </c:pt>
                <c:pt idx="2">
                  <c:v>502</c:v>
                </c:pt>
                <c:pt idx="3">
                  <c:v>512</c:v>
                </c:pt>
                <c:pt idx="4">
                  <c:v>522</c:v>
                </c:pt>
                <c:pt idx="5">
                  <c:v>532</c:v>
                </c:pt>
                <c:pt idx="6">
                  <c:v>542</c:v>
                </c:pt>
                <c:pt idx="7">
                  <c:v>552</c:v>
                </c:pt>
                <c:pt idx="8">
                  <c:v>562</c:v>
                </c:pt>
                <c:pt idx="9">
                  <c:v>572</c:v>
                </c:pt>
                <c:pt idx="10">
                  <c:v>582</c:v>
                </c:pt>
                <c:pt idx="11">
                  <c:v>592</c:v>
                </c:pt>
                <c:pt idx="12">
                  <c:v>602</c:v>
                </c:pt>
                <c:pt idx="13">
                  <c:v>612</c:v>
                </c:pt>
                <c:pt idx="14">
                  <c:v>622</c:v>
                </c:pt>
                <c:pt idx="15">
                  <c:v>632</c:v>
                </c:pt>
                <c:pt idx="16">
                  <c:v>642</c:v>
                </c:pt>
                <c:pt idx="17">
                  <c:v>652</c:v>
                </c:pt>
                <c:pt idx="18">
                  <c:v>662</c:v>
                </c:pt>
                <c:pt idx="19">
                  <c:v>672</c:v>
                </c:pt>
                <c:pt idx="20">
                  <c:v>682</c:v>
                </c:pt>
                <c:pt idx="21">
                  <c:v>692</c:v>
                </c:pt>
                <c:pt idx="22">
                  <c:v>702</c:v>
                </c:pt>
                <c:pt idx="23">
                  <c:v>712</c:v>
                </c:pt>
                <c:pt idx="24">
                  <c:v>722</c:v>
                </c:pt>
                <c:pt idx="25">
                  <c:v>732</c:v>
                </c:pt>
                <c:pt idx="26">
                  <c:v>742</c:v>
                </c:pt>
                <c:pt idx="27">
                  <c:v>752</c:v>
                </c:pt>
                <c:pt idx="28">
                  <c:v>762</c:v>
                </c:pt>
                <c:pt idx="29">
                  <c:v>772</c:v>
                </c:pt>
                <c:pt idx="30">
                  <c:v>782</c:v>
                </c:pt>
                <c:pt idx="31">
                  <c:v>792</c:v>
                </c:pt>
                <c:pt idx="32">
                  <c:v>802</c:v>
                </c:pt>
                <c:pt idx="33">
                  <c:v>812</c:v>
                </c:pt>
                <c:pt idx="34">
                  <c:v>822</c:v>
                </c:pt>
                <c:pt idx="35">
                  <c:v>832</c:v>
                </c:pt>
                <c:pt idx="36">
                  <c:v>842</c:v>
                </c:pt>
                <c:pt idx="37">
                  <c:v>852</c:v>
                </c:pt>
                <c:pt idx="38">
                  <c:v>862</c:v>
                </c:pt>
                <c:pt idx="39">
                  <c:v>872</c:v>
                </c:pt>
                <c:pt idx="40">
                  <c:v>882</c:v>
                </c:pt>
                <c:pt idx="41">
                  <c:v>892</c:v>
                </c:pt>
                <c:pt idx="42">
                  <c:v>902</c:v>
                </c:pt>
                <c:pt idx="43">
                  <c:v>912</c:v>
                </c:pt>
                <c:pt idx="44">
                  <c:v>922</c:v>
                </c:pt>
                <c:pt idx="45">
                  <c:v>932</c:v>
                </c:pt>
                <c:pt idx="46">
                  <c:v>942</c:v>
                </c:pt>
                <c:pt idx="47">
                  <c:v>952</c:v>
                </c:pt>
                <c:pt idx="48">
                  <c:v>962</c:v>
                </c:pt>
                <c:pt idx="49">
                  <c:v>972</c:v>
                </c:pt>
                <c:pt idx="50">
                  <c:v>982</c:v>
                </c:pt>
                <c:pt idx="51">
                  <c:v>992</c:v>
                </c:pt>
                <c:pt idx="52">
                  <c:v>1002</c:v>
                </c:pt>
                <c:pt idx="53">
                  <c:v>1012</c:v>
                </c:pt>
                <c:pt idx="54">
                  <c:v>1022</c:v>
                </c:pt>
                <c:pt idx="55">
                  <c:v>1032</c:v>
                </c:pt>
                <c:pt idx="56">
                  <c:v>1042</c:v>
                </c:pt>
                <c:pt idx="57">
                  <c:v>1052</c:v>
                </c:pt>
                <c:pt idx="58">
                  <c:v>1062</c:v>
                </c:pt>
                <c:pt idx="59">
                  <c:v>1072</c:v>
                </c:pt>
                <c:pt idx="60">
                  <c:v>1082</c:v>
                </c:pt>
                <c:pt idx="61">
                  <c:v>1092</c:v>
                </c:pt>
                <c:pt idx="62">
                  <c:v>1102</c:v>
                </c:pt>
                <c:pt idx="63">
                  <c:v>1112</c:v>
                </c:pt>
                <c:pt idx="64">
                  <c:v>1122</c:v>
                </c:pt>
                <c:pt idx="65">
                  <c:v>1132</c:v>
                </c:pt>
                <c:pt idx="66">
                  <c:v>1142</c:v>
                </c:pt>
                <c:pt idx="67">
                  <c:v>1152</c:v>
                </c:pt>
                <c:pt idx="68">
                  <c:v>1162</c:v>
                </c:pt>
                <c:pt idx="69">
                  <c:v>1172</c:v>
                </c:pt>
                <c:pt idx="70">
                  <c:v>1182</c:v>
                </c:pt>
                <c:pt idx="71">
                  <c:v>1192</c:v>
                </c:pt>
                <c:pt idx="72">
                  <c:v>1202</c:v>
                </c:pt>
                <c:pt idx="73">
                  <c:v>1212</c:v>
                </c:pt>
                <c:pt idx="74">
                  <c:v>1222</c:v>
                </c:pt>
                <c:pt idx="75">
                  <c:v>1232</c:v>
                </c:pt>
                <c:pt idx="76">
                  <c:v>1242</c:v>
                </c:pt>
                <c:pt idx="77">
                  <c:v>1252</c:v>
                </c:pt>
                <c:pt idx="78">
                  <c:v>1262</c:v>
                </c:pt>
                <c:pt idx="79">
                  <c:v>1272</c:v>
                </c:pt>
                <c:pt idx="80">
                  <c:v>1282</c:v>
                </c:pt>
                <c:pt idx="81">
                  <c:v>1292</c:v>
                </c:pt>
                <c:pt idx="82">
                  <c:v>1302</c:v>
                </c:pt>
                <c:pt idx="83">
                  <c:v>1312</c:v>
                </c:pt>
                <c:pt idx="84">
                  <c:v>1322</c:v>
                </c:pt>
                <c:pt idx="85">
                  <c:v>1332</c:v>
                </c:pt>
                <c:pt idx="86">
                  <c:v>1342</c:v>
                </c:pt>
                <c:pt idx="87">
                  <c:v>1352</c:v>
                </c:pt>
                <c:pt idx="88">
                  <c:v>1362</c:v>
                </c:pt>
                <c:pt idx="89">
                  <c:v>1372</c:v>
                </c:pt>
                <c:pt idx="90">
                  <c:v>1382</c:v>
                </c:pt>
                <c:pt idx="91">
                  <c:v>1392</c:v>
                </c:pt>
                <c:pt idx="92">
                  <c:v>1402</c:v>
                </c:pt>
                <c:pt idx="93">
                  <c:v>1412</c:v>
                </c:pt>
                <c:pt idx="94">
                  <c:v>1422</c:v>
                </c:pt>
                <c:pt idx="95">
                  <c:v>1432</c:v>
                </c:pt>
                <c:pt idx="96">
                  <c:v>1442</c:v>
                </c:pt>
                <c:pt idx="97">
                  <c:v>1452</c:v>
                </c:pt>
                <c:pt idx="98">
                  <c:v>1462</c:v>
                </c:pt>
              </c:numCache>
            </c:numRef>
          </c:cat>
          <c:val>
            <c:numRef>
              <c:f>'BEP-Daten'!$C$2:$C$100</c:f>
              <c:numCache>
                <c:formatCode>"€"#,##0.00_);[Red]\("€"#,##0.00\)</c:formatCode>
                <c:ptCount val="99"/>
                <c:pt idx="0">
                  <c:v>228950</c:v>
                </c:pt>
                <c:pt idx="1">
                  <c:v>233700</c:v>
                </c:pt>
                <c:pt idx="2">
                  <c:v>238450</c:v>
                </c:pt>
                <c:pt idx="3">
                  <c:v>243200</c:v>
                </c:pt>
                <c:pt idx="4">
                  <c:v>247950</c:v>
                </c:pt>
                <c:pt idx="5">
                  <c:v>252700</c:v>
                </c:pt>
                <c:pt idx="6">
                  <c:v>257450</c:v>
                </c:pt>
                <c:pt idx="7">
                  <c:v>262200</c:v>
                </c:pt>
                <c:pt idx="8">
                  <c:v>266950</c:v>
                </c:pt>
                <c:pt idx="9">
                  <c:v>271700</c:v>
                </c:pt>
                <c:pt idx="10">
                  <c:v>276450</c:v>
                </c:pt>
                <c:pt idx="11">
                  <c:v>281200</c:v>
                </c:pt>
                <c:pt idx="12">
                  <c:v>285950</c:v>
                </c:pt>
                <c:pt idx="13">
                  <c:v>290700</c:v>
                </c:pt>
                <c:pt idx="14">
                  <c:v>295450</c:v>
                </c:pt>
                <c:pt idx="15">
                  <c:v>300200</c:v>
                </c:pt>
                <c:pt idx="16">
                  <c:v>304950</c:v>
                </c:pt>
                <c:pt idx="17">
                  <c:v>309700</c:v>
                </c:pt>
                <c:pt idx="18">
                  <c:v>314450</c:v>
                </c:pt>
                <c:pt idx="19">
                  <c:v>319200</c:v>
                </c:pt>
                <c:pt idx="20">
                  <c:v>323950</c:v>
                </c:pt>
                <c:pt idx="21">
                  <c:v>328700</c:v>
                </c:pt>
                <c:pt idx="22">
                  <c:v>333450</c:v>
                </c:pt>
                <c:pt idx="23">
                  <c:v>338200</c:v>
                </c:pt>
                <c:pt idx="24">
                  <c:v>342950</c:v>
                </c:pt>
                <c:pt idx="25">
                  <c:v>347700</c:v>
                </c:pt>
                <c:pt idx="26">
                  <c:v>352450</c:v>
                </c:pt>
                <c:pt idx="27">
                  <c:v>357200</c:v>
                </c:pt>
                <c:pt idx="28">
                  <c:v>361950</c:v>
                </c:pt>
                <c:pt idx="29">
                  <c:v>366700</c:v>
                </c:pt>
                <c:pt idx="30">
                  <c:v>371450</c:v>
                </c:pt>
                <c:pt idx="31">
                  <c:v>376200</c:v>
                </c:pt>
                <c:pt idx="32">
                  <c:v>380950</c:v>
                </c:pt>
                <c:pt idx="33">
                  <c:v>385700</c:v>
                </c:pt>
                <c:pt idx="34">
                  <c:v>390450</c:v>
                </c:pt>
                <c:pt idx="35">
                  <c:v>395200</c:v>
                </c:pt>
                <c:pt idx="36">
                  <c:v>399950</c:v>
                </c:pt>
                <c:pt idx="37">
                  <c:v>404700</c:v>
                </c:pt>
                <c:pt idx="38">
                  <c:v>409450</c:v>
                </c:pt>
                <c:pt idx="39">
                  <c:v>414200</c:v>
                </c:pt>
                <c:pt idx="40">
                  <c:v>418950</c:v>
                </c:pt>
                <c:pt idx="41">
                  <c:v>423700</c:v>
                </c:pt>
                <c:pt idx="42">
                  <c:v>428450</c:v>
                </c:pt>
                <c:pt idx="43">
                  <c:v>433200</c:v>
                </c:pt>
                <c:pt idx="44">
                  <c:v>437950</c:v>
                </c:pt>
                <c:pt idx="45">
                  <c:v>442700</c:v>
                </c:pt>
                <c:pt idx="46">
                  <c:v>447450</c:v>
                </c:pt>
                <c:pt idx="47">
                  <c:v>452200</c:v>
                </c:pt>
                <c:pt idx="48">
                  <c:v>456950</c:v>
                </c:pt>
                <c:pt idx="49">
                  <c:v>461700</c:v>
                </c:pt>
                <c:pt idx="50">
                  <c:v>466450</c:v>
                </c:pt>
                <c:pt idx="51">
                  <c:v>471200</c:v>
                </c:pt>
                <c:pt idx="52">
                  <c:v>475950</c:v>
                </c:pt>
                <c:pt idx="53">
                  <c:v>480700</c:v>
                </c:pt>
                <c:pt idx="54">
                  <c:v>485450</c:v>
                </c:pt>
                <c:pt idx="55">
                  <c:v>490200</c:v>
                </c:pt>
                <c:pt idx="56">
                  <c:v>494950</c:v>
                </c:pt>
                <c:pt idx="57">
                  <c:v>499700</c:v>
                </c:pt>
                <c:pt idx="58">
                  <c:v>504450</c:v>
                </c:pt>
                <c:pt idx="59">
                  <c:v>509200</c:v>
                </c:pt>
                <c:pt idx="60">
                  <c:v>513950</c:v>
                </c:pt>
                <c:pt idx="61">
                  <c:v>518700</c:v>
                </c:pt>
                <c:pt idx="62">
                  <c:v>523450</c:v>
                </c:pt>
                <c:pt idx="63">
                  <c:v>528200</c:v>
                </c:pt>
                <c:pt idx="64">
                  <c:v>532950</c:v>
                </c:pt>
                <c:pt idx="65">
                  <c:v>537700</c:v>
                </c:pt>
                <c:pt idx="66">
                  <c:v>542450</c:v>
                </c:pt>
                <c:pt idx="67">
                  <c:v>547200</c:v>
                </c:pt>
                <c:pt idx="68">
                  <c:v>551950</c:v>
                </c:pt>
                <c:pt idx="69">
                  <c:v>556700</c:v>
                </c:pt>
                <c:pt idx="70">
                  <c:v>561450</c:v>
                </c:pt>
                <c:pt idx="71">
                  <c:v>566200</c:v>
                </c:pt>
                <c:pt idx="72">
                  <c:v>570950</c:v>
                </c:pt>
                <c:pt idx="73">
                  <c:v>575700</c:v>
                </c:pt>
                <c:pt idx="74">
                  <c:v>580450</c:v>
                </c:pt>
                <c:pt idx="75">
                  <c:v>585200</c:v>
                </c:pt>
                <c:pt idx="76">
                  <c:v>589950</c:v>
                </c:pt>
                <c:pt idx="77">
                  <c:v>594700</c:v>
                </c:pt>
                <c:pt idx="78">
                  <c:v>599450</c:v>
                </c:pt>
                <c:pt idx="79">
                  <c:v>604200</c:v>
                </c:pt>
                <c:pt idx="80">
                  <c:v>608950</c:v>
                </c:pt>
                <c:pt idx="81">
                  <c:v>613700</c:v>
                </c:pt>
                <c:pt idx="82">
                  <c:v>618450</c:v>
                </c:pt>
                <c:pt idx="83">
                  <c:v>623200</c:v>
                </c:pt>
                <c:pt idx="84">
                  <c:v>627950</c:v>
                </c:pt>
                <c:pt idx="85">
                  <c:v>632700</c:v>
                </c:pt>
                <c:pt idx="86">
                  <c:v>637450</c:v>
                </c:pt>
                <c:pt idx="87">
                  <c:v>642200</c:v>
                </c:pt>
                <c:pt idx="88">
                  <c:v>646950</c:v>
                </c:pt>
                <c:pt idx="89">
                  <c:v>651700</c:v>
                </c:pt>
                <c:pt idx="90">
                  <c:v>656450</c:v>
                </c:pt>
                <c:pt idx="91">
                  <c:v>661200</c:v>
                </c:pt>
                <c:pt idx="92">
                  <c:v>665950</c:v>
                </c:pt>
                <c:pt idx="93">
                  <c:v>670700</c:v>
                </c:pt>
                <c:pt idx="94">
                  <c:v>675450</c:v>
                </c:pt>
                <c:pt idx="95">
                  <c:v>680200</c:v>
                </c:pt>
                <c:pt idx="96">
                  <c:v>684950</c:v>
                </c:pt>
                <c:pt idx="97">
                  <c:v>689700</c:v>
                </c:pt>
                <c:pt idx="98">
                  <c:v>694450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'BEP-Daten'!$D$1</c:f>
              <c:strCache>
                <c:ptCount val="1"/>
                <c:pt idx="0">
                  <c:v>Kosten</c:v>
                </c:pt>
              </c:strCache>
            </c:strRef>
          </c:tx>
          <c:marker>
            <c:symbol val="none"/>
          </c:marker>
          <c:cat>
            <c:numRef>
              <c:f>'BEP-Daten'!$B$2:$B$100</c:f>
              <c:numCache>
                <c:formatCode>#,##0</c:formatCode>
                <c:ptCount val="99"/>
                <c:pt idx="0">
                  <c:v>482</c:v>
                </c:pt>
                <c:pt idx="1">
                  <c:v>492</c:v>
                </c:pt>
                <c:pt idx="2">
                  <c:v>502</c:v>
                </c:pt>
                <c:pt idx="3">
                  <c:v>512</c:v>
                </c:pt>
                <c:pt idx="4">
                  <c:v>522</c:v>
                </c:pt>
                <c:pt idx="5">
                  <c:v>532</c:v>
                </c:pt>
                <c:pt idx="6">
                  <c:v>542</c:v>
                </c:pt>
                <c:pt idx="7">
                  <c:v>552</c:v>
                </c:pt>
                <c:pt idx="8">
                  <c:v>562</c:v>
                </c:pt>
                <c:pt idx="9">
                  <c:v>572</c:v>
                </c:pt>
                <c:pt idx="10">
                  <c:v>582</c:v>
                </c:pt>
                <c:pt idx="11">
                  <c:v>592</c:v>
                </c:pt>
                <c:pt idx="12">
                  <c:v>602</c:v>
                </c:pt>
                <c:pt idx="13">
                  <c:v>612</c:v>
                </c:pt>
                <c:pt idx="14">
                  <c:v>622</c:v>
                </c:pt>
                <c:pt idx="15">
                  <c:v>632</c:v>
                </c:pt>
                <c:pt idx="16">
                  <c:v>642</c:v>
                </c:pt>
                <c:pt idx="17">
                  <c:v>652</c:v>
                </c:pt>
                <c:pt idx="18">
                  <c:v>662</c:v>
                </c:pt>
                <c:pt idx="19">
                  <c:v>672</c:v>
                </c:pt>
                <c:pt idx="20">
                  <c:v>682</c:v>
                </c:pt>
                <c:pt idx="21">
                  <c:v>692</c:v>
                </c:pt>
                <c:pt idx="22">
                  <c:v>702</c:v>
                </c:pt>
                <c:pt idx="23">
                  <c:v>712</c:v>
                </c:pt>
                <c:pt idx="24">
                  <c:v>722</c:v>
                </c:pt>
                <c:pt idx="25">
                  <c:v>732</c:v>
                </c:pt>
                <c:pt idx="26">
                  <c:v>742</c:v>
                </c:pt>
                <c:pt idx="27">
                  <c:v>752</c:v>
                </c:pt>
                <c:pt idx="28">
                  <c:v>762</c:v>
                </c:pt>
                <c:pt idx="29">
                  <c:v>772</c:v>
                </c:pt>
                <c:pt idx="30">
                  <c:v>782</c:v>
                </c:pt>
                <c:pt idx="31">
                  <c:v>792</c:v>
                </c:pt>
                <c:pt idx="32">
                  <c:v>802</c:v>
                </c:pt>
                <c:pt idx="33">
                  <c:v>812</c:v>
                </c:pt>
                <c:pt idx="34">
                  <c:v>822</c:v>
                </c:pt>
                <c:pt idx="35">
                  <c:v>832</c:v>
                </c:pt>
                <c:pt idx="36">
                  <c:v>842</c:v>
                </c:pt>
                <c:pt idx="37">
                  <c:v>852</c:v>
                </c:pt>
                <c:pt idx="38">
                  <c:v>862</c:v>
                </c:pt>
                <c:pt idx="39">
                  <c:v>872</c:v>
                </c:pt>
                <c:pt idx="40">
                  <c:v>882</c:v>
                </c:pt>
                <c:pt idx="41">
                  <c:v>892</c:v>
                </c:pt>
                <c:pt idx="42">
                  <c:v>902</c:v>
                </c:pt>
                <c:pt idx="43">
                  <c:v>912</c:v>
                </c:pt>
                <c:pt idx="44">
                  <c:v>922</c:v>
                </c:pt>
                <c:pt idx="45">
                  <c:v>932</c:v>
                </c:pt>
                <c:pt idx="46">
                  <c:v>942</c:v>
                </c:pt>
                <c:pt idx="47">
                  <c:v>952</c:v>
                </c:pt>
                <c:pt idx="48">
                  <c:v>962</c:v>
                </c:pt>
                <c:pt idx="49">
                  <c:v>972</c:v>
                </c:pt>
                <c:pt idx="50">
                  <c:v>982</c:v>
                </c:pt>
                <c:pt idx="51">
                  <c:v>992</c:v>
                </c:pt>
                <c:pt idx="52">
                  <c:v>1002</c:v>
                </c:pt>
                <c:pt idx="53">
                  <c:v>1012</c:v>
                </c:pt>
                <c:pt idx="54">
                  <c:v>1022</c:v>
                </c:pt>
                <c:pt idx="55">
                  <c:v>1032</c:v>
                </c:pt>
                <c:pt idx="56">
                  <c:v>1042</c:v>
                </c:pt>
                <c:pt idx="57">
                  <c:v>1052</c:v>
                </c:pt>
                <c:pt idx="58">
                  <c:v>1062</c:v>
                </c:pt>
                <c:pt idx="59">
                  <c:v>1072</c:v>
                </c:pt>
                <c:pt idx="60">
                  <c:v>1082</c:v>
                </c:pt>
                <c:pt idx="61">
                  <c:v>1092</c:v>
                </c:pt>
                <c:pt idx="62">
                  <c:v>1102</c:v>
                </c:pt>
                <c:pt idx="63">
                  <c:v>1112</c:v>
                </c:pt>
                <c:pt idx="64">
                  <c:v>1122</c:v>
                </c:pt>
                <c:pt idx="65">
                  <c:v>1132</c:v>
                </c:pt>
                <c:pt idx="66">
                  <c:v>1142</c:v>
                </c:pt>
                <c:pt idx="67">
                  <c:v>1152</c:v>
                </c:pt>
                <c:pt idx="68">
                  <c:v>1162</c:v>
                </c:pt>
                <c:pt idx="69">
                  <c:v>1172</c:v>
                </c:pt>
                <c:pt idx="70">
                  <c:v>1182</c:v>
                </c:pt>
                <c:pt idx="71">
                  <c:v>1192</c:v>
                </c:pt>
                <c:pt idx="72">
                  <c:v>1202</c:v>
                </c:pt>
                <c:pt idx="73">
                  <c:v>1212</c:v>
                </c:pt>
                <c:pt idx="74">
                  <c:v>1222</c:v>
                </c:pt>
                <c:pt idx="75">
                  <c:v>1232</c:v>
                </c:pt>
                <c:pt idx="76">
                  <c:v>1242</c:v>
                </c:pt>
                <c:pt idx="77">
                  <c:v>1252</c:v>
                </c:pt>
                <c:pt idx="78">
                  <c:v>1262</c:v>
                </c:pt>
                <c:pt idx="79">
                  <c:v>1272</c:v>
                </c:pt>
                <c:pt idx="80">
                  <c:v>1282</c:v>
                </c:pt>
                <c:pt idx="81">
                  <c:v>1292</c:v>
                </c:pt>
                <c:pt idx="82">
                  <c:v>1302</c:v>
                </c:pt>
                <c:pt idx="83">
                  <c:v>1312</c:v>
                </c:pt>
                <c:pt idx="84">
                  <c:v>1322</c:v>
                </c:pt>
                <c:pt idx="85">
                  <c:v>1332</c:v>
                </c:pt>
                <c:pt idx="86">
                  <c:v>1342</c:v>
                </c:pt>
                <c:pt idx="87">
                  <c:v>1352</c:v>
                </c:pt>
                <c:pt idx="88">
                  <c:v>1362</c:v>
                </c:pt>
                <c:pt idx="89">
                  <c:v>1372</c:v>
                </c:pt>
                <c:pt idx="90">
                  <c:v>1382</c:v>
                </c:pt>
                <c:pt idx="91">
                  <c:v>1392</c:v>
                </c:pt>
                <c:pt idx="92">
                  <c:v>1402</c:v>
                </c:pt>
                <c:pt idx="93">
                  <c:v>1412</c:v>
                </c:pt>
                <c:pt idx="94">
                  <c:v>1422</c:v>
                </c:pt>
                <c:pt idx="95">
                  <c:v>1432</c:v>
                </c:pt>
                <c:pt idx="96">
                  <c:v>1442</c:v>
                </c:pt>
                <c:pt idx="97">
                  <c:v>1452</c:v>
                </c:pt>
                <c:pt idx="98">
                  <c:v>1462</c:v>
                </c:pt>
              </c:numCache>
            </c:numRef>
          </c:cat>
          <c:val>
            <c:numRef>
              <c:f>'BEP-Daten'!$D$2:$D$100</c:f>
              <c:numCache>
                <c:formatCode>"€"#,##0.00_);[Red]\("€"#,##0.00\)</c:formatCode>
                <c:ptCount val="99"/>
                <c:pt idx="0">
                  <c:v>249840</c:v>
                </c:pt>
                <c:pt idx="1">
                  <c:v>254040</c:v>
                </c:pt>
                <c:pt idx="2">
                  <c:v>258240</c:v>
                </c:pt>
                <c:pt idx="3">
                  <c:v>262440</c:v>
                </c:pt>
                <c:pt idx="4">
                  <c:v>266640</c:v>
                </c:pt>
                <c:pt idx="5">
                  <c:v>270840</c:v>
                </c:pt>
                <c:pt idx="6">
                  <c:v>275040</c:v>
                </c:pt>
                <c:pt idx="7">
                  <c:v>279240</c:v>
                </c:pt>
                <c:pt idx="8">
                  <c:v>283440</c:v>
                </c:pt>
                <c:pt idx="9">
                  <c:v>287640</c:v>
                </c:pt>
                <c:pt idx="10">
                  <c:v>291840</c:v>
                </c:pt>
                <c:pt idx="11">
                  <c:v>296040</c:v>
                </c:pt>
                <c:pt idx="12">
                  <c:v>300240</c:v>
                </c:pt>
                <c:pt idx="13">
                  <c:v>304440</c:v>
                </c:pt>
                <c:pt idx="14">
                  <c:v>308640</c:v>
                </c:pt>
                <c:pt idx="15">
                  <c:v>312840</c:v>
                </c:pt>
                <c:pt idx="16">
                  <c:v>317040</c:v>
                </c:pt>
                <c:pt idx="17">
                  <c:v>321240</c:v>
                </c:pt>
                <c:pt idx="18">
                  <c:v>325440</c:v>
                </c:pt>
                <c:pt idx="19">
                  <c:v>329640</c:v>
                </c:pt>
                <c:pt idx="20">
                  <c:v>333840</c:v>
                </c:pt>
                <c:pt idx="21">
                  <c:v>338040</c:v>
                </c:pt>
                <c:pt idx="22">
                  <c:v>342240</c:v>
                </c:pt>
                <c:pt idx="23">
                  <c:v>346440</c:v>
                </c:pt>
                <c:pt idx="24">
                  <c:v>350640</c:v>
                </c:pt>
                <c:pt idx="25">
                  <c:v>354840</c:v>
                </c:pt>
                <c:pt idx="26">
                  <c:v>359040</c:v>
                </c:pt>
                <c:pt idx="27">
                  <c:v>363240</c:v>
                </c:pt>
                <c:pt idx="28">
                  <c:v>367440</c:v>
                </c:pt>
                <c:pt idx="29">
                  <c:v>371640</c:v>
                </c:pt>
                <c:pt idx="30">
                  <c:v>375840</c:v>
                </c:pt>
                <c:pt idx="31">
                  <c:v>380040</c:v>
                </c:pt>
                <c:pt idx="32">
                  <c:v>384240</c:v>
                </c:pt>
                <c:pt idx="33">
                  <c:v>388440</c:v>
                </c:pt>
                <c:pt idx="34">
                  <c:v>392640</c:v>
                </c:pt>
                <c:pt idx="35">
                  <c:v>396840</c:v>
                </c:pt>
                <c:pt idx="36">
                  <c:v>401040</c:v>
                </c:pt>
                <c:pt idx="37">
                  <c:v>405240</c:v>
                </c:pt>
                <c:pt idx="38">
                  <c:v>409440</c:v>
                </c:pt>
                <c:pt idx="39">
                  <c:v>413640</c:v>
                </c:pt>
                <c:pt idx="40">
                  <c:v>417840</c:v>
                </c:pt>
                <c:pt idx="41">
                  <c:v>422040</c:v>
                </c:pt>
                <c:pt idx="42">
                  <c:v>426240</c:v>
                </c:pt>
                <c:pt idx="43">
                  <c:v>430440</c:v>
                </c:pt>
                <c:pt idx="44">
                  <c:v>434640</c:v>
                </c:pt>
                <c:pt idx="45">
                  <c:v>438840</c:v>
                </c:pt>
                <c:pt idx="46">
                  <c:v>443040</c:v>
                </c:pt>
                <c:pt idx="47">
                  <c:v>447240</c:v>
                </c:pt>
                <c:pt idx="48">
                  <c:v>451440</c:v>
                </c:pt>
                <c:pt idx="49">
                  <c:v>455640</c:v>
                </c:pt>
                <c:pt idx="50">
                  <c:v>459840</c:v>
                </c:pt>
                <c:pt idx="51">
                  <c:v>464040</c:v>
                </c:pt>
                <c:pt idx="52">
                  <c:v>468240</c:v>
                </c:pt>
                <c:pt idx="53">
                  <c:v>472440</c:v>
                </c:pt>
                <c:pt idx="54">
                  <c:v>476640</c:v>
                </c:pt>
                <c:pt idx="55">
                  <c:v>480840</c:v>
                </c:pt>
                <c:pt idx="56">
                  <c:v>485040</c:v>
                </c:pt>
                <c:pt idx="57">
                  <c:v>489240</c:v>
                </c:pt>
                <c:pt idx="58">
                  <c:v>493440</c:v>
                </c:pt>
                <c:pt idx="59">
                  <c:v>497640</c:v>
                </c:pt>
                <c:pt idx="60">
                  <c:v>501840</c:v>
                </c:pt>
                <c:pt idx="61">
                  <c:v>506040</c:v>
                </c:pt>
                <c:pt idx="62">
                  <c:v>510240</c:v>
                </c:pt>
                <c:pt idx="63">
                  <c:v>514440</c:v>
                </c:pt>
                <c:pt idx="64">
                  <c:v>518640</c:v>
                </c:pt>
                <c:pt idx="65">
                  <c:v>522840</c:v>
                </c:pt>
                <c:pt idx="66">
                  <c:v>527040</c:v>
                </c:pt>
                <c:pt idx="67">
                  <c:v>531240</c:v>
                </c:pt>
                <c:pt idx="68">
                  <c:v>535440</c:v>
                </c:pt>
                <c:pt idx="69">
                  <c:v>539640</c:v>
                </c:pt>
                <c:pt idx="70">
                  <c:v>543840</c:v>
                </c:pt>
                <c:pt idx="71">
                  <c:v>548040</c:v>
                </c:pt>
                <c:pt idx="72">
                  <c:v>552240</c:v>
                </c:pt>
                <c:pt idx="73">
                  <c:v>556440</c:v>
                </c:pt>
                <c:pt idx="74">
                  <c:v>560640</c:v>
                </c:pt>
                <c:pt idx="75">
                  <c:v>564840</c:v>
                </c:pt>
                <c:pt idx="76">
                  <c:v>569040</c:v>
                </c:pt>
                <c:pt idx="77">
                  <c:v>573240</c:v>
                </c:pt>
                <c:pt idx="78">
                  <c:v>577440</c:v>
                </c:pt>
                <c:pt idx="79">
                  <c:v>581640</c:v>
                </c:pt>
                <c:pt idx="80">
                  <c:v>585840</c:v>
                </c:pt>
                <c:pt idx="81">
                  <c:v>590040</c:v>
                </c:pt>
                <c:pt idx="82">
                  <c:v>594240</c:v>
                </c:pt>
                <c:pt idx="83">
                  <c:v>598440</c:v>
                </c:pt>
                <c:pt idx="84">
                  <c:v>602640</c:v>
                </c:pt>
                <c:pt idx="85">
                  <c:v>606840</c:v>
                </c:pt>
                <c:pt idx="86">
                  <c:v>611040</c:v>
                </c:pt>
                <c:pt idx="87">
                  <c:v>615240</c:v>
                </c:pt>
                <c:pt idx="88">
                  <c:v>619440</c:v>
                </c:pt>
                <c:pt idx="89">
                  <c:v>623640</c:v>
                </c:pt>
                <c:pt idx="90">
                  <c:v>627840</c:v>
                </c:pt>
                <c:pt idx="91">
                  <c:v>632040</c:v>
                </c:pt>
                <c:pt idx="92">
                  <c:v>636240</c:v>
                </c:pt>
                <c:pt idx="93">
                  <c:v>640440</c:v>
                </c:pt>
                <c:pt idx="94">
                  <c:v>644640</c:v>
                </c:pt>
                <c:pt idx="95">
                  <c:v>648840</c:v>
                </c:pt>
                <c:pt idx="96">
                  <c:v>653040</c:v>
                </c:pt>
                <c:pt idx="97">
                  <c:v>657240</c:v>
                </c:pt>
                <c:pt idx="98">
                  <c:v>661440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0256"/>
        <c:axId val="201699712"/>
      </c:lineChart>
      <c:catAx>
        <c:axId val="452802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1699712"/>
        <c:crosses val="autoZero"/>
        <c:auto val="1"/>
        <c:lblAlgn val="ctr"/>
        <c:lblOffset val="100"/>
        <c:noMultiLvlLbl val="0"/>
      </c:catAx>
      <c:valAx>
        <c:axId val="201699712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52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8</xdr:row>
      <xdr:rowOff>76200</xdr:rowOff>
    </xdr:from>
    <xdr:to>
      <xdr:col>17</xdr:col>
      <xdr:colOff>828676</xdr:colOff>
      <xdr:row>28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FF0770D-C56F-4159-AF3C-C130765B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0</xdr:rowOff>
    </xdr:from>
    <xdr:to>
      <xdr:col>12</xdr:col>
      <xdr:colOff>123825</xdr:colOff>
      <xdr:row>39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azd/AppData/Local/Temp/7ab52e8a-f913-4a4d-aa3c-44315c13ea16_uebungsdateien_excel_controlling_operativ.zip.a16/uebungsdateien_excel_controlling_operativ/01_Break_Even_Analyse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-Even-Analyse"/>
      <sheetName val="BEP-Daten"/>
    </sheetNames>
    <sheetDataSet>
      <sheetData sheetId="0">
        <row r="1">
          <cell r="A1" t="str">
            <v>Break-Even-Analyse</v>
          </cell>
        </row>
      </sheetData>
      <sheetData sheetId="1">
        <row r="1">
          <cell r="C1" t="str">
            <v>Erlöse</v>
          </cell>
          <cell r="D1" t="str">
            <v>Kosten</v>
          </cell>
        </row>
        <row r="2">
          <cell r="B2">
            <v>370</v>
          </cell>
          <cell r="C2">
            <v>175750</v>
          </cell>
          <cell r="D2">
            <v>202800</v>
          </cell>
        </row>
        <row r="3">
          <cell r="B3">
            <v>380</v>
          </cell>
          <cell r="C3">
            <v>180500</v>
          </cell>
          <cell r="D3">
            <v>207000</v>
          </cell>
        </row>
        <row r="4">
          <cell r="B4">
            <v>390</v>
          </cell>
          <cell r="C4">
            <v>185250</v>
          </cell>
          <cell r="D4">
            <v>211200</v>
          </cell>
        </row>
        <row r="5">
          <cell r="B5">
            <v>400</v>
          </cell>
          <cell r="C5">
            <v>190000</v>
          </cell>
          <cell r="D5">
            <v>215400</v>
          </cell>
        </row>
        <row r="6">
          <cell r="B6">
            <v>410</v>
          </cell>
          <cell r="C6">
            <v>194750</v>
          </cell>
          <cell r="D6">
            <v>219600</v>
          </cell>
        </row>
        <row r="7">
          <cell r="B7">
            <v>420</v>
          </cell>
          <cell r="C7">
            <v>199500</v>
          </cell>
          <cell r="D7">
            <v>223800</v>
          </cell>
          <cell r="H7" t="str">
            <v>Gewinnschwelle (Stückzahl): 862
Gewinnschwelle (Umsatz): 409.364 €</v>
          </cell>
        </row>
        <row r="8">
          <cell r="B8">
            <v>430</v>
          </cell>
          <cell r="C8">
            <v>204250</v>
          </cell>
          <cell r="D8">
            <v>228000</v>
          </cell>
        </row>
        <row r="9">
          <cell r="B9">
            <v>440</v>
          </cell>
          <cell r="C9">
            <v>209000</v>
          </cell>
          <cell r="D9">
            <v>232200</v>
          </cell>
        </row>
        <row r="10">
          <cell r="B10">
            <v>450</v>
          </cell>
          <cell r="C10">
            <v>213750</v>
          </cell>
          <cell r="D10">
            <v>236400</v>
          </cell>
        </row>
        <row r="11">
          <cell r="B11">
            <v>460</v>
          </cell>
          <cell r="C11">
            <v>218500</v>
          </cell>
          <cell r="D11">
            <v>240600</v>
          </cell>
        </row>
        <row r="12">
          <cell r="B12">
            <v>470</v>
          </cell>
          <cell r="C12">
            <v>223250</v>
          </cell>
          <cell r="D12">
            <v>244800</v>
          </cell>
        </row>
        <row r="13">
          <cell r="B13">
            <v>480</v>
          </cell>
          <cell r="C13">
            <v>228000</v>
          </cell>
          <cell r="D13">
            <v>249000</v>
          </cell>
        </row>
        <row r="14">
          <cell r="B14">
            <v>490</v>
          </cell>
          <cell r="C14">
            <v>232750</v>
          </cell>
          <cell r="D14">
            <v>253200</v>
          </cell>
        </row>
        <row r="15">
          <cell r="B15">
            <v>500</v>
          </cell>
          <cell r="C15">
            <v>237500</v>
          </cell>
          <cell r="D15">
            <v>257400</v>
          </cell>
        </row>
        <row r="16">
          <cell r="B16">
            <v>510</v>
          </cell>
          <cell r="C16">
            <v>242250</v>
          </cell>
          <cell r="D16">
            <v>261600</v>
          </cell>
        </row>
        <row r="17">
          <cell r="B17">
            <v>520</v>
          </cell>
          <cell r="C17">
            <v>247000</v>
          </cell>
          <cell r="D17">
            <v>265800</v>
          </cell>
        </row>
        <row r="18">
          <cell r="B18">
            <v>530</v>
          </cell>
          <cell r="C18">
            <v>251750</v>
          </cell>
          <cell r="D18">
            <v>270000</v>
          </cell>
        </row>
        <row r="19">
          <cell r="B19">
            <v>540</v>
          </cell>
          <cell r="C19">
            <v>256500</v>
          </cell>
          <cell r="D19">
            <v>274200</v>
          </cell>
        </row>
        <row r="20">
          <cell r="B20">
            <v>550</v>
          </cell>
          <cell r="C20">
            <v>261250</v>
          </cell>
          <cell r="D20">
            <v>278400</v>
          </cell>
        </row>
        <row r="21">
          <cell r="B21">
            <v>560</v>
          </cell>
          <cell r="C21">
            <v>266000</v>
          </cell>
          <cell r="D21">
            <v>282600</v>
          </cell>
        </row>
        <row r="22">
          <cell r="B22">
            <v>570</v>
          </cell>
          <cell r="C22">
            <v>270750</v>
          </cell>
          <cell r="D22">
            <v>286800</v>
          </cell>
        </row>
        <row r="23">
          <cell r="B23">
            <v>580</v>
          </cell>
          <cell r="C23">
            <v>275500</v>
          </cell>
          <cell r="D23">
            <v>291000</v>
          </cell>
        </row>
        <row r="24">
          <cell r="B24">
            <v>590</v>
          </cell>
          <cell r="C24">
            <v>280250</v>
          </cell>
          <cell r="D24">
            <v>295200</v>
          </cell>
        </row>
        <row r="25">
          <cell r="B25">
            <v>600</v>
          </cell>
          <cell r="C25">
            <v>285000</v>
          </cell>
          <cell r="D25">
            <v>299400</v>
          </cell>
        </row>
        <row r="26">
          <cell r="B26">
            <v>610</v>
          </cell>
          <cell r="C26">
            <v>289750</v>
          </cell>
          <cell r="D26">
            <v>303600</v>
          </cell>
        </row>
        <row r="27">
          <cell r="B27">
            <v>620</v>
          </cell>
          <cell r="C27">
            <v>294500</v>
          </cell>
          <cell r="D27">
            <v>307800</v>
          </cell>
        </row>
        <row r="28">
          <cell r="B28">
            <v>630</v>
          </cell>
          <cell r="C28">
            <v>299250</v>
          </cell>
          <cell r="D28">
            <v>312000</v>
          </cell>
        </row>
        <row r="29">
          <cell r="B29">
            <v>640</v>
          </cell>
          <cell r="C29">
            <v>304000</v>
          </cell>
          <cell r="D29">
            <v>316200</v>
          </cell>
        </row>
        <row r="30">
          <cell r="B30">
            <v>650</v>
          </cell>
          <cell r="C30">
            <v>308750</v>
          </cell>
          <cell r="D30">
            <v>320400</v>
          </cell>
        </row>
        <row r="31">
          <cell r="B31">
            <v>660</v>
          </cell>
          <cell r="C31">
            <v>313500</v>
          </cell>
          <cell r="D31">
            <v>324600</v>
          </cell>
        </row>
        <row r="32">
          <cell r="B32">
            <v>670</v>
          </cell>
          <cell r="C32">
            <v>318250</v>
          </cell>
          <cell r="D32">
            <v>328800</v>
          </cell>
        </row>
        <row r="33">
          <cell r="B33">
            <v>680</v>
          </cell>
          <cell r="C33">
            <v>323000</v>
          </cell>
          <cell r="D33">
            <v>333000</v>
          </cell>
        </row>
        <row r="34">
          <cell r="B34">
            <v>690</v>
          </cell>
          <cell r="C34">
            <v>327750</v>
          </cell>
          <cell r="D34">
            <v>337200</v>
          </cell>
        </row>
        <row r="35">
          <cell r="B35">
            <v>700</v>
          </cell>
          <cell r="C35">
            <v>332500</v>
          </cell>
          <cell r="D35">
            <v>341400</v>
          </cell>
        </row>
        <row r="36">
          <cell r="B36">
            <v>710</v>
          </cell>
          <cell r="C36">
            <v>337250</v>
          </cell>
          <cell r="D36">
            <v>345600</v>
          </cell>
        </row>
        <row r="37">
          <cell r="B37">
            <v>720</v>
          </cell>
          <cell r="C37">
            <v>342000</v>
          </cell>
          <cell r="D37">
            <v>349800</v>
          </cell>
        </row>
        <row r="38">
          <cell r="B38">
            <v>730</v>
          </cell>
          <cell r="C38">
            <v>346750</v>
          </cell>
          <cell r="D38">
            <v>354000</v>
          </cell>
        </row>
        <row r="39">
          <cell r="B39">
            <v>740</v>
          </cell>
          <cell r="C39">
            <v>351500</v>
          </cell>
          <cell r="D39">
            <v>358200</v>
          </cell>
        </row>
        <row r="40">
          <cell r="B40">
            <v>750</v>
          </cell>
          <cell r="C40">
            <v>356250</v>
          </cell>
          <cell r="D40">
            <v>362400</v>
          </cell>
        </row>
        <row r="41">
          <cell r="B41">
            <v>760</v>
          </cell>
          <cell r="C41">
            <v>361000</v>
          </cell>
          <cell r="D41">
            <v>366600</v>
          </cell>
        </row>
        <row r="42">
          <cell r="B42">
            <v>770</v>
          </cell>
          <cell r="C42">
            <v>365750</v>
          </cell>
          <cell r="D42">
            <v>370800</v>
          </cell>
        </row>
        <row r="43">
          <cell r="B43">
            <v>780</v>
          </cell>
          <cell r="C43">
            <v>370500</v>
          </cell>
          <cell r="D43">
            <v>375000</v>
          </cell>
        </row>
        <row r="44">
          <cell r="B44">
            <v>790</v>
          </cell>
          <cell r="C44">
            <v>375250</v>
          </cell>
          <cell r="D44">
            <v>379200</v>
          </cell>
        </row>
        <row r="45">
          <cell r="B45">
            <v>800</v>
          </cell>
          <cell r="C45">
            <v>380000</v>
          </cell>
          <cell r="D45">
            <v>383400</v>
          </cell>
        </row>
        <row r="46">
          <cell r="B46">
            <v>810</v>
          </cell>
          <cell r="C46">
            <v>384750</v>
          </cell>
          <cell r="D46">
            <v>387600</v>
          </cell>
        </row>
        <row r="47">
          <cell r="B47">
            <v>820</v>
          </cell>
          <cell r="C47">
            <v>389500</v>
          </cell>
          <cell r="D47">
            <v>391800</v>
          </cell>
        </row>
        <row r="48">
          <cell r="B48">
            <v>830</v>
          </cell>
          <cell r="C48">
            <v>394250</v>
          </cell>
          <cell r="D48">
            <v>396000</v>
          </cell>
        </row>
        <row r="49">
          <cell r="B49">
            <v>840</v>
          </cell>
          <cell r="C49">
            <v>399000</v>
          </cell>
          <cell r="D49">
            <v>400200</v>
          </cell>
        </row>
        <row r="50">
          <cell r="B50">
            <v>850</v>
          </cell>
          <cell r="C50">
            <v>403750</v>
          </cell>
          <cell r="D50">
            <v>404400</v>
          </cell>
        </row>
        <row r="51">
          <cell r="B51">
            <v>860</v>
          </cell>
          <cell r="C51">
            <v>408500</v>
          </cell>
          <cell r="D51">
            <v>408600</v>
          </cell>
        </row>
        <row r="52">
          <cell r="B52">
            <v>870</v>
          </cell>
          <cell r="C52">
            <v>413250</v>
          </cell>
          <cell r="D52">
            <v>412800</v>
          </cell>
        </row>
        <row r="53">
          <cell r="B53">
            <v>880</v>
          </cell>
          <cell r="C53">
            <v>418000</v>
          </cell>
          <cell r="D53">
            <v>417000</v>
          </cell>
        </row>
        <row r="54">
          <cell r="B54">
            <v>890</v>
          </cell>
          <cell r="C54">
            <v>422750</v>
          </cell>
          <cell r="D54">
            <v>421200</v>
          </cell>
        </row>
        <row r="55">
          <cell r="B55">
            <v>900</v>
          </cell>
          <cell r="C55">
            <v>427500</v>
          </cell>
          <cell r="D55">
            <v>425400</v>
          </cell>
        </row>
        <row r="56">
          <cell r="B56">
            <v>910</v>
          </cell>
          <cell r="C56">
            <v>432250</v>
          </cell>
          <cell r="D56">
            <v>429600</v>
          </cell>
        </row>
        <row r="57">
          <cell r="B57">
            <v>920</v>
          </cell>
          <cell r="C57">
            <v>437000</v>
          </cell>
          <cell r="D57">
            <v>433800</v>
          </cell>
        </row>
        <row r="58">
          <cell r="B58">
            <v>930</v>
          </cell>
          <cell r="C58">
            <v>441750</v>
          </cell>
          <cell r="D58">
            <v>438000</v>
          </cell>
        </row>
        <row r="59">
          <cell r="B59">
            <v>940</v>
          </cell>
          <cell r="C59">
            <v>446500</v>
          </cell>
          <cell r="D59">
            <v>442200</v>
          </cell>
        </row>
        <row r="60">
          <cell r="B60">
            <v>950</v>
          </cell>
          <cell r="C60">
            <v>451250</v>
          </cell>
          <cell r="D60">
            <v>446400</v>
          </cell>
        </row>
        <row r="61">
          <cell r="B61">
            <v>960</v>
          </cell>
          <cell r="C61">
            <v>456000</v>
          </cell>
          <cell r="D61">
            <v>450600</v>
          </cell>
        </row>
        <row r="62">
          <cell r="B62">
            <v>970</v>
          </cell>
          <cell r="C62">
            <v>460750</v>
          </cell>
          <cell r="D62">
            <v>454800</v>
          </cell>
        </row>
        <row r="63">
          <cell r="B63">
            <v>980</v>
          </cell>
          <cell r="C63">
            <v>465500</v>
          </cell>
          <cell r="D63">
            <v>459000</v>
          </cell>
        </row>
        <row r="64">
          <cell r="B64">
            <v>990</v>
          </cell>
          <cell r="C64">
            <v>470250</v>
          </cell>
          <cell r="D64">
            <v>463200</v>
          </cell>
        </row>
        <row r="65">
          <cell r="B65">
            <v>1000</v>
          </cell>
          <cell r="C65">
            <v>475000</v>
          </cell>
          <cell r="D65">
            <v>467400</v>
          </cell>
        </row>
        <row r="66">
          <cell r="B66">
            <v>1010</v>
          </cell>
          <cell r="C66">
            <v>479750</v>
          </cell>
          <cell r="D66">
            <v>471600</v>
          </cell>
        </row>
        <row r="67">
          <cell r="B67">
            <v>1020</v>
          </cell>
          <cell r="C67">
            <v>484500</v>
          </cell>
          <cell r="D67">
            <v>475800</v>
          </cell>
        </row>
        <row r="68">
          <cell r="B68">
            <v>1030</v>
          </cell>
          <cell r="C68">
            <v>489250</v>
          </cell>
          <cell r="D68">
            <v>480000</v>
          </cell>
        </row>
        <row r="69">
          <cell r="B69">
            <v>1040</v>
          </cell>
          <cell r="C69">
            <v>494000</v>
          </cell>
          <cell r="D69">
            <v>484200</v>
          </cell>
        </row>
        <row r="70">
          <cell r="B70">
            <v>1050</v>
          </cell>
          <cell r="C70">
            <v>498750</v>
          </cell>
          <cell r="D70">
            <v>488400</v>
          </cell>
        </row>
        <row r="71">
          <cell r="B71">
            <v>1060</v>
          </cell>
          <cell r="C71">
            <v>503500</v>
          </cell>
          <cell r="D71">
            <v>492600</v>
          </cell>
        </row>
        <row r="72">
          <cell r="B72">
            <v>1070</v>
          </cell>
          <cell r="C72">
            <v>508250</v>
          </cell>
          <cell r="D72">
            <v>496800</v>
          </cell>
        </row>
        <row r="73">
          <cell r="B73">
            <v>1080</v>
          </cell>
          <cell r="C73">
            <v>513000</v>
          </cell>
          <cell r="D73">
            <v>501000</v>
          </cell>
        </row>
        <row r="74">
          <cell r="B74">
            <v>1090</v>
          </cell>
          <cell r="C74">
            <v>517750</v>
          </cell>
          <cell r="D74">
            <v>505200</v>
          </cell>
        </row>
        <row r="75">
          <cell r="B75">
            <v>1100</v>
          </cell>
          <cell r="C75">
            <v>522500</v>
          </cell>
          <cell r="D75">
            <v>509400</v>
          </cell>
        </row>
        <row r="76">
          <cell r="B76">
            <v>1110</v>
          </cell>
          <cell r="C76">
            <v>527250</v>
          </cell>
          <cell r="D76">
            <v>513600</v>
          </cell>
        </row>
        <row r="77">
          <cell r="B77">
            <v>1120</v>
          </cell>
          <cell r="C77">
            <v>532000</v>
          </cell>
          <cell r="D77">
            <v>517800</v>
          </cell>
        </row>
        <row r="78">
          <cell r="B78">
            <v>1130</v>
          </cell>
          <cell r="C78">
            <v>536750</v>
          </cell>
          <cell r="D78">
            <v>522000</v>
          </cell>
        </row>
        <row r="79">
          <cell r="B79">
            <v>1140</v>
          </cell>
          <cell r="C79">
            <v>541500</v>
          </cell>
          <cell r="D79">
            <v>526200</v>
          </cell>
        </row>
        <row r="80">
          <cell r="B80">
            <v>1150</v>
          </cell>
          <cell r="C80">
            <v>546250</v>
          </cell>
          <cell r="D80">
            <v>530400</v>
          </cell>
        </row>
        <row r="81">
          <cell r="B81">
            <v>1160</v>
          </cell>
          <cell r="C81">
            <v>551000</v>
          </cell>
          <cell r="D81">
            <v>534600</v>
          </cell>
        </row>
        <row r="82">
          <cell r="B82">
            <v>1170</v>
          </cell>
          <cell r="C82">
            <v>555750</v>
          </cell>
          <cell r="D82">
            <v>538800</v>
          </cell>
        </row>
        <row r="83">
          <cell r="B83">
            <v>1180</v>
          </cell>
          <cell r="C83">
            <v>560500</v>
          </cell>
          <cell r="D83">
            <v>543000</v>
          </cell>
        </row>
        <row r="84">
          <cell r="B84">
            <v>1190</v>
          </cell>
          <cell r="C84">
            <v>565250</v>
          </cell>
          <cell r="D84">
            <v>547200</v>
          </cell>
        </row>
        <row r="85">
          <cell r="B85">
            <v>1200</v>
          </cell>
          <cell r="C85">
            <v>570000</v>
          </cell>
          <cell r="D85">
            <v>551400</v>
          </cell>
        </row>
        <row r="86">
          <cell r="B86">
            <v>1210</v>
          </cell>
          <cell r="C86">
            <v>574750</v>
          </cell>
          <cell r="D86">
            <v>555600</v>
          </cell>
        </row>
        <row r="87">
          <cell r="B87">
            <v>1220</v>
          </cell>
          <cell r="C87">
            <v>579500</v>
          </cell>
          <cell r="D87">
            <v>559800</v>
          </cell>
        </row>
        <row r="88">
          <cell r="B88">
            <v>1230</v>
          </cell>
          <cell r="C88">
            <v>584250</v>
          </cell>
          <cell r="D88">
            <v>564000</v>
          </cell>
        </row>
        <row r="89">
          <cell r="B89">
            <v>1240</v>
          </cell>
          <cell r="C89">
            <v>589000</v>
          </cell>
          <cell r="D89">
            <v>568200</v>
          </cell>
        </row>
        <row r="90">
          <cell r="B90">
            <v>1250</v>
          </cell>
          <cell r="C90">
            <v>593750</v>
          </cell>
          <cell r="D90">
            <v>572400</v>
          </cell>
        </row>
        <row r="91">
          <cell r="B91">
            <v>1260</v>
          </cell>
          <cell r="C91">
            <v>598500</v>
          </cell>
          <cell r="D91">
            <v>576600</v>
          </cell>
        </row>
        <row r="92">
          <cell r="B92">
            <v>1270</v>
          </cell>
          <cell r="C92">
            <v>603250</v>
          </cell>
          <cell r="D92">
            <v>580800</v>
          </cell>
        </row>
        <row r="93">
          <cell r="B93">
            <v>1280</v>
          </cell>
          <cell r="C93">
            <v>608000</v>
          </cell>
          <cell r="D93">
            <v>585000</v>
          </cell>
        </row>
        <row r="94">
          <cell r="B94">
            <v>1290</v>
          </cell>
          <cell r="C94">
            <v>612750</v>
          </cell>
          <cell r="D94">
            <v>589200</v>
          </cell>
        </row>
        <row r="95">
          <cell r="B95">
            <v>1300</v>
          </cell>
          <cell r="C95">
            <v>617500</v>
          </cell>
          <cell r="D95">
            <v>593400</v>
          </cell>
        </row>
        <row r="96">
          <cell r="B96">
            <v>1310</v>
          </cell>
          <cell r="C96">
            <v>622250</v>
          </cell>
          <cell r="D96">
            <v>597600</v>
          </cell>
        </row>
        <row r="97">
          <cell r="B97">
            <v>1320</v>
          </cell>
          <cell r="C97">
            <v>627000</v>
          </cell>
          <cell r="D97">
            <v>601800</v>
          </cell>
        </row>
        <row r="98">
          <cell r="B98">
            <v>1330</v>
          </cell>
          <cell r="C98">
            <v>631750</v>
          </cell>
          <cell r="D98">
            <v>606000</v>
          </cell>
        </row>
        <row r="99">
          <cell r="B99">
            <v>1340</v>
          </cell>
          <cell r="C99">
            <v>636500</v>
          </cell>
          <cell r="D99">
            <v>610200</v>
          </cell>
        </row>
        <row r="100">
          <cell r="B100">
            <v>1350</v>
          </cell>
          <cell r="C100">
            <v>641250</v>
          </cell>
          <cell r="D100">
            <v>614400</v>
          </cell>
        </row>
        <row r="101">
          <cell r="B101">
            <v>1360</v>
          </cell>
          <cell r="C101">
            <v>646000</v>
          </cell>
          <cell r="D101">
            <v>618600</v>
          </cell>
        </row>
        <row r="102">
          <cell r="B102">
            <v>1370</v>
          </cell>
          <cell r="C102">
            <v>650750</v>
          </cell>
          <cell r="D102">
            <v>622800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8"/>
  <sheetViews>
    <sheetView tabSelected="1" workbookViewId="0">
      <selection activeCell="B20" sqref="B20"/>
    </sheetView>
  </sheetViews>
  <sheetFormatPr baseColWidth="10" defaultRowHeight="12.75" x14ac:dyDescent="0.2"/>
  <cols>
    <col min="1" max="1" width="29.625" style="3" customWidth="1"/>
    <col min="2" max="2" width="13.125" style="3" bestFit="1" customWidth="1"/>
    <col min="3" max="3" width="1" style="3" customWidth="1"/>
    <col min="4" max="4" width="37.375" style="3" bestFit="1" customWidth="1"/>
    <col min="5" max="5" width="19.25" style="3" customWidth="1"/>
    <col min="6" max="16384" width="11" style="3"/>
  </cols>
  <sheetData>
    <row r="1" spans="1:5" ht="18" x14ac:dyDescent="0.25">
      <c r="A1" s="2" t="s">
        <v>26</v>
      </c>
    </row>
    <row r="2" spans="1:5" ht="18" x14ac:dyDescent="0.25">
      <c r="D2" s="2"/>
    </row>
    <row r="3" spans="1:5" ht="15.75" thickBot="1" x14ac:dyDescent="0.25">
      <c r="A3" s="26" t="s">
        <v>0</v>
      </c>
      <c r="B3" s="26"/>
      <c r="C3" s="4"/>
      <c r="D3" s="26" t="s">
        <v>1</v>
      </c>
      <c r="E3" s="26"/>
    </row>
    <row r="4" spans="1:5" ht="36" customHeight="1" x14ac:dyDescent="0.25">
      <c r="A4" s="5" t="s">
        <v>2</v>
      </c>
      <c r="B4" s="6"/>
      <c r="D4" s="7" t="s">
        <v>3</v>
      </c>
    </row>
    <row r="5" spans="1:5" x14ac:dyDescent="0.2">
      <c r="A5" s="6" t="s">
        <v>4</v>
      </c>
      <c r="B5" s="8">
        <v>260</v>
      </c>
      <c r="D5" s="3" t="s">
        <v>4</v>
      </c>
      <c r="E5" s="9">
        <v>240</v>
      </c>
    </row>
    <row r="6" spans="1:5" x14ac:dyDescent="0.2">
      <c r="A6" s="6" t="s">
        <v>5</v>
      </c>
      <c r="B6" s="8">
        <v>120</v>
      </c>
      <c r="D6" s="3" t="s">
        <v>5</v>
      </c>
      <c r="E6" s="9">
        <v>120</v>
      </c>
    </row>
    <row r="7" spans="1:5" x14ac:dyDescent="0.2">
      <c r="A7" s="6" t="s">
        <v>6</v>
      </c>
      <c r="B7" s="8">
        <v>40</v>
      </c>
      <c r="D7" s="3" t="s">
        <v>6</v>
      </c>
      <c r="E7" s="9">
        <v>45</v>
      </c>
    </row>
    <row r="8" spans="1:5" ht="12.75" customHeight="1" x14ac:dyDescent="0.2">
      <c r="A8" s="5" t="s">
        <v>7</v>
      </c>
      <c r="B8" s="10">
        <f>SUM(B5:B7)</f>
        <v>420</v>
      </c>
      <c r="D8" s="7" t="s">
        <v>7</v>
      </c>
      <c r="E8" s="11">
        <f>SUM(E5:E7)</f>
        <v>405</v>
      </c>
    </row>
    <row r="9" spans="1:5" ht="12.75" customHeight="1" x14ac:dyDescent="0.2">
      <c r="A9" s="6"/>
      <c r="B9" s="6"/>
      <c r="D9" s="7"/>
      <c r="E9" s="11"/>
    </row>
    <row r="10" spans="1:5" ht="14.25" x14ac:dyDescent="0.25">
      <c r="A10" s="5" t="s">
        <v>8</v>
      </c>
      <c r="B10" s="6"/>
      <c r="D10" s="7" t="s">
        <v>9</v>
      </c>
    </row>
    <row r="11" spans="1:5" x14ac:dyDescent="0.2">
      <c r="A11" s="6" t="s">
        <v>10</v>
      </c>
      <c r="B11" s="8">
        <v>45000</v>
      </c>
      <c r="D11" s="3" t="s">
        <v>10</v>
      </c>
      <c r="E11" s="9">
        <v>45000</v>
      </c>
    </row>
    <row r="12" spans="1:5" x14ac:dyDescent="0.2">
      <c r="A12" s="6" t="s">
        <v>11</v>
      </c>
      <c r="B12" s="8">
        <v>2400</v>
      </c>
      <c r="D12" s="3" t="s">
        <v>11</v>
      </c>
      <c r="E12" s="9">
        <v>2400</v>
      </c>
    </row>
    <row r="13" spans="1:5" x14ac:dyDescent="0.2">
      <c r="A13" s="5" t="s">
        <v>7</v>
      </c>
      <c r="B13" s="10">
        <f>SUM(B11:B12)</f>
        <v>47400</v>
      </c>
      <c r="D13" s="7" t="s">
        <v>7</v>
      </c>
      <c r="E13" s="11">
        <f>SUM(E11:E12)</f>
        <v>47400</v>
      </c>
    </row>
    <row r="14" spans="1:5" ht="12.75" customHeight="1" x14ac:dyDescent="0.2">
      <c r="A14" s="6"/>
      <c r="B14" s="6"/>
    </row>
    <row r="15" spans="1:5" x14ac:dyDescent="0.2">
      <c r="A15" s="5" t="s">
        <v>12</v>
      </c>
      <c r="B15" s="6"/>
      <c r="D15" s="7" t="s">
        <v>12</v>
      </c>
    </row>
    <row r="16" spans="1:5" x14ac:dyDescent="0.2">
      <c r="A16" s="6" t="s">
        <v>13</v>
      </c>
      <c r="B16" s="8">
        <v>475</v>
      </c>
      <c r="D16" s="3" t="s">
        <v>13</v>
      </c>
      <c r="E16" s="9">
        <v>475</v>
      </c>
    </row>
    <row r="17" spans="1:5" x14ac:dyDescent="0.2">
      <c r="A17" s="6" t="s">
        <v>14</v>
      </c>
      <c r="B17" s="24">
        <f>B16-B8</f>
        <v>55</v>
      </c>
      <c r="D17" s="12" t="s">
        <v>14</v>
      </c>
      <c r="E17" s="9">
        <f>E16-E8</f>
        <v>70</v>
      </c>
    </row>
    <row r="18" spans="1:5" ht="11.25" customHeight="1" x14ac:dyDescent="0.2">
      <c r="A18" s="6"/>
      <c r="B18" s="6"/>
    </row>
    <row r="19" spans="1:5" ht="12.75" customHeight="1" x14ac:dyDescent="0.2">
      <c r="A19" s="5" t="s">
        <v>15</v>
      </c>
      <c r="B19" s="6"/>
      <c r="D19" s="7" t="s">
        <v>15</v>
      </c>
    </row>
    <row r="20" spans="1:5" x14ac:dyDescent="0.2">
      <c r="A20" s="6" t="s">
        <v>16</v>
      </c>
      <c r="B20" s="25">
        <f>ROUND(B13/B17,0)</f>
        <v>862</v>
      </c>
      <c r="D20" s="13" t="s">
        <v>16</v>
      </c>
      <c r="E20" s="19">
        <f>ROUND(E13/E17,0)</f>
        <v>677</v>
      </c>
    </row>
    <row r="21" spans="1:5" x14ac:dyDescent="0.2">
      <c r="A21" s="6" t="s">
        <v>17</v>
      </c>
      <c r="B21" s="24">
        <f>B13*B16/(B16-B8)</f>
        <v>409363.63636363635</v>
      </c>
      <c r="D21" s="14" t="s">
        <v>17</v>
      </c>
      <c r="E21" s="20">
        <f>E13*E16/(E16-E8)</f>
        <v>321642.85714285716</v>
      </c>
    </row>
    <row r="22" spans="1:5" ht="12.75" customHeight="1" x14ac:dyDescent="0.2">
      <c r="A22" s="6"/>
      <c r="B22" s="6"/>
    </row>
    <row r="23" spans="1:5" ht="36" customHeight="1" x14ac:dyDescent="0.2">
      <c r="A23" s="5" t="s">
        <v>18</v>
      </c>
      <c r="B23" s="6"/>
      <c r="D23" s="7" t="s">
        <v>19</v>
      </c>
    </row>
    <row r="24" spans="1:5" x14ac:dyDescent="0.2">
      <c r="A24" s="6" t="s">
        <v>20</v>
      </c>
      <c r="B24" s="6">
        <v>862</v>
      </c>
      <c r="D24" s="3" t="s">
        <v>20</v>
      </c>
      <c r="E24" s="15"/>
    </row>
    <row r="25" spans="1:5" x14ac:dyDescent="0.2">
      <c r="A25" s="6" t="s">
        <v>21</v>
      </c>
      <c r="B25" s="8">
        <f>(B24*B8)+B13</f>
        <v>409440</v>
      </c>
      <c r="D25" s="3" t="s">
        <v>21</v>
      </c>
      <c r="E25" s="9">
        <f>(E24*E8)+E13</f>
        <v>47400</v>
      </c>
    </row>
    <row r="26" spans="1:5" x14ac:dyDescent="0.2">
      <c r="A26" s="6" t="s">
        <v>22</v>
      </c>
      <c r="B26" s="8">
        <f>B16*B24</f>
        <v>409450</v>
      </c>
      <c r="D26" s="3" t="s">
        <v>22</v>
      </c>
      <c r="E26" s="9">
        <f>E16*E24</f>
        <v>0</v>
      </c>
    </row>
    <row r="27" spans="1:5" x14ac:dyDescent="0.2">
      <c r="A27" s="5" t="s">
        <v>23</v>
      </c>
      <c r="B27" s="10">
        <f>B26-B25</f>
        <v>10</v>
      </c>
      <c r="D27" s="16" t="s">
        <v>23</v>
      </c>
      <c r="E27" s="17">
        <f>E26-E25</f>
        <v>-47400</v>
      </c>
    </row>
    <row r="28" spans="1:5" ht="24.95" customHeight="1" thickBot="1" x14ac:dyDescent="0.25">
      <c r="A28" s="18"/>
      <c r="B28" s="18"/>
      <c r="D28" s="18"/>
      <c r="E28" s="18"/>
    </row>
  </sheetData>
  <mergeCells count="2">
    <mergeCell ref="A3:B3"/>
    <mergeCell ref="D3:E3"/>
  </mergeCells>
  <pageMargins left="0.78740157499999996" right="0.78740157499999996" top="0.984251969" bottom="0.984251969" header="0.4921259845" footer="0.4921259845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100"/>
  <sheetViews>
    <sheetView workbookViewId="0">
      <selection activeCell="C2" sqref="C2:E100"/>
    </sheetView>
  </sheetViews>
  <sheetFormatPr baseColWidth="10" defaultRowHeight="12.75" x14ac:dyDescent="0.2"/>
  <cols>
    <col min="1" max="1" width="8.125" customWidth="1"/>
    <col min="2" max="2" width="10" customWidth="1"/>
    <col min="3" max="4" width="11.75" bestFit="1" customWidth="1"/>
    <col min="5" max="5" width="15.625" customWidth="1"/>
    <col min="8" max="8" width="27" customWidth="1"/>
  </cols>
  <sheetData>
    <row r="1" spans="1:9" x14ac:dyDescent="0.2">
      <c r="A1" t="s">
        <v>25</v>
      </c>
      <c r="B1" t="s">
        <v>20</v>
      </c>
      <c r="C1" t="s">
        <v>24</v>
      </c>
      <c r="D1" t="s">
        <v>21</v>
      </c>
      <c r="E1" t="s">
        <v>23</v>
      </c>
      <c r="H1" s="23" t="s">
        <v>29</v>
      </c>
      <c r="I1" s="22"/>
    </row>
    <row r="2" spans="1:9" x14ac:dyDescent="0.2">
      <c r="A2">
        <f>I2</f>
        <v>0</v>
      </c>
      <c r="B2" s="27">
        <f>'Break-Even-Analyse'!B20-$I$4</f>
        <v>482</v>
      </c>
      <c r="C2" s="28">
        <f>B2*'Break-Even-Analyse'!$B$16</f>
        <v>228950</v>
      </c>
      <c r="D2" s="28">
        <f>'Break-Even-Analyse'!$B$13+B2*'Break-Even-Analyse'!$B$8</f>
        <v>249840</v>
      </c>
      <c r="E2" s="28">
        <f>C2-D2</f>
        <v>-20890</v>
      </c>
      <c r="H2" t="s">
        <v>27</v>
      </c>
      <c r="I2">
        <v>0</v>
      </c>
    </row>
    <row r="3" spans="1:9" x14ac:dyDescent="0.2">
      <c r="A3">
        <f>A2+$I$3</f>
        <v>10</v>
      </c>
      <c r="B3" s="27">
        <f>$B$2+A3</f>
        <v>492</v>
      </c>
      <c r="C3" s="28">
        <f>B3*'Break-Even-Analyse'!$B$16</f>
        <v>233700</v>
      </c>
      <c r="D3" s="28">
        <f>'Break-Even-Analyse'!$B$13+B3*'Break-Even-Analyse'!$B$8</f>
        <v>254040</v>
      </c>
      <c r="E3" s="28">
        <f t="shared" ref="E3:E66" si="0">C3-D3</f>
        <v>-20340</v>
      </c>
      <c r="F3" s="1"/>
      <c r="H3" t="s">
        <v>25</v>
      </c>
      <c r="I3">
        <v>10</v>
      </c>
    </row>
    <row r="4" spans="1:9" x14ac:dyDescent="0.2">
      <c r="A4">
        <f t="shared" ref="A4:A67" si="1">A3+$I$3</f>
        <v>20</v>
      </c>
      <c r="B4" s="27">
        <f t="shared" ref="B4:B67" si="2">$B$2+A4</f>
        <v>502</v>
      </c>
      <c r="C4" s="28">
        <f>B4*'Break-Even-Analyse'!$B$16</f>
        <v>238450</v>
      </c>
      <c r="D4" s="28">
        <f>'Break-Even-Analyse'!$B$13+B4*'Break-Even-Analyse'!$B$8</f>
        <v>258240</v>
      </c>
      <c r="E4" s="28">
        <f t="shared" si="0"/>
        <v>-19790</v>
      </c>
      <c r="H4" t="s">
        <v>28</v>
      </c>
      <c r="I4">
        <v>380</v>
      </c>
    </row>
    <row r="5" spans="1:9" x14ac:dyDescent="0.2">
      <c r="A5">
        <f t="shared" si="1"/>
        <v>30</v>
      </c>
      <c r="B5" s="27">
        <f t="shared" si="2"/>
        <v>512</v>
      </c>
      <c r="C5" s="28">
        <f>B5*'Break-Even-Analyse'!$B$16</f>
        <v>243200</v>
      </c>
      <c r="D5" s="28">
        <f>'Break-Even-Analyse'!$B$13+B5*'Break-Even-Analyse'!$B$8</f>
        <v>262440</v>
      </c>
      <c r="E5" s="28">
        <f t="shared" si="0"/>
        <v>-19240</v>
      </c>
    </row>
    <row r="6" spans="1:9" x14ac:dyDescent="0.2">
      <c r="A6">
        <f t="shared" si="1"/>
        <v>40</v>
      </c>
      <c r="B6" s="27">
        <f t="shared" si="2"/>
        <v>522</v>
      </c>
      <c r="C6" s="28">
        <f>B6*'Break-Even-Analyse'!$B$16</f>
        <v>247950</v>
      </c>
      <c r="D6" s="28">
        <f>'Break-Even-Analyse'!$B$13+B6*'Break-Even-Analyse'!$B$8</f>
        <v>266640</v>
      </c>
      <c r="E6" s="28">
        <f t="shared" si="0"/>
        <v>-18690</v>
      </c>
      <c r="H6" s="23" t="s">
        <v>30</v>
      </c>
    </row>
    <row r="7" spans="1:9" x14ac:dyDescent="0.2">
      <c r="A7">
        <f t="shared" si="1"/>
        <v>50</v>
      </c>
      <c r="B7" s="27">
        <f t="shared" si="2"/>
        <v>532</v>
      </c>
      <c r="C7" s="28">
        <f>B7*'Break-Even-Analyse'!$B$16</f>
        <v>252700</v>
      </c>
      <c r="D7" s="28">
        <f>'Break-Even-Analyse'!$B$13+B7*'Break-Even-Analyse'!$B$8</f>
        <v>270840</v>
      </c>
      <c r="E7" s="28">
        <f t="shared" si="0"/>
        <v>-18140</v>
      </c>
      <c r="H7" s="21"/>
    </row>
    <row r="8" spans="1:9" x14ac:dyDescent="0.2">
      <c r="A8">
        <f t="shared" si="1"/>
        <v>60</v>
      </c>
      <c r="B8" s="27">
        <f t="shared" si="2"/>
        <v>542</v>
      </c>
      <c r="C8" s="28">
        <f>B8*'Break-Even-Analyse'!$B$16</f>
        <v>257450</v>
      </c>
      <c r="D8" s="28">
        <f>'Break-Even-Analyse'!$B$13+B8*'Break-Even-Analyse'!$B$8</f>
        <v>275040</v>
      </c>
      <c r="E8" s="28">
        <f t="shared" si="0"/>
        <v>-17590</v>
      </c>
    </row>
    <row r="9" spans="1:9" x14ac:dyDescent="0.2">
      <c r="A9">
        <f t="shared" si="1"/>
        <v>70</v>
      </c>
      <c r="B9" s="27">
        <f t="shared" si="2"/>
        <v>552</v>
      </c>
      <c r="C9" s="28">
        <f>B9*'Break-Even-Analyse'!$B$16</f>
        <v>262200</v>
      </c>
      <c r="D9" s="28">
        <f>'Break-Even-Analyse'!$B$13+B9*'Break-Even-Analyse'!$B$8</f>
        <v>279240</v>
      </c>
      <c r="E9" s="28">
        <f t="shared" si="0"/>
        <v>-17040</v>
      </c>
    </row>
    <row r="10" spans="1:9" x14ac:dyDescent="0.2">
      <c r="A10">
        <f t="shared" si="1"/>
        <v>80</v>
      </c>
      <c r="B10" s="27">
        <f t="shared" si="2"/>
        <v>562</v>
      </c>
      <c r="C10" s="28">
        <f>B10*'Break-Even-Analyse'!$B$16</f>
        <v>266950</v>
      </c>
      <c r="D10" s="28">
        <f>'Break-Even-Analyse'!$B$13+B10*'Break-Even-Analyse'!$B$8</f>
        <v>283440</v>
      </c>
      <c r="E10" s="28">
        <f t="shared" si="0"/>
        <v>-16490</v>
      </c>
    </row>
    <row r="11" spans="1:9" x14ac:dyDescent="0.2">
      <c r="A11">
        <f t="shared" si="1"/>
        <v>90</v>
      </c>
      <c r="B11" s="27">
        <f t="shared" si="2"/>
        <v>572</v>
      </c>
      <c r="C11" s="28">
        <f>B11*'Break-Even-Analyse'!$B$16</f>
        <v>271700</v>
      </c>
      <c r="D11" s="28">
        <f>'Break-Even-Analyse'!$B$13+B11*'Break-Even-Analyse'!$B$8</f>
        <v>287640</v>
      </c>
      <c r="E11" s="28">
        <f t="shared" si="0"/>
        <v>-15940</v>
      </c>
    </row>
    <row r="12" spans="1:9" x14ac:dyDescent="0.2">
      <c r="A12">
        <f t="shared" si="1"/>
        <v>100</v>
      </c>
      <c r="B12" s="27">
        <f t="shared" si="2"/>
        <v>582</v>
      </c>
      <c r="C12" s="28">
        <f>B12*'Break-Even-Analyse'!$B$16</f>
        <v>276450</v>
      </c>
      <c r="D12" s="28">
        <f>'Break-Even-Analyse'!$B$13+B12*'Break-Even-Analyse'!$B$8</f>
        <v>291840</v>
      </c>
      <c r="E12" s="28">
        <f t="shared" si="0"/>
        <v>-15390</v>
      </c>
    </row>
    <row r="13" spans="1:9" x14ac:dyDescent="0.2">
      <c r="A13">
        <f t="shared" si="1"/>
        <v>110</v>
      </c>
      <c r="B13" s="27">
        <f t="shared" si="2"/>
        <v>592</v>
      </c>
      <c r="C13" s="28">
        <f>B13*'Break-Even-Analyse'!$B$16</f>
        <v>281200</v>
      </c>
      <c r="D13" s="28">
        <f>'Break-Even-Analyse'!$B$13+B13*'Break-Even-Analyse'!$B$8</f>
        <v>296040</v>
      </c>
      <c r="E13" s="28">
        <f t="shared" si="0"/>
        <v>-14840</v>
      </c>
    </row>
    <row r="14" spans="1:9" x14ac:dyDescent="0.2">
      <c r="A14">
        <f t="shared" si="1"/>
        <v>120</v>
      </c>
      <c r="B14" s="27">
        <f t="shared" si="2"/>
        <v>602</v>
      </c>
      <c r="C14" s="28">
        <f>B14*'Break-Even-Analyse'!$B$16</f>
        <v>285950</v>
      </c>
      <c r="D14" s="28">
        <f>'Break-Even-Analyse'!$B$13+B14*'Break-Even-Analyse'!$B$8</f>
        <v>300240</v>
      </c>
      <c r="E14" s="28">
        <f t="shared" si="0"/>
        <v>-14290</v>
      </c>
    </row>
    <row r="15" spans="1:9" x14ac:dyDescent="0.2">
      <c r="A15">
        <f t="shared" si="1"/>
        <v>130</v>
      </c>
      <c r="B15" s="27">
        <f t="shared" si="2"/>
        <v>612</v>
      </c>
      <c r="C15" s="28">
        <f>B15*'Break-Even-Analyse'!$B$16</f>
        <v>290700</v>
      </c>
      <c r="D15" s="28">
        <f>'Break-Even-Analyse'!$B$13+B15*'Break-Even-Analyse'!$B$8</f>
        <v>304440</v>
      </c>
      <c r="E15" s="28">
        <f t="shared" si="0"/>
        <v>-13740</v>
      </c>
    </row>
    <row r="16" spans="1:9" x14ac:dyDescent="0.2">
      <c r="A16">
        <f t="shared" si="1"/>
        <v>140</v>
      </c>
      <c r="B16" s="27">
        <f t="shared" si="2"/>
        <v>622</v>
      </c>
      <c r="C16" s="28">
        <f>B16*'Break-Even-Analyse'!$B$16</f>
        <v>295450</v>
      </c>
      <c r="D16" s="28">
        <f>'Break-Even-Analyse'!$B$13+B16*'Break-Even-Analyse'!$B$8</f>
        <v>308640</v>
      </c>
      <c r="E16" s="28">
        <f t="shared" si="0"/>
        <v>-13190</v>
      </c>
    </row>
    <row r="17" spans="1:5" x14ac:dyDescent="0.2">
      <c r="A17">
        <f t="shared" si="1"/>
        <v>150</v>
      </c>
      <c r="B17" s="27">
        <f t="shared" si="2"/>
        <v>632</v>
      </c>
      <c r="C17" s="28">
        <f>B17*'Break-Even-Analyse'!$B$16</f>
        <v>300200</v>
      </c>
      <c r="D17" s="28">
        <f>'Break-Even-Analyse'!$B$13+B17*'Break-Even-Analyse'!$B$8</f>
        <v>312840</v>
      </c>
      <c r="E17" s="28">
        <f t="shared" si="0"/>
        <v>-12640</v>
      </c>
    </row>
    <row r="18" spans="1:5" x14ac:dyDescent="0.2">
      <c r="A18">
        <f t="shared" si="1"/>
        <v>160</v>
      </c>
      <c r="B18" s="27">
        <f t="shared" si="2"/>
        <v>642</v>
      </c>
      <c r="C18" s="28">
        <f>B18*'Break-Even-Analyse'!$B$16</f>
        <v>304950</v>
      </c>
      <c r="D18" s="28">
        <f>'Break-Even-Analyse'!$B$13+B18*'Break-Even-Analyse'!$B$8</f>
        <v>317040</v>
      </c>
      <c r="E18" s="28">
        <f t="shared" si="0"/>
        <v>-12090</v>
      </c>
    </row>
    <row r="19" spans="1:5" x14ac:dyDescent="0.2">
      <c r="A19">
        <f t="shared" si="1"/>
        <v>170</v>
      </c>
      <c r="B19" s="27">
        <f t="shared" si="2"/>
        <v>652</v>
      </c>
      <c r="C19" s="28">
        <f>B19*'Break-Even-Analyse'!$B$16</f>
        <v>309700</v>
      </c>
      <c r="D19" s="28">
        <f>'Break-Even-Analyse'!$B$13+B19*'Break-Even-Analyse'!$B$8</f>
        <v>321240</v>
      </c>
      <c r="E19" s="28">
        <f t="shared" si="0"/>
        <v>-11540</v>
      </c>
    </row>
    <row r="20" spans="1:5" x14ac:dyDescent="0.2">
      <c r="A20">
        <f t="shared" si="1"/>
        <v>180</v>
      </c>
      <c r="B20" s="27">
        <f t="shared" si="2"/>
        <v>662</v>
      </c>
      <c r="C20" s="28">
        <f>B20*'Break-Even-Analyse'!$B$16</f>
        <v>314450</v>
      </c>
      <c r="D20" s="28">
        <f>'Break-Even-Analyse'!$B$13+B20*'Break-Even-Analyse'!$B$8</f>
        <v>325440</v>
      </c>
      <c r="E20" s="28">
        <f t="shared" si="0"/>
        <v>-10990</v>
      </c>
    </row>
    <row r="21" spans="1:5" x14ac:dyDescent="0.2">
      <c r="A21">
        <f t="shared" si="1"/>
        <v>190</v>
      </c>
      <c r="B21" s="27">
        <f t="shared" si="2"/>
        <v>672</v>
      </c>
      <c r="C21" s="28">
        <f>B21*'Break-Even-Analyse'!$B$16</f>
        <v>319200</v>
      </c>
      <c r="D21" s="28">
        <f>'Break-Even-Analyse'!$B$13+B21*'Break-Even-Analyse'!$B$8</f>
        <v>329640</v>
      </c>
      <c r="E21" s="28">
        <f t="shared" si="0"/>
        <v>-10440</v>
      </c>
    </row>
    <row r="22" spans="1:5" x14ac:dyDescent="0.2">
      <c r="A22">
        <f t="shared" si="1"/>
        <v>200</v>
      </c>
      <c r="B22" s="27">
        <f t="shared" si="2"/>
        <v>682</v>
      </c>
      <c r="C22" s="28">
        <f>B22*'Break-Even-Analyse'!$B$16</f>
        <v>323950</v>
      </c>
      <c r="D22" s="28">
        <f>'Break-Even-Analyse'!$B$13+B22*'Break-Even-Analyse'!$B$8</f>
        <v>333840</v>
      </c>
      <c r="E22" s="28">
        <f t="shared" si="0"/>
        <v>-9890</v>
      </c>
    </row>
    <row r="23" spans="1:5" x14ac:dyDescent="0.2">
      <c r="A23">
        <f t="shared" si="1"/>
        <v>210</v>
      </c>
      <c r="B23" s="27">
        <f t="shared" si="2"/>
        <v>692</v>
      </c>
      <c r="C23" s="28">
        <f>B23*'Break-Even-Analyse'!$B$16</f>
        <v>328700</v>
      </c>
      <c r="D23" s="28">
        <f>'Break-Even-Analyse'!$B$13+B23*'Break-Even-Analyse'!$B$8</f>
        <v>338040</v>
      </c>
      <c r="E23" s="28">
        <f t="shared" si="0"/>
        <v>-9340</v>
      </c>
    </row>
    <row r="24" spans="1:5" x14ac:dyDescent="0.2">
      <c r="A24">
        <f t="shared" si="1"/>
        <v>220</v>
      </c>
      <c r="B24" s="27">
        <f t="shared" si="2"/>
        <v>702</v>
      </c>
      <c r="C24" s="28">
        <f>B24*'Break-Even-Analyse'!$B$16</f>
        <v>333450</v>
      </c>
      <c r="D24" s="28">
        <f>'Break-Even-Analyse'!$B$13+B24*'Break-Even-Analyse'!$B$8</f>
        <v>342240</v>
      </c>
      <c r="E24" s="28">
        <f t="shared" si="0"/>
        <v>-8790</v>
      </c>
    </row>
    <row r="25" spans="1:5" x14ac:dyDescent="0.2">
      <c r="A25">
        <f t="shared" si="1"/>
        <v>230</v>
      </c>
      <c r="B25" s="27">
        <f t="shared" si="2"/>
        <v>712</v>
      </c>
      <c r="C25" s="28">
        <f>B25*'Break-Even-Analyse'!$B$16</f>
        <v>338200</v>
      </c>
      <c r="D25" s="28">
        <f>'Break-Even-Analyse'!$B$13+B25*'Break-Even-Analyse'!$B$8</f>
        <v>346440</v>
      </c>
      <c r="E25" s="28">
        <f t="shared" si="0"/>
        <v>-8240</v>
      </c>
    </row>
    <row r="26" spans="1:5" x14ac:dyDescent="0.2">
      <c r="A26">
        <f t="shared" si="1"/>
        <v>240</v>
      </c>
      <c r="B26" s="27">
        <f t="shared" si="2"/>
        <v>722</v>
      </c>
      <c r="C26" s="28">
        <f>B26*'Break-Even-Analyse'!$B$16</f>
        <v>342950</v>
      </c>
      <c r="D26" s="28">
        <f>'Break-Even-Analyse'!$B$13+B26*'Break-Even-Analyse'!$B$8</f>
        <v>350640</v>
      </c>
      <c r="E26" s="28">
        <f t="shared" si="0"/>
        <v>-7690</v>
      </c>
    </row>
    <row r="27" spans="1:5" x14ac:dyDescent="0.2">
      <c r="A27">
        <f t="shared" si="1"/>
        <v>250</v>
      </c>
      <c r="B27" s="27">
        <f t="shared" si="2"/>
        <v>732</v>
      </c>
      <c r="C27" s="28">
        <f>B27*'Break-Even-Analyse'!$B$16</f>
        <v>347700</v>
      </c>
      <c r="D27" s="28">
        <f>'Break-Even-Analyse'!$B$13+B27*'Break-Even-Analyse'!$B$8</f>
        <v>354840</v>
      </c>
      <c r="E27" s="28">
        <f t="shared" si="0"/>
        <v>-7140</v>
      </c>
    </row>
    <row r="28" spans="1:5" x14ac:dyDescent="0.2">
      <c r="A28">
        <f t="shared" si="1"/>
        <v>260</v>
      </c>
      <c r="B28" s="27">
        <f t="shared" si="2"/>
        <v>742</v>
      </c>
      <c r="C28" s="28">
        <f>B28*'Break-Even-Analyse'!$B$16</f>
        <v>352450</v>
      </c>
      <c r="D28" s="28">
        <f>'Break-Even-Analyse'!$B$13+B28*'Break-Even-Analyse'!$B$8</f>
        <v>359040</v>
      </c>
      <c r="E28" s="28">
        <f t="shared" si="0"/>
        <v>-6590</v>
      </c>
    </row>
    <row r="29" spans="1:5" x14ac:dyDescent="0.2">
      <c r="A29">
        <f t="shared" si="1"/>
        <v>270</v>
      </c>
      <c r="B29" s="27">
        <f t="shared" si="2"/>
        <v>752</v>
      </c>
      <c r="C29" s="28">
        <f>B29*'Break-Even-Analyse'!$B$16</f>
        <v>357200</v>
      </c>
      <c r="D29" s="28">
        <f>'Break-Even-Analyse'!$B$13+B29*'Break-Even-Analyse'!$B$8</f>
        <v>363240</v>
      </c>
      <c r="E29" s="28">
        <f t="shared" si="0"/>
        <v>-6040</v>
      </c>
    </row>
    <row r="30" spans="1:5" x14ac:dyDescent="0.2">
      <c r="A30">
        <f t="shared" si="1"/>
        <v>280</v>
      </c>
      <c r="B30" s="27">
        <f t="shared" si="2"/>
        <v>762</v>
      </c>
      <c r="C30" s="28">
        <f>B30*'Break-Even-Analyse'!$B$16</f>
        <v>361950</v>
      </c>
      <c r="D30" s="28">
        <f>'Break-Even-Analyse'!$B$13+B30*'Break-Even-Analyse'!$B$8</f>
        <v>367440</v>
      </c>
      <c r="E30" s="28">
        <f t="shared" si="0"/>
        <v>-5490</v>
      </c>
    </row>
    <row r="31" spans="1:5" x14ac:dyDescent="0.2">
      <c r="A31">
        <f t="shared" si="1"/>
        <v>290</v>
      </c>
      <c r="B31" s="27">
        <f t="shared" si="2"/>
        <v>772</v>
      </c>
      <c r="C31" s="28">
        <f>B31*'Break-Even-Analyse'!$B$16</f>
        <v>366700</v>
      </c>
      <c r="D31" s="28">
        <f>'Break-Even-Analyse'!$B$13+B31*'Break-Even-Analyse'!$B$8</f>
        <v>371640</v>
      </c>
      <c r="E31" s="28">
        <f t="shared" si="0"/>
        <v>-4940</v>
      </c>
    </row>
    <row r="32" spans="1:5" x14ac:dyDescent="0.2">
      <c r="A32">
        <f t="shared" si="1"/>
        <v>300</v>
      </c>
      <c r="B32" s="27">
        <f t="shared" si="2"/>
        <v>782</v>
      </c>
      <c r="C32" s="28">
        <f>B32*'Break-Even-Analyse'!$B$16</f>
        <v>371450</v>
      </c>
      <c r="D32" s="28">
        <f>'Break-Even-Analyse'!$B$13+B32*'Break-Even-Analyse'!$B$8</f>
        <v>375840</v>
      </c>
      <c r="E32" s="28">
        <f t="shared" si="0"/>
        <v>-4390</v>
      </c>
    </row>
    <row r="33" spans="1:5" x14ac:dyDescent="0.2">
      <c r="A33">
        <f t="shared" si="1"/>
        <v>310</v>
      </c>
      <c r="B33" s="27">
        <f t="shared" si="2"/>
        <v>792</v>
      </c>
      <c r="C33" s="28">
        <f>B33*'Break-Even-Analyse'!$B$16</f>
        <v>376200</v>
      </c>
      <c r="D33" s="28">
        <f>'Break-Even-Analyse'!$B$13+B33*'Break-Even-Analyse'!$B$8</f>
        <v>380040</v>
      </c>
      <c r="E33" s="28">
        <f t="shared" si="0"/>
        <v>-3840</v>
      </c>
    </row>
    <row r="34" spans="1:5" x14ac:dyDescent="0.2">
      <c r="A34">
        <f t="shared" si="1"/>
        <v>320</v>
      </c>
      <c r="B34" s="27">
        <f t="shared" si="2"/>
        <v>802</v>
      </c>
      <c r="C34" s="28">
        <f>B34*'Break-Even-Analyse'!$B$16</f>
        <v>380950</v>
      </c>
      <c r="D34" s="28">
        <f>'Break-Even-Analyse'!$B$13+B34*'Break-Even-Analyse'!$B$8</f>
        <v>384240</v>
      </c>
      <c r="E34" s="28">
        <f t="shared" si="0"/>
        <v>-3290</v>
      </c>
    </row>
    <row r="35" spans="1:5" x14ac:dyDescent="0.2">
      <c r="A35">
        <f t="shared" si="1"/>
        <v>330</v>
      </c>
      <c r="B35" s="27">
        <f t="shared" si="2"/>
        <v>812</v>
      </c>
      <c r="C35" s="28">
        <f>B35*'Break-Even-Analyse'!$B$16</f>
        <v>385700</v>
      </c>
      <c r="D35" s="28">
        <f>'Break-Even-Analyse'!$B$13+B35*'Break-Even-Analyse'!$B$8</f>
        <v>388440</v>
      </c>
      <c r="E35" s="28">
        <f t="shared" si="0"/>
        <v>-2740</v>
      </c>
    </row>
    <row r="36" spans="1:5" x14ac:dyDescent="0.2">
      <c r="A36">
        <f t="shared" si="1"/>
        <v>340</v>
      </c>
      <c r="B36" s="27">
        <f t="shared" si="2"/>
        <v>822</v>
      </c>
      <c r="C36" s="28">
        <f>B36*'Break-Even-Analyse'!$B$16</f>
        <v>390450</v>
      </c>
      <c r="D36" s="28">
        <f>'Break-Even-Analyse'!$B$13+B36*'Break-Even-Analyse'!$B$8</f>
        <v>392640</v>
      </c>
      <c r="E36" s="28">
        <f t="shared" si="0"/>
        <v>-2190</v>
      </c>
    </row>
    <row r="37" spans="1:5" x14ac:dyDescent="0.2">
      <c r="A37">
        <f t="shared" si="1"/>
        <v>350</v>
      </c>
      <c r="B37" s="27">
        <f t="shared" si="2"/>
        <v>832</v>
      </c>
      <c r="C37" s="28">
        <f>B37*'Break-Even-Analyse'!$B$16</f>
        <v>395200</v>
      </c>
      <c r="D37" s="28">
        <f>'Break-Even-Analyse'!$B$13+B37*'Break-Even-Analyse'!$B$8</f>
        <v>396840</v>
      </c>
      <c r="E37" s="28">
        <f t="shared" si="0"/>
        <v>-1640</v>
      </c>
    </row>
    <row r="38" spans="1:5" x14ac:dyDescent="0.2">
      <c r="A38">
        <f t="shared" si="1"/>
        <v>360</v>
      </c>
      <c r="B38" s="27">
        <f t="shared" si="2"/>
        <v>842</v>
      </c>
      <c r="C38" s="28">
        <f>B38*'Break-Even-Analyse'!$B$16</f>
        <v>399950</v>
      </c>
      <c r="D38" s="28">
        <f>'Break-Even-Analyse'!$B$13+B38*'Break-Even-Analyse'!$B$8</f>
        <v>401040</v>
      </c>
      <c r="E38" s="28">
        <f t="shared" si="0"/>
        <v>-1090</v>
      </c>
    </row>
    <row r="39" spans="1:5" x14ac:dyDescent="0.2">
      <c r="A39">
        <f t="shared" si="1"/>
        <v>370</v>
      </c>
      <c r="B39" s="27">
        <f t="shared" si="2"/>
        <v>852</v>
      </c>
      <c r="C39" s="28">
        <f>B39*'Break-Even-Analyse'!$B$16</f>
        <v>404700</v>
      </c>
      <c r="D39" s="28">
        <f>'Break-Even-Analyse'!$B$13+B39*'Break-Even-Analyse'!$B$8</f>
        <v>405240</v>
      </c>
      <c r="E39" s="28">
        <f t="shared" si="0"/>
        <v>-540</v>
      </c>
    </row>
    <row r="40" spans="1:5" x14ac:dyDescent="0.2">
      <c r="A40">
        <f t="shared" si="1"/>
        <v>380</v>
      </c>
      <c r="B40" s="27">
        <f t="shared" si="2"/>
        <v>862</v>
      </c>
      <c r="C40" s="28">
        <f>B40*'Break-Even-Analyse'!$B$16</f>
        <v>409450</v>
      </c>
      <c r="D40" s="28">
        <f>'Break-Even-Analyse'!$B$13+B40*'Break-Even-Analyse'!$B$8</f>
        <v>409440</v>
      </c>
      <c r="E40" s="28">
        <f t="shared" si="0"/>
        <v>10</v>
      </c>
    </row>
    <row r="41" spans="1:5" x14ac:dyDescent="0.2">
      <c r="A41">
        <f t="shared" si="1"/>
        <v>390</v>
      </c>
      <c r="B41" s="27">
        <f t="shared" si="2"/>
        <v>872</v>
      </c>
      <c r="C41" s="28">
        <f>B41*'Break-Even-Analyse'!$B$16</f>
        <v>414200</v>
      </c>
      <c r="D41" s="28">
        <f>'Break-Even-Analyse'!$B$13+B41*'Break-Even-Analyse'!$B$8</f>
        <v>413640</v>
      </c>
      <c r="E41" s="28">
        <f t="shared" si="0"/>
        <v>560</v>
      </c>
    </row>
    <row r="42" spans="1:5" x14ac:dyDescent="0.2">
      <c r="A42">
        <f t="shared" si="1"/>
        <v>400</v>
      </c>
      <c r="B42" s="27">
        <f t="shared" si="2"/>
        <v>882</v>
      </c>
      <c r="C42" s="28">
        <f>B42*'Break-Even-Analyse'!$B$16</f>
        <v>418950</v>
      </c>
      <c r="D42" s="28">
        <f>'Break-Even-Analyse'!$B$13+B42*'Break-Even-Analyse'!$B$8</f>
        <v>417840</v>
      </c>
      <c r="E42" s="28">
        <f t="shared" si="0"/>
        <v>1110</v>
      </c>
    </row>
    <row r="43" spans="1:5" x14ac:dyDescent="0.2">
      <c r="A43">
        <f t="shared" si="1"/>
        <v>410</v>
      </c>
      <c r="B43" s="27">
        <f t="shared" si="2"/>
        <v>892</v>
      </c>
      <c r="C43" s="28">
        <f>B43*'Break-Even-Analyse'!$B$16</f>
        <v>423700</v>
      </c>
      <c r="D43" s="28">
        <f>'Break-Even-Analyse'!$B$13+B43*'Break-Even-Analyse'!$B$8</f>
        <v>422040</v>
      </c>
      <c r="E43" s="28">
        <f t="shared" si="0"/>
        <v>1660</v>
      </c>
    </row>
    <row r="44" spans="1:5" x14ac:dyDescent="0.2">
      <c r="A44">
        <f t="shared" si="1"/>
        <v>420</v>
      </c>
      <c r="B44" s="27">
        <f t="shared" si="2"/>
        <v>902</v>
      </c>
      <c r="C44" s="28">
        <f>B44*'Break-Even-Analyse'!$B$16</f>
        <v>428450</v>
      </c>
      <c r="D44" s="28">
        <f>'Break-Even-Analyse'!$B$13+B44*'Break-Even-Analyse'!$B$8</f>
        <v>426240</v>
      </c>
      <c r="E44" s="28">
        <f t="shared" si="0"/>
        <v>2210</v>
      </c>
    </row>
    <row r="45" spans="1:5" x14ac:dyDescent="0.2">
      <c r="A45">
        <f t="shared" si="1"/>
        <v>430</v>
      </c>
      <c r="B45" s="27">
        <f t="shared" si="2"/>
        <v>912</v>
      </c>
      <c r="C45" s="28">
        <f>B45*'Break-Even-Analyse'!$B$16</f>
        <v>433200</v>
      </c>
      <c r="D45" s="28">
        <f>'Break-Even-Analyse'!$B$13+B45*'Break-Even-Analyse'!$B$8</f>
        <v>430440</v>
      </c>
      <c r="E45" s="28">
        <f t="shared" si="0"/>
        <v>2760</v>
      </c>
    </row>
    <row r="46" spans="1:5" x14ac:dyDescent="0.2">
      <c r="A46">
        <f t="shared" si="1"/>
        <v>440</v>
      </c>
      <c r="B46" s="27">
        <f t="shared" si="2"/>
        <v>922</v>
      </c>
      <c r="C46" s="28">
        <f>B46*'Break-Even-Analyse'!$B$16</f>
        <v>437950</v>
      </c>
      <c r="D46" s="28">
        <f>'Break-Even-Analyse'!$B$13+B46*'Break-Even-Analyse'!$B$8</f>
        <v>434640</v>
      </c>
      <c r="E46" s="28">
        <f t="shared" si="0"/>
        <v>3310</v>
      </c>
    </row>
    <row r="47" spans="1:5" x14ac:dyDescent="0.2">
      <c r="A47">
        <f t="shared" si="1"/>
        <v>450</v>
      </c>
      <c r="B47" s="27">
        <f t="shared" si="2"/>
        <v>932</v>
      </c>
      <c r="C47" s="28">
        <f>B47*'Break-Even-Analyse'!$B$16</f>
        <v>442700</v>
      </c>
      <c r="D47" s="28">
        <f>'Break-Even-Analyse'!$B$13+B47*'Break-Even-Analyse'!$B$8</f>
        <v>438840</v>
      </c>
      <c r="E47" s="28">
        <f t="shared" si="0"/>
        <v>3860</v>
      </c>
    </row>
    <row r="48" spans="1:5" x14ac:dyDescent="0.2">
      <c r="A48">
        <f t="shared" si="1"/>
        <v>460</v>
      </c>
      <c r="B48" s="27">
        <f t="shared" si="2"/>
        <v>942</v>
      </c>
      <c r="C48" s="28">
        <f>B48*'Break-Even-Analyse'!$B$16</f>
        <v>447450</v>
      </c>
      <c r="D48" s="28">
        <f>'Break-Even-Analyse'!$B$13+B48*'Break-Even-Analyse'!$B$8</f>
        <v>443040</v>
      </c>
      <c r="E48" s="28">
        <f t="shared" si="0"/>
        <v>4410</v>
      </c>
    </row>
    <row r="49" spans="1:5" x14ac:dyDescent="0.2">
      <c r="A49">
        <f t="shared" si="1"/>
        <v>470</v>
      </c>
      <c r="B49" s="27">
        <f t="shared" si="2"/>
        <v>952</v>
      </c>
      <c r="C49" s="28">
        <f>B49*'Break-Even-Analyse'!$B$16</f>
        <v>452200</v>
      </c>
      <c r="D49" s="28">
        <f>'Break-Even-Analyse'!$B$13+B49*'Break-Even-Analyse'!$B$8</f>
        <v>447240</v>
      </c>
      <c r="E49" s="28">
        <f t="shared" si="0"/>
        <v>4960</v>
      </c>
    </row>
    <row r="50" spans="1:5" x14ac:dyDescent="0.2">
      <c r="A50">
        <f t="shared" si="1"/>
        <v>480</v>
      </c>
      <c r="B50" s="27">
        <f t="shared" si="2"/>
        <v>962</v>
      </c>
      <c r="C50" s="28">
        <f>B50*'Break-Even-Analyse'!$B$16</f>
        <v>456950</v>
      </c>
      <c r="D50" s="28">
        <f>'Break-Even-Analyse'!$B$13+B50*'Break-Even-Analyse'!$B$8</f>
        <v>451440</v>
      </c>
      <c r="E50" s="28">
        <f t="shared" si="0"/>
        <v>5510</v>
      </c>
    </row>
    <row r="51" spans="1:5" x14ac:dyDescent="0.2">
      <c r="A51">
        <f t="shared" si="1"/>
        <v>490</v>
      </c>
      <c r="B51" s="27">
        <f t="shared" si="2"/>
        <v>972</v>
      </c>
      <c r="C51" s="28">
        <f>B51*'Break-Even-Analyse'!$B$16</f>
        <v>461700</v>
      </c>
      <c r="D51" s="28">
        <f>'Break-Even-Analyse'!$B$13+B51*'Break-Even-Analyse'!$B$8</f>
        <v>455640</v>
      </c>
      <c r="E51" s="28">
        <f t="shared" si="0"/>
        <v>6060</v>
      </c>
    </row>
    <row r="52" spans="1:5" x14ac:dyDescent="0.2">
      <c r="A52">
        <f t="shared" si="1"/>
        <v>500</v>
      </c>
      <c r="B52" s="27">
        <f t="shared" si="2"/>
        <v>982</v>
      </c>
      <c r="C52" s="28">
        <f>B52*'Break-Even-Analyse'!$B$16</f>
        <v>466450</v>
      </c>
      <c r="D52" s="28">
        <f>'Break-Even-Analyse'!$B$13+B52*'Break-Even-Analyse'!$B$8</f>
        <v>459840</v>
      </c>
      <c r="E52" s="28">
        <f t="shared" si="0"/>
        <v>6610</v>
      </c>
    </row>
    <row r="53" spans="1:5" x14ac:dyDescent="0.2">
      <c r="A53">
        <f t="shared" si="1"/>
        <v>510</v>
      </c>
      <c r="B53" s="27">
        <f t="shared" si="2"/>
        <v>992</v>
      </c>
      <c r="C53" s="28">
        <f>B53*'Break-Even-Analyse'!$B$16</f>
        <v>471200</v>
      </c>
      <c r="D53" s="28">
        <f>'Break-Even-Analyse'!$B$13+B53*'Break-Even-Analyse'!$B$8</f>
        <v>464040</v>
      </c>
      <c r="E53" s="28">
        <f t="shared" si="0"/>
        <v>7160</v>
      </c>
    </row>
    <row r="54" spans="1:5" x14ac:dyDescent="0.2">
      <c r="A54">
        <f t="shared" si="1"/>
        <v>520</v>
      </c>
      <c r="B54" s="27">
        <f t="shared" si="2"/>
        <v>1002</v>
      </c>
      <c r="C54" s="28">
        <f>B54*'Break-Even-Analyse'!$B$16</f>
        <v>475950</v>
      </c>
      <c r="D54" s="28">
        <f>'Break-Even-Analyse'!$B$13+B54*'Break-Even-Analyse'!$B$8</f>
        <v>468240</v>
      </c>
      <c r="E54" s="28">
        <f t="shared" si="0"/>
        <v>7710</v>
      </c>
    </row>
    <row r="55" spans="1:5" x14ac:dyDescent="0.2">
      <c r="A55">
        <f t="shared" si="1"/>
        <v>530</v>
      </c>
      <c r="B55" s="27">
        <f t="shared" si="2"/>
        <v>1012</v>
      </c>
      <c r="C55" s="28">
        <f>B55*'Break-Even-Analyse'!$B$16</f>
        <v>480700</v>
      </c>
      <c r="D55" s="28">
        <f>'Break-Even-Analyse'!$B$13+B55*'Break-Even-Analyse'!$B$8</f>
        <v>472440</v>
      </c>
      <c r="E55" s="28">
        <f t="shared" si="0"/>
        <v>8260</v>
      </c>
    </row>
    <row r="56" spans="1:5" x14ac:dyDescent="0.2">
      <c r="A56">
        <f t="shared" si="1"/>
        <v>540</v>
      </c>
      <c r="B56" s="27">
        <f t="shared" si="2"/>
        <v>1022</v>
      </c>
      <c r="C56" s="28">
        <f>B56*'Break-Even-Analyse'!$B$16</f>
        <v>485450</v>
      </c>
      <c r="D56" s="28">
        <f>'Break-Even-Analyse'!$B$13+B56*'Break-Even-Analyse'!$B$8</f>
        <v>476640</v>
      </c>
      <c r="E56" s="28">
        <f t="shared" si="0"/>
        <v>8810</v>
      </c>
    </row>
    <row r="57" spans="1:5" x14ac:dyDescent="0.2">
      <c r="A57">
        <f t="shared" si="1"/>
        <v>550</v>
      </c>
      <c r="B57" s="27">
        <f t="shared" si="2"/>
        <v>1032</v>
      </c>
      <c r="C57" s="28">
        <f>B57*'Break-Even-Analyse'!$B$16</f>
        <v>490200</v>
      </c>
      <c r="D57" s="28">
        <f>'Break-Even-Analyse'!$B$13+B57*'Break-Even-Analyse'!$B$8</f>
        <v>480840</v>
      </c>
      <c r="E57" s="28">
        <f t="shared" si="0"/>
        <v>9360</v>
      </c>
    </row>
    <row r="58" spans="1:5" x14ac:dyDescent="0.2">
      <c r="A58">
        <f t="shared" si="1"/>
        <v>560</v>
      </c>
      <c r="B58" s="27">
        <f t="shared" si="2"/>
        <v>1042</v>
      </c>
      <c r="C58" s="28">
        <f>B58*'Break-Even-Analyse'!$B$16</f>
        <v>494950</v>
      </c>
      <c r="D58" s="28">
        <f>'Break-Even-Analyse'!$B$13+B58*'Break-Even-Analyse'!$B$8</f>
        <v>485040</v>
      </c>
      <c r="E58" s="28">
        <f t="shared" si="0"/>
        <v>9910</v>
      </c>
    </row>
    <row r="59" spans="1:5" x14ac:dyDescent="0.2">
      <c r="A59">
        <f t="shared" si="1"/>
        <v>570</v>
      </c>
      <c r="B59" s="27">
        <f t="shared" si="2"/>
        <v>1052</v>
      </c>
      <c r="C59" s="28">
        <f>B59*'Break-Even-Analyse'!$B$16</f>
        <v>499700</v>
      </c>
      <c r="D59" s="28">
        <f>'Break-Even-Analyse'!$B$13+B59*'Break-Even-Analyse'!$B$8</f>
        <v>489240</v>
      </c>
      <c r="E59" s="28">
        <f t="shared" si="0"/>
        <v>10460</v>
      </c>
    </row>
    <row r="60" spans="1:5" x14ac:dyDescent="0.2">
      <c r="A60">
        <f t="shared" si="1"/>
        <v>580</v>
      </c>
      <c r="B60" s="27">
        <f t="shared" si="2"/>
        <v>1062</v>
      </c>
      <c r="C60" s="28">
        <f>B60*'Break-Even-Analyse'!$B$16</f>
        <v>504450</v>
      </c>
      <c r="D60" s="28">
        <f>'Break-Even-Analyse'!$B$13+B60*'Break-Even-Analyse'!$B$8</f>
        <v>493440</v>
      </c>
      <c r="E60" s="28">
        <f t="shared" si="0"/>
        <v>11010</v>
      </c>
    </row>
    <row r="61" spans="1:5" x14ac:dyDescent="0.2">
      <c r="A61">
        <f t="shared" si="1"/>
        <v>590</v>
      </c>
      <c r="B61" s="27">
        <f t="shared" si="2"/>
        <v>1072</v>
      </c>
      <c r="C61" s="28">
        <f>B61*'Break-Even-Analyse'!$B$16</f>
        <v>509200</v>
      </c>
      <c r="D61" s="28">
        <f>'Break-Even-Analyse'!$B$13+B61*'Break-Even-Analyse'!$B$8</f>
        <v>497640</v>
      </c>
      <c r="E61" s="28">
        <f t="shared" si="0"/>
        <v>11560</v>
      </c>
    </row>
    <row r="62" spans="1:5" x14ac:dyDescent="0.2">
      <c r="A62">
        <f t="shared" si="1"/>
        <v>600</v>
      </c>
      <c r="B62" s="27">
        <f t="shared" si="2"/>
        <v>1082</v>
      </c>
      <c r="C62" s="28">
        <f>B62*'Break-Even-Analyse'!$B$16</f>
        <v>513950</v>
      </c>
      <c r="D62" s="28">
        <f>'Break-Even-Analyse'!$B$13+B62*'Break-Even-Analyse'!$B$8</f>
        <v>501840</v>
      </c>
      <c r="E62" s="28">
        <f t="shared" si="0"/>
        <v>12110</v>
      </c>
    </row>
    <row r="63" spans="1:5" x14ac:dyDescent="0.2">
      <c r="A63">
        <f t="shared" si="1"/>
        <v>610</v>
      </c>
      <c r="B63" s="27">
        <f t="shared" si="2"/>
        <v>1092</v>
      </c>
      <c r="C63" s="28">
        <f>B63*'Break-Even-Analyse'!$B$16</f>
        <v>518700</v>
      </c>
      <c r="D63" s="28">
        <f>'Break-Even-Analyse'!$B$13+B63*'Break-Even-Analyse'!$B$8</f>
        <v>506040</v>
      </c>
      <c r="E63" s="28">
        <f t="shared" si="0"/>
        <v>12660</v>
      </c>
    </row>
    <row r="64" spans="1:5" x14ac:dyDescent="0.2">
      <c r="A64">
        <f t="shared" si="1"/>
        <v>620</v>
      </c>
      <c r="B64" s="27">
        <f t="shared" si="2"/>
        <v>1102</v>
      </c>
      <c r="C64" s="28">
        <f>B64*'Break-Even-Analyse'!$B$16</f>
        <v>523450</v>
      </c>
      <c r="D64" s="28">
        <f>'Break-Even-Analyse'!$B$13+B64*'Break-Even-Analyse'!$B$8</f>
        <v>510240</v>
      </c>
      <c r="E64" s="28">
        <f t="shared" si="0"/>
        <v>13210</v>
      </c>
    </row>
    <row r="65" spans="1:5" x14ac:dyDescent="0.2">
      <c r="A65">
        <f t="shared" si="1"/>
        <v>630</v>
      </c>
      <c r="B65" s="27">
        <f t="shared" si="2"/>
        <v>1112</v>
      </c>
      <c r="C65" s="28">
        <f>B65*'Break-Even-Analyse'!$B$16</f>
        <v>528200</v>
      </c>
      <c r="D65" s="28">
        <f>'Break-Even-Analyse'!$B$13+B65*'Break-Even-Analyse'!$B$8</f>
        <v>514440</v>
      </c>
      <c r="E65" s="28">
        <f t="shared" si="0"/>
        <v>13760</v>
      </c>
    </row>
    <row r="66" spans="1:5" x14ac:dyDescent="0.2">
      <c r="A66">
        <f t="shared" si="1"/>
        <v>640</v>
      </c>
      <c r="B66" s="27">
        <f t="shared" si="2"/>
        <v>1122</v>
      </c>
      <c r="C66" s="28">
        <f>B66*'Break-Even-Analyse'!$B$16</f>
        <v>532950</v>
      </c>
      <c r="D66" s="28">
        <f>'Break-Even-Analyse'!$B$13+B66*'Break-Even-Analyse'!$B$8</f>
        <v>518640</v>
      </c>
      <c r="E66" s="28">
        <f t="shared" si="0"/>
        <v>14310</v>
      </c>
    </row>
    <row r="67" spans="1:5" x14ac:dyDescent="0.2">
      <c r="A67">
        <f t="shared" si="1"/>
        <v>650</v>
      </c>
      <c r="B67" s="27">
        <f t="shared" si="2"/>
        <v>1132</v>
      </c>
      <c r="C67" s="28">
        <f>B67*'Break-Even-Analyse'!$B$16</f>
        <v>537700</v>
      </c>
      <c r="D67" s="28">
        <f>'Break-Even-Analyse'!$B$13+B67*'Break-Even-Analyse'!$B$8</f>
        <v>522840</v>
      </c>
      <c r="E67" s="28">
        <f t="shared" ref="E67:E100" si="3">C67-D67</f>
        <v>14860</v>
      </c>
    </row>
    <row r="68" spans="1:5" x14ac:dyDescent="0.2">
      <c r="A68">
        <f t="shared" ref="A68:A100" si="4">A67+$I$3</f>
        <v>660</v>
      </c>
      <c r="B68" s="27">
        <f t="shared" ref="B68:B100" si="5">$B$2+A68</f>
        <v>1142</v>
      </c>
      <c r="C68" s="28">
        <f>B68*'Break-Even-Analyse'!$B$16</f>
        <v>542450</v>
      </c>
      <c r="D68" s="28">
        <f>'Break-Even-Analyse'!$B$13+B68*'Break-Even-Analyse'!$B$8</f>
        <v>527040</v>
      </c>
      <c r="E68" s="28">
        <f t="shared" si="3"/>
        <v>15410</v>
      </c>
    </row>
    <row r="69" spans="1:5" x14ac:dyDescent="0.2">
      <c r="A69">
        <f t="shared" si="4"/>
        <v>670</v>
      </c>
      <c r="B69" s="27">
        <f t="shared" si="5"/>
        <v>1152</v>
      </c>
      <c r="C69" s="28">
        <f>B69*'Break-Even-Analyse'!$B$16</f>
        <v>547200</v>
      </c>
      <c r="D69" s="28">
        <f>'Break-Even-Analyse'!$B$13+B69*'Break-Even-Analyse'!$B$8</f>
        <v>531240</v>
      </c>
      <c r="E69" s="28">
        <f t="shared" si="3"/>
        <v>15960</v>
      </c>
    </row>
    <row r="70" spans="1:5" x14ac:dyDescent="0.2">
      <c r="A70">
        <f t="shared" si="4"/>
        <v>680</v>
      </c>
      <c r="B70" s="27">
        <f t="shared" si="5"/>
        <v>1162</v>
      </c>
      <c r="C70" s="28">
        <f>B70*'Break-Even-Analyse'!$B$16</f>
        <v>551950</v>
      </c>
      <c r="D70" s="28">
        <f>'Break-Even-Analyse'!$B$13+B70*'Break-Even-Analyse'!$B$8</f>
        <v>535440</v>
      </c>
      <c r="E70" s="28">
        <f t="shared" si="3"/>
        <v>16510</v>
      </c>
    </row>
    <row r="71" spans="1:5" x14ac:dyDescent="0.2">
      <c r="A71">
        <f t="shared" si="4"/>
        <v>690</v>
      </c>
      <c r="B71" s="27">
        <f t="shared" si="5"/>
        <v>1172</v>
      </c>
      <c r="C71" s="28">
        <f>B71*'Break-Even-Analyse'!$B$16</f>
        <v>556700</v>
      </c>
      <c r="D71" s="28">
        <f>'Break-Even-Analyse'!$B$13+B71*'Break-Even-Analyse'!$B$8</f>
        <v>539640</v>
      </c>
      <c r="E71" s="28">
        <f t="shared" si="3"/>
        <v>17060</v>
      </c>
    </row>
    <row r="72" spans="1:5" x14ac:dyDescent="0.2">
      <c r="A72">
        <f t="shared" si="4"/>
        <v>700</v>
      </c>
      <c r="B72" s="27">
        <f t="shared" si="5"/>
        <v>1182</v>
      </c>
      <c r="C72" s="28">
        <f>B72*'Break-Even-Analyse'!$B$16</f>
        <v>561450</v>
      </c>
      <c r="D72" s="28">
        <f>'Break-Even-Analyse'!$B$13+B72*'Break-Even-Analyse'!$B$8</f>
        <v>543840</v>
      </c>
      <c r="E72" s="28">
        <f t="shared" si="3"/>
        <v>17610</v>
      </c>
    </row>
    <row r="73" spans="1:5" x14ac:dyDescent="0.2">
      <c r="A73">
        <f t="shared" si="4"/>
        <v>710</v>
      </c>
      <c r="B73" s="27">
        <f t="shared" si="5"/>
        <v>1192</v>
      </c>
      <c r="C73" s="28">
        <f>B73*'Break-Even-Analyse'!$B$16</f>
        <v>566200</v>
      </c>
      <c r="D73" s="28">
        <f>'Break-Even-Analyse'!$B$13+B73*'Break-Even-Analyse'!$B$8</f>
        <v>548040</v>
      </c>
      <c r="E73" s="28">
        <f t="shared" si="3"/>
        <v>18160</v>
      </c>
    </row>
    <row r="74" spans="1:5" x14ac:dyDescent="0.2">
      <c r="A74">
        <f t="shared" si="4"/>
        <v>720</v>
      </c>
      <c r="B74" s="27">
        <f t="shared" si="5"/>
        <v>1202</v>
      </c>
      <c r="C74" s="28">
        <f>B74*'Break-Even-Analyse'!$B$16</f>
        <v>570950</v>
      </c>
      <c r="D74" s="28">
        <f>'Break-Even-Analyse'!$B$13+B74*'Break-Even-Analyse'!$B$8</f>
        <v>552240</v>
      </c>
      <c r="E74" s="28">
        <f t="shared" si="3"/>
        <v>18710</v>
      </c>
    </row>
    <row r="75" spans="1:5" x14ac:dyDescent="0.2">
      <c r="A75">
        <f t="shared" si="4"/>
        <v>730</v>
      </c>
      <c r="B75" s="27">
        <f t="shared" si="5"/>
        <v>1212</v>
      </c>
      <c r="C75" s="28">
        <f>B75*'Break-Even-Analyse'!$B$16</f>
        <v>575700</v>
      </c>
      <c r="D75" s="28">
        <f>'Break-Even-Analyse'!$B$13+B75*'Break-Even-Analyse'!$B$8</f>
        <v>556440</v>
      </c>
      <c r="E75" s="28">
        <f t="shared" si="3"/>
        <v>19260</v>
      </c>
    </row>
    <row r="76" spans="1:5" x14ac:dyDescent="0.2">
      <c r="A76">
        <f t="shared" si="4"/>
        <v>740</v>
      </c>
      <c r="B76" s="27">
        <f t="shared" si="5"/>
        <v>1222</v>
      </c>
      <c r="C76" s="28">
        <f>B76*'Break-Even-Analyse'!$B$16</f>
        <v>580450</v>
      </c>
      <c r="D76" s="28">
        <f>'Break-Even-Analyse'!$B$13+B76*'Break-Even-Analyse'!$B$8</f>
        <v>560640</v>
      </c>
      <c r="E76" s="28">
        <f t="shared" si="3"/>
        <v>19810</v>
      </c>
    </row>
    <row r="77" spans="1:5" x14ac:dyDescent="0.2">
      <c r="A77">
        <f t="shared" si="4"/>
        <v>750</v>
      </c>
      <c r="B77" s="27">
        <f t="shared" si="5"/>
        <v>1232</v>
      </c>
      <c r="C77" s="28">
        <f>B77*'Break-Even-Analyse'!$B$16</f>
        <v>585200</v>
      </c>
      <c r="D77" s="28">
        <f>'Break-Even-Analyse'!$B$13+B77*'Break-Even-Analyse'!$B$8</f>
        <v>564840</v>
      </c>
      <c r="E77" s="28">
        <f t="shared" si="3"/>
        <v>20360</v>
      </c>
    </row>
    <row r="78" spans="1:5" x14ac:dyDescent="0.2">
      <c r="A78">
        <f t="shared" si="4"/>
        <v>760</v>
      </c>
      <c r="B78" s="27">
        <f t="shared" si="5"/>
        <v>1242</v>
      </c>
      <c r="C78" s="28">
        <f>B78*'Break-Even-Analyse'!$B$16</f>
        <v>589950</v>
      </c>
      <c r="D78" s="28">
        <f>'Break-Even-Analyse'!$B$13+B78*'Break-Even-Analyse'!$B$8</f>
        <v>569040</v>
      </c>
      <c r="E78" s="28">
        <f t="shared" si="3"/>
        <v>20910</v>
      </c>
    </row>
    <row r="79" spans="1:5" x14ac:dyDescent="0.2">
      <c r="A79">
        <f t="shared" si="4"/>
        <v>770</v>
      </c>
      <c r="B79" s="27">
        <f t="shared" si="5"/>
        <v>1252</v>
      </c>
      <c r="C79" s="28">
        <f>B79*'Break-Even-Analyse'!$B$16</f>
        <v>594700</v>
      </c>
      <c r="D79" s="28">
        <f>'Break-Even-Analyse'!$B$13+B79*'Break-Even-Analyse'!$B$8</f>
        <v>573240</v>
      </c>
      <c r="E79" s="28">
        <f t="shared" si="3"/>
        <v>21460</v>
      </c>
    </row>
    <row r="80" spans="1:5" x14ac:dyDescent="0.2">
      <c r="A80">
        <f t="shared" si="4"/>
        <v>780</v>
      </c>
      <c r="B80" s="27">
        <f t="shared" si="5"/>
        <v>1262</v>
      </c>
      <c r="C80" s="28">
        <f>B80*'Break-Even-Analyse'!$B$16</f>
        <v>599450</v>
      </c>
      <c r="D80" s="28">
        <f>'Break-Even-Analyse'!$B$13+B80*'Break-Even-Analyse'!$B$8</f>
        <v>577440</v>
      </c>
      <c r="E80" s="28">
        <f t="shared" si="3"/>
        <v>22010</v>
      </c>
    </row>
    <row r="81" spans="1:5" x14ac:dyDescent="0.2">
      <c r="A81">
        <f t="shared" si="4"/>
        <v>790</v>
      </c>
      <c r="B81" s="27">
        <f t="shared" si="5"/>
        <v>1272</v>
      </c>
      <c r="C81" s="28">
        <f>B81*'Break-Even-Analyse'!$B$16</f>
        <v>604200</v>
      </c>
      <c r="D81" s="28">
        <f>'Break-Even-Analyse'!$B$13+B81*'Break-Even-Analyse'!$B$8</f>
        <v>581640</v>
      </c>
      <c r="E81" s="28">
        <f t="shared" si="3"/>
        <v>22560</v>
      </c>
    </row>
    <row r="82" spans="1:5" x14ac:dyDescent="0.2">
      <c r="A82">
        <f t="shared" si="4"/>
        <v>800</v>
      </c>
      <c r="B82" s="27">
        <f t="shared" si="5"/>
        <v>1282</v>
      </c>
      <c r="C82" s="28">
        <f>B82*'Break-Even-Analyse'!$B$16</f>
        <v>608950</v>
      </c>
      <c r="D82" s="28">
        <f>'Break-Even-Analyse'!$B$13+B82*'Break-Even-Analyse'!$B$8</f>
        <v>585840</v>
      </c>
      <c r="E82" s="28">
        <f t="shared" si="3"/>
        <v>23110</v>
      </c>
    </row>
    <row r="83" spans="1:5" x14ac:dyDescent="0.2">
      <c r="A83">
        <f t="shared" si="4"/>
        <v>810</v>
      </c>
      <c r="B83" s="27">
        <f t="shared" si="5"/>
        <v>1292</v>
      </c>
      <c r="C83" s="28">
        <f>B83*'Break-Even-Analyse'!$B$16</f>
        <v>613700</v>
      </c>
      <c r="D83" s="28">
        <f>'Break-Even-Analyse'!$B$13+B83*'Break-Even-Analyse'!$B$8</f>
        <v>590040</v>
      </c>
      <c r="E83" s="28">
        <f t="shared" si="3"/>
        <v>23660</v>
      </c>
    </row>
    <row r="84" spans="1:5" x14ac:dyDescent="0.2">
      <c r="A84">
        <f t="shared" si="4"/>
        <v>820</v>
      </c>
      <c r="B84" s="27">
        <f t="shared" si="5"/>
        <v>1302</v>
      </c>
      <c r="C84" s="28">
        <f>B84*'Break-Even-Analyse'!$B$16</f>
        <v>618450</v>
      </c>
      <c r="D84" s="28">
        <f>'Break-Even-Analyse'!$B$13+B84*'Break-Even-Analyse'!$B$8</f>
        <v>594240</v>
      </c>
      <c r="E84" s="28">
        <f t="shared" si="3"/>
        <v>24210</v>
      </c>
    </row>
    <row r="85" spans="1:5" x14ac:dyDescent="0.2">
      <c r="A85">
        <f t="shared" si="4"/>
        <v>830</v>
      </c>
      <c r="B85" s="27">
        <f t="shared" si="5"/>
        <v>1312</v>
      </c>
      <c r="C85" s="28">
        <f>B85*'Break-Even-Analyse'!$B$16</f>
        <v>623200</v>
      </c>
      <c r="D85" s="28">
        <f>'Break-Even-Analyse'!$B$13+B85*'Break-Even-Analyse'!$B$8</f>
        <v>598440</v>
      </c>
      <c r="E85" s="28">
        <f t="shared" si="3"/>
        <v>24760</v>
      </c>
    </row>
    <row r="86" spans="1:5" x14ac:dyDescent="0.2">
      <c r="A86">
        <f t="shared" si="4"/>
        <v>840</v>
      </c>
      <c r="B86" s="27">
        <f t="shared" si="5"/>
        <v>1322</v>
      </c>
      <c r="C86" s="28">
        <f>B86*'Break-Even-Analyse'!$B$16</f>
        <v>627950</v>
      </c>
      <c r="D86" s="28">
        <f>'Break-Even-Analyse'!$B$13+B86*'Break-Even-Analyse'!$B$8</f>
        <v>602640</v>
      </c>
      <c r="E86" s="28">
        <f t="shared" si="3"/>
        <v>25310</v>
      </c>
    </row>
    <row r="87" spans="1:5" x14ac:dyDescent="0.2">
      <c r="A87">
        <f t="shared" si="4"/>
        <v>850</v>
      </c>
      <c r="B87" s="27">
        <f t="shared" si="5"/>
        <v>1332</v>
      </c>
      <c r="C87" s="28">
        <f>B87*'Break-Even-Analyse'!$B$16</f>
        <v>632700</v>
      </c>
      <c r="D87" s="28">
        <f>'Break-Even-Analyse'!$B$13+B87*'Break-Even-Analyse'!$B$8</f>
        <v>606840</v>
      </c>
      <c r="E87" s="28">
        <f t="shared" si="3"/>
        <v>25860</v>
      </c>
    </row>
    <row r="88" spans="1:5" x14ac:dyDescent="0.2">
      <c r="A88">
        <f t="shared" si="4"/>
        <v>860</v>
      </c>
      <c r="B88" s="27">
        <f t="shared" si="5"/>
        <v>1342</v>
      </c>
      <c r="C88" s="28">
        <f>B88*'Break-Even-Analyse'!$B$16</f>
        <v>637450</v>
      </c>
      <c r="D88" s="28">
        <f>'Break-Even-Analyse'!$B$13+B88*'Break-Even-Analyse'!$B$8</f>
        <v>611040</v>
      </c>
      <c r="E88" s="28">
        <f t="shared" si="3"/>
        <v>26410</v>
      </c>
    </row>
    <row r="89" spans="1:5" x14ac:dyDescent="0.2">
      <c r="A89">
        <f t="shared" si="4"/>
        <v>870</v>
      </c>
      <c r="B89" s="27">
        <f t="shared" si="5"/>
        <v>1352</v>
      </c>
      <c r="C89" s="28">
        <f>B89*'Break-Even-Analyse'!$B$16</f>
        <v>642200</v>
      </c>
      <c r="D89" s="28">
        <f>'Break-Even-Analyse'!$B$13+B89*'Break-Even-Analyse'!$B$8</f>
        <v>615240</v>
      </c>
      <c r="E89" s="28">
        <f t="shared" si="3"/>
        <v>26960</v>
      </c>
    </row>
    <row r="90" spans="1:5" x14ac:dyDescent="0.2">
      <c r="A90">
        <f t="shared" si="4"/>
        <v>880</v>
      </c>
      <c r="B90" s="27">
        <f t="shared" si="5"/>
        <v>1362</v>
      </c>
      <c r="C90" s="28">
        <f>B90*'Break-Even-Analyse'!$B$16</f>
        <v>646950</v>
      </c>
      <c r="D90" s="28">
        <f>'Break-Even-Analyse'!$B$13+B90*'Break-Even-Analyse'!$B$8</f>
        <v>619440</v>
      </c>
      <c r="E90" s="28">
        <f t="shared" si="3"/>
        <v>27510</v>
      </c>
    </row>
    <row r="91" spans="1:5" x14ac:dyDescent="0.2">
      <c r="A91">
        <f t="shared" si="4"/>
        <v>890</v>
      </c>
      <c r="B91" s="27">
        <f t="shared" si="5"/>
        <v>1372</v>
      </c>
      <c r="C91" s="28">
        <f>B91*'Break-Even-Analyse'!$B$16</f>
        <v>651700</v>
      </c>
      <c r="D91" s="28">
        <f>'Break-Even-Analyse'!$B$13+B91*'Break-Even-Analyse'!$B$8</f>
        <v>623640</v>
      </c>
      <c r="E91" s="28">
        <f t="shared" si="3"/>
        <v>28060</v>
      </c>
    </row>
    <row r="92" spans="1:5" x14ac:dyDescent="0.2">
      <c r="A92">
        <f t="shared" si="4"/>
        <v>900</v>
      </c>
      <c r="B92" s="27">
        <f t="shared" si="5"/>
        <v>1382</v>
      </c>
      <c r="C92" s="28">
        <f>B92*'Break-Even-Analyse'!$B$16</f>
        <v>656450</v>
      </c>
      <c r="D92" s="28">
        <f>'Break-Even-Analyse'!$B$13+B92*'Break-Even-Analyse'!$B$8</f>
        <v>627840</v>
      </c>
      <c r="E92" s="28">
        <f t="shared" si="3"/>
        <v>28610</v>
      </c>
    </row>
    <row r="93" spans="1:5" x14ac:dyDescent="0.2">
      <c r="A93">
        <f t="shared" si="4"/>
        <v>910</v>
      </c>
      <c r="B93" s="27">
        <f t="shared" si="5"/>
        <v>1392</v>
      </c>
      <c r="C93" s="28">
        <f>B93*'Break-Even-Analyse'!$B$16</f>
        <v>661200</v>
      </c>
      <c r="D93" s="28">
        <f>'Break-Even-Analyse'!$B$13+B93*'Break-Even-Analyse'!$B$8</f>
        <v>632040</v>
      </c>
      <c r="E93" s="28">
        <f t="shared" si="3"/>
        <v>29160</v>
      </c>
    </row>
    <row r="94" spans="1:5" x14ac:dyDescent="0.2">
      <c r="A94">
        <f t="shared" si="4"/>
        <v>920</v>
      </c>
      <c r="B94" s="27">
        <f t="shared" si="5"/>
        <v>1402</v>
      </c>
      <c r="C94" s="28">
        <f>B94*'Break-Even-Analyse'!$B$16</f>
        <v>665950</v>
      </c>
      <c r="D94" s="28">
        <f>'Break-Even-Analyse'!$B$13+B94*'Break-Even-Analyse'!$B$8</f>
        <v>636240</v>
      </c>
      <c r="E94" s="28">
        <f t="shared" si="3"/>
        <v>29710</v>
      </c>
    </row>
    <row r="95" spans="1:5" x14ac:dyDescent="0.2">
      <c r="A95">
        <f t="shared" si="4"/>
        <v>930</v>
      </c>
      <c r="B95" s="27">
        <f t="shared" si="5"/>
        <v>1412</v>
      </c>
      <c r="C95" s="28">
        <f>B95*'Break-Even-Analyse'!$B$16</f>
        <v>670700</v>
      </c>
      <c r="D95" s="28">
        <f>'Break-Even-Analyse'!$B$13+B95*'Break-Even-Analyse'!$B$8</f>
        <v>640440</v>
      </c>
      <c r="E95" s="28">
        <f t="shared" si="3"/>
        <v>30260</v>
      </c>
    </row>
    <row r="96" spans="1:5" x14ac:dyDescent="0.2">
      <c r="A96">
        <f t="shared" si="4"/>
        <v>940</v>
      </c>
      <c r="B96" s="27">
        <f t="shared" si="5"/>
        <v>1422</v>
      </c>
      <c r="C96" s="28">
        <f>B96*'Break-Even-Analyse'!$B$16</f>
        <v>675450</v>
      </c>
      <c r="D96" s="28">
        <f>'Break-Even-Analyse'!$B$13+B96*'Break-Even-Analyse'!$B$8</f>
        <v>644640</v>
      </c>
      <c r="E96" s="28">
        <f t="shared" si="3"/>
        <v>30810</v>
      </c>
    </row>
    <row r="97" spans="1:5" x14ac:dyDescent="0.2">
      <c r="A97">
        <f t="shared" si="4"/>
        <v>950</v>
      </c>
      <c r="B97" s="27">
        <f t="shared" si="5"/>
        <v>1432</v>
      </c>
      <c r="C97" s="28">
        <f>B97*'Break-Even-Analyse'!$B$16</f>
        <v>680200</v>
      </c>
      <c r="D97" s="28">
        <f>'Break-Even-Analyse'!$B$13+B97*'Break-Even-Analyse'!$B$8</f>
        <v>648840</v>
      </c>
      <c r="E97" s="28">
        <f t="shared" si="3"/>
        <v>31360</v>
      </c>
    </row>
    <row r="98" spans="1:5" x14ac:dyDescent="0.2">
      <c r="A98">
        <f t="shared" si="4"/>
        <v>960</v>
      </c>
      <c r="B98" s="27">
        <f t="shared" si="5"/>
        <v>1442</v>
      </c>
      <c r="C98" s="28">
        <f>B98*'Break-Even-Analyse'!$B$16</f>
        <v>684950</v>
      </c>
      <c r="D98" s="28">
        <f>'Break-Even-Analyse'!$B$13+B98*'Break-Even-Analyse'!$B$8</f>
        <v>653040</v>
      </c>
      <c r="E98" s="28">
        <f t="shared" si="3"/>
        <v>31910</v>
      </c>
    </row>
    <row r="99" spans="1:5" x14ac:dyDescent="0.2">
      <c r="A99">
        <f t="shared" si="4"/>
        <v>970</v>
      </c>
      <c r="B99" s="27">
        <f t="shared" si="5"/>
        <v>1452</v>
      </c>
      <c r="C99" s="28">
        <f>B99*'Break-Even-Analyse'!$B$16</f>
        <v>689700</v>
      </c>
      <c r="D99" s="28">
        <f>'Break-Even-Analyse'!$B$13+B99*'Break-Even-Analyse'!$B$8</f>
        <v>657240</v>
      </c>
      <c r="E99" s="28">
        <f t="shared" si="3"/>
        <v>32460</v>
      </c>
    </row>
    <row r="100" spans="1:5" x14ac:dyDescent="0.2">
      <c r="A100">
        <f t="shared" si="4"/>
        <v>980</v>
      </c>
      <c r="B100" s="27">
        <f t="shared" si="5"/>
        <v>1462</v>
      </c>
      <c r="C100" s="28">
        <f>B100*'Break-Even-Analyse'!$B$16</f>
        <v>694450</v>
      </c>
      <c r="D100" s="28">
        <f>'Break-Even-Analyse'!$B$13+B100*'Break-Even-Analyse'!$B$8</f>
        <v>661440</v>
      </c>
      <c r="E100" s="28">
        <f t="shared" si="3"/>
        <v>33010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72D63-DDAB-4B98-AD21-D82A64566FCF}">
  <ds:schemaRefs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b55bb2a-13a9-4f7b-b938-377e72c031ae"/>
    <ds:schemaRef ds:uri="c5f48d2f-9361-4b5c-95cc-992c2a00ab4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1EC5BF-D59D-4368-A9DA-B44056AB1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042BA7-EB2A-4600-B248-761B358A1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Break-Even-Analyse</vt:lpstr>
      <vt:lpstr>BEP-Daten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2010-02-25T14:26:53Z</dcterms:created>
  <dcterms:modified xsi:type="dcterms:W3CDTF">2024-06-12T16:33:50Z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