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n=3" sheetId="1" r:id="rId4"/>
    <sheet state="visible" name="Sales n=5" sheetId="2" r:id="rId5"/>
    <sheet state="visible" name="Sales n=7" sheetId="3" r:id="rId6"/>
    <sheet state="visible" name="Sales n=10" sheetId="4" r:id="rId7"/>
  </sheets>
  <definedNames/>
  <calcPr/>
</workbook>
</file>

<file path=xl/sharedStrings.xml><?xml version="1.0" encoding="utf-8"?>
<sst xmlns="http://schemas.openxmlformats.org/spreadsheetml/2006/main" count="414" uniqueCount="105">
  <si>
    <t xml:space="preserve">Linear Trend </t>
  </si>
  <si>
    <t>Mad Calculation</t>
  </si>
  <si>
    <t>MSE Calculation</t>
  </si>
  <si>
    <t>MAPE Calculation</t>
  </si>
  <si>
    <t>Month</t>
  </si>
  <si>
    <t>Period (t)</t>
  </si>
  <si>
    <t>Sales(y) million TK</t>
  </si>
  <si>
    <t>NAIVE</t>
  </si>
  <si>
    <t>Moving Average 
N=3</t>
  </si>
  <si>
    <t>WMA
N=3</t>
  </si>
  <si>
    <t>Exp(a=0.5)</t>
  </si>
  <si>
    <t xml:space="preserve">Period * Sales </t>
  </si>
  <si>
    <t>T^2</t>
  </si>
  <si>
    <t>Forecast Based on Trend</t>
  </si>
  <si>
    <t>Naive Error</t>
  </si>
  <si>
    <t xml:space="preserve">MA error </t>
  </si>
  <si>
    <t xml:space="preserve">WMA error  </t>
  </si>
  <si>
    <t xml:space="preserve">Exp error  </t>
  </si>
  <si>
    <t xml:space="preserve"> Trend error</t>
  </si>
  <si>
    <t>MA Error</t>
  </si>
  <si>
    <t>WMA Error</t>
  </si>
  <si>
    <t>EXP Error</t>
  </si>
  <si>
    <t>Trend Error</t>
  </si>
  <si>
    <t>MA error</t>
  </si>
  <si>
    <t>WMA error</t>
  </si>
  <si>
    <t>Exp error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</si>
  <si>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</si>
  <si>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</si>
  <si>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</si>
  <si>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</si>
  <si>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</si>
  <si>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</si>
  <si>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</si>
  <si>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</si>
  <si>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</si>
  <si>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</si>
  <si>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</si>
  <si>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</si>
  <si>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</si>
  <si>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</si>
  <si>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</si>
  <si>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</si>
  <si>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</si>
  <si>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</si>
  <si>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</si>
  <si>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</si>
  <si>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</si>
  <si>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</si>
  <si>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</si>
  <si>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</si>
  <si>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</si>
  <si>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</si>
  <si>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</si>
  <si>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</si>
  <si>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</si>
  <si>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</si>
  <si>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</si>
  <si>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</si>
  <si>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</si>
  <si>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</si>
  <si>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</si>
  <si>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</si>
  <si>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</si>
  <si>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</si>
  <si>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</si>
  <si>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</si>
  <si>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</si>
  <si>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</si>
  <si>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</si>
  <si>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</si>
  <si>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</si>
  <si>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</si>
  <si>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</si>
  <si>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</si>
  <si>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</si>
  <si>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</si>
  <si>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</si>
  <si>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</si>
  <si>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</si>
  <si>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</si>
  <si>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</si>
  <si>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</si>
  <si>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</si>
  <si>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</si>
  <si>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</si>
  <si>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</si>
  <si>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</si>
  <si>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</si>
  <si>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Week 63</t>
  </si>
  <si>
    <t>Week 64</t>
  </si>
  <si>
    <t>Week 65</t>
  </si>
  <si>
    <t>SUM</t>
  </si>
  <si>
    <t>Average</t>
  </si>
  <si>
    <t>b=</t>
  </si>
  <si>
    <t>a=</t>
  </si>
  <si>
    <t xml:space="preserve">Moving Average 
N=5 </t>
  </si>
  <si>
    <t>WMA
N=5</t>
  </si>
  <si>
    <t>Exp(a=0.2)</t>
  </si>
  <si>
    <t>N/A</t>
  </si>
  <si>
    <t>Moving Average 
N=7</t>
  </si>
  <si>
    <t>WMA
N=7</t>
  </si>
  <si>
    <t>Exp(a=0.7)</t>
  </si>
  <si>
    <t>Moving Average 
N=10</t>
  </si>
  <si>
    <t>WMA
N=10</t>
  </si>
  <si>
    <t>Exp(a=0.9)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</si>
</sst>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8.0"/>
      <color theme="1"/>
      <name val="Calibri"/>
    </font>
    <font>
      <b/>
      <sz val="2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9.0"/>
      <color theme="1"/>
      <name val="Arial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A64D79"/>
        <bgColor rgb="FFA64D79"/>
      </patternFill>
    </fill>
    <fill>
      <patternFill patternType="solid">
        <fgColor rgb="FF741B47"/>
        <bgColor rgb="FF741B47"/>
      </patternFill>
    </fill>
    <fill>
      <patternFill patternType="solid">
        <fgColor rgb="FF9FC5E8"/>
        <bgColor rgb="FF9FC5E8"/>
      </patternFill>
    </fill>
    <fill>
      <patternFill patternType="solid">
        <fgColor rgb="FF45818E"/>
        <bgColor rgb="FF45818E"/>
      </patternFill>
    </fill>
    <fill>
      <patternFill patternType="solid">
        <fgColor rgb="FFE69138"/>
        <bgColor rgb="FFE69138"/>
      </patternFill>
    </fill>
    <fill>
      <patternFill patternType="solid">
        <fgColor rgb="FF38761D"/>
        <bgColor rgb="FF38761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 shrinkToFit="0" vertical="center" wrapText="1"/>
    </xf>
    <xf borderId="1" fillId="6" fontId="4" numFmtId="0" xfId="0" applyAlignment="1" applyBorder="1" applyFill="1" applyFont="1">
      <alignment horizontal="center" shrinkToFit="0" wrapText="1"/>
    </xf>
    <xf borderId="1" fillId="6" fontId="3" numFmtId="0" xfId="0" applyAlignment="1" applyBorder="1" applyFont="1">
      <alignment horizontal="center" readingOrder="0"/>
    </xf>
    <xf borderId="1" fillId="6" fontId="4" numFmtId="0" xfId="0" applyAlignment="1" applyBorder="1" applyFont="1">
      <alignment horizontal="center" readingOrder="0" shrinkToFit="0" wrapText="1"/>
    </xf>
    <xf borderId="1" fillId="6" fontId="3" numFmtId="0" xfId="0" applyAlignment="1" applyBorder="1" applyFont="1">
      <alignment horizontal="center" readingOrder="0" shrinkToFit="0" wrapText="1"/>
    </xf>
    <xf borderId="1" fillId="6" fontId="3" numFmtId="0" xfId="0" applyAlignment="1" applyBorder="1" applyFont="1">
      <alignment readingOrder="0"/>
    </xf>
    <xf borderId="1" fillId="6" fontId="4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0" fillId="0" fontId="7" numFmtId="0" xfId="0" applyFont="1"/>
    <xf borderId="1" fillId="0" fontId="7" numFmtId="0" xfId="0" applyAlignment="1" applyBorder="1" applyFont="1">
      <alignment readingOrder="0"/>
    </xf>
    <xf borderId="1" fillId="7" fontId="5" numFmtId="0" xfId="0" applyAlignment="1" applyBorder="1" applyFill="1" applyFont="1">
      <alignment horizontal="center"/>
    </xf>
    <xf borderId="1" fillId="7" fontId="6" numFmtId="0" xfId="0" applyAlignment="1" applyBorder="1" applyFont="1">
      <alignment horizontal="center" shrinkToFit="0" vertical="center" wrapText="1"/>
    </xf>
    <xf borderId="1" fillId="7" fontId="6" numFmtId="0" xfId="0" applyAlignment="1" applyBorder="1" applyFont="1">
      <alignment horizontal="center" readingOrder="0" shrinkToFit="0" vertical="center" wrapText="1"/>
    </xf>
    <xf borderId="1" fillId="7" fontId="7" numFmtId="0" xfId="0" applyBorder="1" applyFont="1"/>
    <xf borderId="0" fillId="7" fontId="7" numFmtId="0" xfId="0" applyFont="1"/>
    <xf borderId="1" fillId="8" fontId="3" numFmtId="0" xfId="0" applyAlignment="1" applyBorder="1" applyFill="1" applyFont="1">
      <alignment readingOrder="0"/>
    </xf>
    <xf borderId="1" fillId="8" fontId="7" numFmtId="0" xfId="0" applyBorder="1" applyFont="1"/>
    <xf borderId="1" fillId="8" fontId="5" numFmtId="0" xfId="0" applyBorder="1" applyFont="1"/>
    <xf borderId="0" fillId="8" fontId="7" numFmtId="0" xfId="0" applyFont="1"/>
    <xf borderId="1" fillId="0" fontId="3" numFmtId="0" xfId="0" applyAlignment="1" applyBorder="1" applyFont="1">
      <alignment readingOrder="0"/>
    </xf>
    <xf borderId="1" fillId="0" fontId="5" numFmtId="0" xfId="0" applyBorder="1" applyFont="1"/>
    <xf borderId="1" fillId="9" fontId="7" numFmtId="0" xfId="0" applyAlignment="1" applyBorder="1" applyFill="1" applyFont="1">
      <alignment readingOrder="0"/>
    </xf>
    <xf borderId="1" fillId="9" fontId="7" numFmtId="0" xfId="0" applyBorder="1" applyFont="1"/>
    <xf borderId="0" fillId="6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0"/>
    <col customWidth="1" min="3" max="3" width="19.29"/>
    <col customWidth="1" min="4" max="4" width="20.43"/>
    <col customWidth="1" min="5" max="6" width="17.43"/>
    <col customWidth="1" min="7" max="7" width="17.86"/>
    <col customWidth="1" min="8" max="8" width="30.86"/>
    <col customWidth="1" min="9" max="11" width="20.43"/>
    <col customWidth="1" min="12" max="12" width="16.14"/>
    <col customWidth="1" min="13" max="13" width="18.0"/>
    <col customWidth="1" min="14" max="14" width="18.43"/>
    <col customWidth="1" min="15" max="15" width="17.57"/>
    <col customWidth="1" min="16" max="16" width="15.43"/>
    <col customWidth="1" min="17" max="17" width="12.57"/>
    <col customWidth="1" min="18" max="18" width="13.71"/>
    <col customWidth="1" min="19" max="19" width="13.0"/>
    <col customWidth="1" min="20" max="20" width="12.57"/>
    <col customWidth="1" min="21" max="21" width="14.43"/>
    <col customWidth="1" min="22" max="22" width="14.29"/>
    <col customWidth="1" min="23" max="23" width="13.57"/>
    <col customWidth="1" min="24" max="24" width="13.86"/>
    <col customWidth="1" min="25" max="25" width="13.14"/>
    <col customWidth="1" min="26" max="28" width="8.86"/>
  </cols>
  <sheetData>
    <row r="3">
      <c r="Q3" s="1"/>
      <c r="R3" s="1"/>
      <c r="S3" s="1"/>
      <c r="T3" s="1"/>
      <c r="U3" s="1"/>
      <c r="V3" s="1"/>
      <c r="W3" s="1"/>
    </row>
    <row r="4">
      <c r="Q4" s="1"/>
      <c r="R4" s="1"/>
      <c r="S4" s="1"/>
      <c r="T4" s="1"/>
      <c r="U4" s="1"/>
      <c r="V4" s="1"/>
      <c r="W4" s="1"/>
    </row>
    <row r="5">
      <c r="Q5" s="1"/>
      <c r="R5" s="1"/>
      <c r="S5" s="1"/>
      <c r="T5" s="1"/>
      <c r="U5" s="1"/>
      <c r="V5" s="1"/>
      <c r="W5" s="1"/>
    </row>
    <row r="6">
      <c r="Q6" s="1"/>
      <c r="R6" s="1"/>
      <c r="S6" s="1"/>
      <c r="T6" s="1"/>
      <c r="U6" s="1"/>
      <c r="V6" s="1"/>
      <c r="W6" s="1"/>
    </row>
    <row r="7">
      <c r="A7" s="2" t="s">
        <v>0</v>
      </c>
      <c r="K7" s="3" t="s">
        <v>1</v>
      </c>
      <c r="P7" s="4" t="s">
        <v>2</v>
      </c>
      <c r="U7" s="5" t="s">
        <v>3</v>
      </c>
    </row>
    <row r="9" ht="21.0" customHeight="1"/>
    <row r="10" ht="30.0" customHeight="1">
      <c r="A10" s="6" t="s">
        <v>4</v>
      </c>
      <c r="B10" s="6" t="s">
        <v>5</v>
      </c>
      <c r="C10" s="6" t="s">
        <v>6</v>
      </c>
      <c r="D10" s="7" t="s">
        <v>7</v>
      </c>
      <c r="E10" s="8" t="s">
        <v>8</v>
      </c>
      <c r="F10" s="9" t="s">
        <v>9</v>
      </c>
      <c r="G10" s="10" t="s">
        <v>10</v>
      </c>
      <c r="H10" s="10" t="s">
        <v>11</v>
      </c>
      <c r="I10" s="7" t="s">
        <v>12</v>
      </c>
      <c r="J10" s="9" t="s">
        <v>13</v>
      </c>
      <c r="K10" s="7" t="s">
        <v>14</v>
      </c>
      <c r="L10" s="8" t="s">
        <v>15</v>
      </c>
      <c r="M10" s="8" t="s">
        <v>16</v>
      </c>
      <c r="N10" s="8" t="s">
        <v>17</v>
      </c>
      <c r="O10" s="8" t="s">
        <v>18</v>
      </c>
      <c r="P10" s="11" t="s">
        <v>14</v>
      </c>
      <c r="Q10" s="11" t="s">
        <v>19</v>
      </c>
      <c r="R10" s="11" t="s">
        <v>20</v>
      </c>
      <c r="S10" s="11" t="s">
        <v>21</v>
      </c>
      <c r="T10" s="11" t="s">
        <v>22</v>
      </c>
      <c r="U10" s="11" t="s">
        <v>14</v>
      </c>
      <c r="V10" s="11" t="s">
        <v>23</v>
      </c>
      <c r="W10" s="11" t="s">
        <v>24</v>
      </c>
      <c r="X10" s="11" t="s">
        <v>25</v>
      </c>
      <c r="Y10" s="11" t="s">
        <v>22</v>
      </c>
      <c r="Z10" s="12"/>
      <c r="AA10" s="12"/>
      <c r="AB10" s="12"/>
    </row>
    <row r="11">
      <c r="A11" s="13" t="s">
        <v>26</v>
      </c>
      <c r="B11" s="13">
        <v>1.0</v>
      </c>
      <c r="C11" s="14">
        <v>33.0</v>
      </c>
      <c r="D11" s="15"/>
      <c r="E11" s="16"/>
      <c r="F11" s="15"/>
      <c r="G11" s="15"/>
      <c r="H11" s="15">
        <f t="shared" ref="H11:H75" si="1">B11*C11</f>
        <v>33</v>
      </c>
      <c r="I11" s="15">
        <f t="shared" ref="I11:I75" si="2">B11*B11</f>
        <v>1</v>
      </c>
      <c r="J11" s="15">
        <f t="shared" ref="J11:J75" si="3">$H$78*B11+$H$79</f>
        <v>34.26153827</v>
      </c>
      <c r="K11" s="15"/>
      <c r="L11" s="15"/>
      <c r="M11" s="15"/>
      <c r="N11" s="15"/>
      <c r="O11" s="15">
        <f t="shared" ref="O11:O75" si="4">ABS(C11-J11)</f>
        <v>1.261538268</v>
      </c>
      <c r="P11" s="15"/>
      <c r="Q11" s="15"/>
      <c r="R11" s="15"/>
      <c r="S11" s="15"/>
      <c r="T11" s="15">
        <f>O11*O11</f>
        <v>1.591478802</v>
      </c>
      <c r="Y11" s="17">
        <f t="shared" ref="Y11:Y76" si="6">(O11/C11)*100</f>
        <v>3.822843237</v>
      </c>
    </row>
    <row r="12">
      <c r="A12" s="13" t="s">
        <v>27</v>
      </c>
      <c r="B12" s="13">
        <v>2.0</v>
      </c>
      <c r="C12" s="14">
        <v>38.0</v>
      </c>
      <c r="D12" s="14">
        <v>33.0</v>
      </c>
      <c r="E12" s="16"/>
      <c r="F12" s="15"/>
      <c r="G12" s="18">
        <v>33.0</v>
      </c>
      <c r="H12" s="15">
        <f t="shared" si="1"/>
        <v>76</v>
      </c>
      <c r="I12" s="15">
        <f t="shared" si="2"/>
        <v>4</v>
      </c>
      <c r="J12" s="15">
        <f t="shared" si="3"/>
        <v>34.26153827</v>
      </c>
      <c r="K12" s="15">
        <f t="shared" ref="K12:K75" si="7">ABS(C12-D12)</f>
        <v>5</v>
      </c>
      <c r="L12" s="15"/>
      <c r="M12" s="15"/>
      <c r="N12" s="15">
        <f t="shared" ref="N12:N75" si="8">ABS(C12-G12)</f>
        <v>5</v>
      </c>
      <c r="O12" s="15">
        <f t="shared" si="4"/>
        <v>3.738461725</v>
      </c>
      <c r="P12" s="15">
        <f t="shared" ref="P12:P75" si="9">K12*K12</f>
        <v>25</v>
      </c>
      <c r="Q12" s="15"/>
      <c r="R12" s="15"/>
      <c r="S12" s="15">
        <f t="shared" ref="S12:T12" si="5">N12*N12</f>
        <v>25</v>
      </c>
      <c r="T12" s="15">
        <f t="shared" si="5"/>
        <v>13.97609607</v>
      </c>
      <c r="U12" s="17">
        <f t="shared" ref="U12:U75" si="11">(K12/C12)*100</f>
        <v>13.15789474</v>
      </c>
      <c r="X12" s="17">
        <f t="shared" ref="X12:X75" si="12">(N12/C12)*100</f>
        <v>13.15789474</v>
      </c>
      <c r="Y12" s="17">
        <f t="shared" si="6"/>
        <v>9.838057172</v>
      </c>
    </row>
    <row r="13">
      <c r="A13" s="13" t="s">
        <v>28</v>
      </c>
      <c r="B13" s="13">
        <v>3.0</v>
      </c>
      <c r="C13" s="14">
        <v>40.0</v>
      </c>
      <c r="D13" s="14">
        <v>38.0</v>
      </c>
      <c r="E13" s="16"/>
      <c r="F13" s="15"/>
      <c r="G13" s="15">
        <f>G12+0.5*(C12-G12)</f>
        <v>35.5</v>
      </c>
      <c r="H13" s="15">
        <f t="shared" si="1"/>
        <v>120</v>
      </c>
      <c r="I13" s="15">
        <f t="shared" si="2"/>
        <v>9</v>
      </c>
      <c r="J13" s="15">
        <f t="shared" si="3"/>
        <v>34.26153828</v>
      </c>
      <c r="K13" s="15">
        <f t="shared" si="7"/>
        <v>2</v>
      </c>
      <c r="L13" s="15"/>
      <c r="M13" s="15"/>
      <c r="N13" s="15">
        <f t="shared" si="8"/>
        <v>4.5</v>
      </c>
      <c r="O13" s="15">
        <f t="shared" si="4"/>
        <v>5.738461719</v>
      </c>
      <c r="P13" s="15">
        <f t="shared" si="9"/>
        <v>4</v>
      </c>
      <c r="Q13" s="15"/>
      <c r="R13" s="15"/>
      <c r="S13" s="15">
        <f t="shared" ref="S13:T13" si="10">N13*N13</f>
        <v>20.25</v>
      </c>
      <c r="T13" s="15">
        <f t="shared" si="10"/>
        <v>32.9299429</v>
      </c>
      <c r="U13" s="17">
        <f t="shared" si="11"/>
        <v>5</v>
      </c>
      <c r="X13" s="17">
        <f t="shared" si="12"/>
        <v>11.25</v>
      </c>
      <c r="Y13" s="17">
        <f t="shared" si="6"/>
        <v>14.3461543</v>
      </c>
    </row>
    <row r="14">
      <c r="A14" s="13" t="s">
        <v>29</v>
      </c>
      <c r="B14" s="13">
        <v>4.0</v>
      </c>
      <c r="C14" s="14">
        <v>32.0</v>
      </c>
      <c r="D14" s="14">
        <v>40.0</v>
      </c>
      <c r="E14" s="16">
        <f t="shared" ref="E14:E75" si="14">Sum(C11:C13)/3</f>
        <v>37</v>
      </c>
      <c r="F14" s="15">
        <f t="shared" ref="F14:F75" si="15">sum((0.3*C11)+(0.4*C12)+(0.3*C13))</f>
        <v>37.1</v>
      </c>
      <c r="G14" s="15">
        <f t="shared" ref="G14:G75" si="16">G13+0.2*(C13-G13)</f>
        <v>36.4</v>
      </c>
      <c r="H14" s="15">
        <f t="shared" si="1"/>
        <v>128</v>
      </c>
      <c r="I14" s="15">
        <f t="shared" si="2"/>
        <v>16</v>
      </c>
      <c r="J14" s="15">
        <f t="shared" si="3"/>
        <v>34.26153829</v>
      </c>
      <c r="K14" s="15">
        <f t="shared" si="7"/>
        <v>8</v>
      </c>
      <c r="L14" s="15">
        <f t="shared" ref="L14:L75" si="17">ABS(C14-E14)</f>
        <v>5</v>
      </c>
      <c r="M14" s="15">
        <f t="shared" ref="M14:M75" si="18">ABS(C13-F13)</f>
        <v>40</v>
      </c>
      <c r="N14" s="15">
        <f t="shared" si="8"/>
        <v>4.4</v>
      </c>
      <c r="O14" s="15">
        <f t="shared" si="4"/>
        <v>2.261538287</v>
      </c>
      <c r="P14" s="15">
        <f t="shared" si="9"/>
        <v>64</v>
      </c>
      <c r="Q14" s="15">
        <f t="shared" ref="Q14:T14" si="13">L14*L14</f>
        <v>25</v>
      </c>
      <c r="R14" s="15">
        <f t="shared" si="13"/>
        <v>1600</v>
      </c>
      <c r="S14" s="15">
        <f t="shared" si="13"/>
        <v>19.36</v>
      </c>
      <c r="T14" s="15">
        <f t="shared" si="13"/>
        <v>5.114555424</v>
      </c>
      <c r="U14" s="17">
        <f t="shared" si="11"/>
        <v>25</v>
      </c>
      <c r="V14" s="17">
        <f t="shared" ref="V14:V75" si="20">(L14/C14)*100</f>
        <v>15.625</v>
      </c>
      <c r="W14" s="17">
        <f t="shared" ref="W14:W75" si="21">(M14/C14)*100</f>
        <v>125</v>
      </c>
      <c r="X14" s="17">
        <f t="shared" si="12"/>
        <v>13.75</v>
      </c>
      <c r="Y14" s="17">
        <f t="shared" si="6"/>
        <v>7.067307147</v>
      </c>
    </row>
    <row r="15">
      <c r="A15" s="13" t="s">
        <v>30</v>
      </c>
      <c r="B15" s="13">
        <v>5.0</v>
      </c>
      <c r="C15" s="14">
        <v>38.0</v>
      </c>
      <c r="D15" s="14">
        <v>32.0</v>
      </c>
      <c r="E15" s="16">
        <f t="shared" si="14"/>
        <v>36.66666667</v>
      </c>
      <c r="F15" s="15">
        <f t="shared" si="15"/>
        <v>37</v>
      </c>
      <c r="G15" s="15">
        <f t="shared" si="16"/>
        <v>35.52</v>
      </c>
      <c r="H15" s="15">
        <f t="shared" si="1"/>
        <v>190</v>
      </c>
      <c r="I15" s="15">
        <f t="shared" si="2"/>
        <v>25</v>
      </c>
      <c r="J15" s="15">
        <f t="shared" si="3"/>
        <v>34.26153829</v>
      </c>
      <c r="K15" s="15">
        <f t="shared" si="7"/>
        <v>6</v>
      </c>
      <c r="L15" s="15">
        <f t="shared" si="17"/>
        <v>1.333333333</v>
      </c>
      <c r="M15" s="15">
        <f t="shared" si="18"/>
        <v>5.1</v>
      </c>
      <c r="N15" s="15">
        <f t="shared" si="8"/>
        <v>2.48</v>
      </c>
      <c r="O15" s="15">
        <f t="shared" si="4"/>
        <v>3.738461707</v>
      </c>
      <c r="P15" s="15">
        <f t="shared" si="9"/>
        <v>36</v>
      </c>
      <c r="Q15" s="15">
        <f t="shared" ref="Q15:T15" si="19">L15*L15</f>
        <v>1.777777778</v>
      </c>
      <c r="R15" s="15">
        <f t="shared" si="19"/>
        <v>26.01</v>
      </c>
      <c r="S15" s="15">
        <f t="shared" si="19"/>
        <v>6.1504</v>
      </c>
      <c r="T15" s="15">
        <f t="shared" si="19"/>
        <v>13.97609593</v>
      </c>
      <c r="U15" s="17">
        <f t="shared" si="11"/>
        <v>15.78947368</v>
      </c>
      <c r="V15" s="17">
        <f t="shared" si="20"/>
        <v>3.50877193</v>
      </c>
      <c r="W15" s="17">
        <f t="shared" si="21"/>
        <v>13.42105263</v>
      </c>
      <c r="X15" s="17">
        <f t="shared" si="12"/>
        <v>6.526315789</v>
      </c>
      <c r="Y15" s="17">
        <f t="shared" si="6"/>
        <v>9.838057123</v>
      </c>
    </row>
    <row r="16">
      <c r="A16" s="13" t="s">
        <v>31</v>
      </c>
      <c r="B16" s="13">
        <v>6.0</v>
      </c>
      <c r="C16" s="14">
        <v>37.0</v>
      </c>
      <c r="D16" s="14">
        <v>38.0</v>
      </c>
      <c r="E16" s="16">
        <f t="shared" si="14"/>
        <v>36.66666667</v>
      </c>
      <c r="F16" s="15">
        <f t="shared" si="15"/>
        <v>36.2</v>
      </c>
      <c r="G16" s="15">
        <f t="shared" si="16"/>
        <v>36.016</v>
      </c>
      <c r="H16" s="15">
        <f t="shared" si="1"/>
        <v>222</v>
      </c>
      <c r="I16" s="15">
        <f t="shared" si="2"/>
        <v>36</v>
      </c>
      <c r="J16" s="15">
        <f t="shared" si="3"/>
        <v>34.2615383</v>
      </c>
      <c r="K16" s="15">
        <f t="shared" si="7"/>
        <v>1</v>
      </c>
      <c r="L16" s="15">
        <f t="shared" si="17"/>
        <v>0.3333333333</v>
      </c>
      <c r="M16" s="15">
        <f t="shared" si="18"/>
        <v>1</v>
      </c>
      <c r="N16" s="15">
        <f t="shared" si="8"/>
        <v>0.984</v>
      </c>
      <c r="O16" s="15">
        <f t="shared" si="4"/>
        <v>2.738461701</v>
      </c>
      <c r="P16" s="15">
        <f t="shared" si="9"/>
        <v>1</v>
      </c>
      <c r="Q16" s="15">
        <f t="shared" ref="Q16:T16" si="22">L16*L16</f>
        <v>0.1111111111</v>
      </c>
      <c r="R16" s="15">
        <f t="shared" si="22"/>
        <v>1</v>
      </c>
      <c r="S16" s="15">
        <f t="shared" si="22"/>
        <v>0.968256</v>
      </c>
      <c r="T16" s="15">
        <f t="shared" si="22"/>
        <v>7.499172485</v>
      </c>
      <c r="U16" s="17">
        <f t="shared" si="11"/>
        <v>2.702702703</v>
      </c>
      <c r="V16" s="17">
        <f t="shared" si="20"/>
        <v>0.9009009009</v>
      </c>
      <c r="W16" s="17">
        <f t="shared" si="21"/>
        <v>2.702702703</v>
      </c>
      <c r="X16" s="17">
        <f t="shared" si="12"/>
        <v>2.659459459</v>
      </c>
      <c r="Y16" s="17">
        <f t="shared" si="6"/>
        <v>7.401247839</v>
      </c>
    </row>
    <row r="17">
      <c r="A17" s="13" t="s">
        <v>32</v>
      </c>
      <c r="B17" s="13">
        <v>7.0</v>
      </c>
      <c r="C17" s="14">
        <v>31.0</v>
      </c>
      <c r="D17" s="14">
        <v>37.0</v>
      </c>
      <c r="E17" s="16">
        <f t="shared" si="14"/>
        <v>35.66666667</v>
      </c>
      <c r="F17" s="15">
        <f t="shared" si="15"/>
        <v>35.9</v>
      </c>
      <c r="G17" s="15">
        <f t="shared" si="16"/>
        <v>36.2128</v>
      </c>
      <c r="H17" s="15">
        <f t="shared" si="1"/>
        <v>217</v>
      </c>
      <c r="I17" s="15">
        <f t="shared" si="2"/>
        <v>49</v>
      </c>
      <c r="J17" s="15">
        <f t="shared" si="3"/>
        <v>34.26153831</v>
      </c>
      <c r="K17" s="15">
        <f t="shared" si="7"/>
        <v>6</v>
      </c>
      <c r="L17" s="15">
        <f t="shared" si="17"/>
        <v>4.666666667</v>
      </c>
      <c r="M17" s="15">
        <f t="shared" si="18"/>
        <v>0.8</v>
      </c>
      <c r="N17" s="15">
        <f t="shared" si="8"/>
        <v>5.2128</v>
      </c>
      <c r="O17" s="15">
        <f t="shared" si="4"/>
        <v>3.261538306</v>
      </c>
      <c r="P17" s="15">
        <f t="shared" si="9"/>
        <v>36</v>
      </c>
      <c r="Q17" s="15">
        <f t="shared" ref="Q17:T17" si="23">L17*L17</f>
        <v>21.77777778</v>
      </c>
      <c r="R17" s="15">
        <f t="shared" si="23"/>
        <v>0.64</v>
      </c>
      <c r="S17" s="15">
        <f t="shared" si="23"/>
        <v>27.17328384</v>
      </c>
      <c r="T17" s="15">
        <f t="shared" si="23"/>
        <v>10.63763212</v>
      </c>
      <c r="U17" s="17">
        <f t="shared" si="11"/>
        <v>19.35483871</v>
      </c>
      <c r="V17" s="17">
        <f t="shared" si="20"/>
        <v>15.05376344</v>
      </c>
      <c r="W17" s="17">
        <f t="shared" si="21"/>
        <v>2.580645161</v>
      </c>
      <c r="X17" s="17">
        <f t="shared" si="12"/>
        <v>16.81548387</v>
      </c>
      <c r="Y17" s="17">
        <f t="shared" si="6"/>
        <v>10.52109131</v>
      </c>
    </row>
    <row r="18">
      <c r="A18" s="13" t="s">
        <v>33</v>
      </c>
      <c r="B18" s="13">
        <v>8.0</v>
      </c>
      <c r="C18" s="14">
        <v>40.0</v>
      </c>
      <c r="D18" s="14">
        <v>31.0</v>
      </c>
      <c r="E18" s="16">
        <f t="shared" si="14"/>
        <v>35.33333333</v>
      </c>
      <c r="F18" s="15">
        <f t="shared" si="15"/>
        <v>35.5</v>
      </c>
      <c r="G18" s="15">
        <f t="shared" si="16"/>
        <v>35.17024</v>
      </c>
      <c r="H18" s="15">
        <f t="shared" si="1"/>
        <v>320</v>
      </c>
      <c r="I18" s="15">
        <f t="shared" si="2"/>
        <v>64</v>
      </c>
      <c r="J18" s="15">
        <f t="shared" si="3"/>
        <v>34.26153831</v>
      </c>
      <c r="K18" s="15">
        <f t="shared" si="7"/>
        <v>9</v>
      </c>
      <c r="L18" s="15">
        <f t="shared" si="17"/>
        <v>4.666666667</v>
      </c>
      <c r="M18" s="15">
        <f t="shared" si="18"/>
        <v>4.9</v>
      </c>
      <c r="N18" s="15">
        <f t="shared" si="8"/>
        <v>4.82976</v>
      </c>
      <c r="O18" s="15">
        <f t="shared" si="4"/>
        <v>5.738461688</v>
      </c>
      <c r="P18" s="15">
        <f t="shared" si="9"/>
        <v>81</v>
      </c>
      <c r="Q18" s="15">
        <f t="shared" ref="Q18:T18" si="24">L18*L18</f>
        <v>21.77777778</v>
      </c>
      <c r="R18" s="15">
        <f t="shared" si="24"/>
        <v>24.01</v>
      </c>
      <c r="S18" s="15">
        <f t="shared" si="24"/>
        <v>23.32658166</v>
      </c>
      <c r="T18" s="15">
        <f t="shared" si="24"/>
        <v>32.92994255</v>
      </c>
      <c r="U18" s="17">
        <f t="shared" si="11"/>
        <v>22.5</v>
      </c>
      <c r="V18" s="17">
        <f t="shared" si="20"/>
        <v>11.66666667</v>
      </c>
      <c r="W18" s="17">
        <f t="shared" si="21"/>
        <v>12.25</v>
      </c>
      <c r="X18" s="17">
        <f t="shared" si="12"/>
        <v>12.0744</v>
      </c>
      <c r="Y18" s="17">
        <f t="shared" si="6"/>
        <v>14.34615422</v>
      </c>
    </row>
    <row r="19">
      <c r="A19" s="13" t="s">
        <v>34</v>
      </c>
      <c r="B19" s="13">
        <v>9.0</v>
      </c>
      <c r="C19" s="14">
        <v>38.0</v>
      </c>
      <c r="D19" s="14">
        <v>40.0</v>
      </c>
      <c r="E19" s="16">
        <f t="shared" si="14"/>
        <v>36</v>
      </c>
      <c r="F19" s="15">
        <f t="shared" si="15"/>
        <v>35.5</v>
      </c>
      <c r="G19" s="15">
        <f t="shared" si="16"/>
        <v>36.136192</v>
      </c>
      <c r="H19" s="15">
        <f t="shared" si="1"/>
        <v>342</v>
      </c>
      <c r="I19" s="15">
        <f t="shared" si="2"/>
        <v>81</v>
      </c>
      <c r="J19" s="15">
        <f t="shared" si="3"/>
        <v>34.26153832</v>
      </c>
      <c r="K19" s="15">
        <f t="shared" si="7"/>
        <v>2</v>
      </c>
      <c r="L19" s="15">
        <f t="shared" si="17"/>
        <v>2</v>
      </c>
      <c r="M19" s="15">
        <f t="shared" si="18"/>
        <v>4.5</v>
      </c>
      <c r="N19" s="15">
        <f t="shared" si="8"/>
        <v>1.863808</v>
      </c>
      <c r="O19" s="15">
        <f t="shared" si="4"/>
        <v>3.738461682</v>
      </c>
      <c r="P19" s="15">
        <f t="shared" si="9"/>
        <v>4</v>
      </c>
      <c r="Q19" s="15">
        <f t="shared" ref="Q19:T19" si="25">L19*L19</f>
        <v>4</v>
      </c>
      <c r="R19" s="15">
        <f t="shared" si="25"/>
        <v>20.25</v>
      </c>
      <c r="S19" s="15">
        <f t="shared" si="25"/>
        <v>3.473780261</v>
      </c>
      <c r="T19" s="15">
        <f t="shared" si="25"/>
        <v>13.97609575</v>
      </c>
      <c r="U19" s="17">
        <f t="shared" si="11"/>
        <v>5.263157895</v>
      </c>
      <c r="V19" s="17">
        <f t="shared" si="20"/>
        <v>5.263157895</v>
      </c>
      <c r="W19" s="17">
        <f t="shared" si="21"/>
        <v>11.84210526</v>
      </c>
      <c r="X19" s="17">
        <f t="shared" si="12"/>
        <v>4.904757895</v>
      </c>
      <c r="Y19" s="17">
        <f t="shared" si="6"/>
        <v>9.838057057</v>
      </c>
    </row>
    <row r="20">
      <c r="A20" s="13" t="s">
        <v>35</v>
      </c>
      <c r="B20" s="13">
        <v>10.0</v>
      </c>
      <c r="C20" s="14">
        <v>31.0</v>
      </c>
      <c r="D20" s="14">
        <v>38.0</v>
      </c>
      <c r="E20" s="16">
        <f t="shared" si="14"/>
        <v>36.33333333</v>
      </c>
      <c r="F20" s="15">
        <f t="shared" si="15"/>
        <v>36.7</v>
      </c>
      <c r="G20" s="15">
        <f t="shared" si="16"/>
        <v>36.5089536</v>
      </c>
      <c r="H20" s="15">
        <f t="shared" si="1"/>
        <v>310</v>
      </c>
      <c r="I20" s="15">
        <f t="shared" si="2"/>
        <v>100</v>
      </c>
      <c r="J20" s="15">
        <f t="shared" si="3"/>
        <v>34.26153832</v>
      </c>
      <c r="K20" s="15">
        <f t="shared" si="7"/>
        <v>7</v>
      </c>
      <c r="L20" s="15">
        <f t="shared" si="17"/>
        <v>5.333333333</v>
      </c>
      <c r="M20" s="15">
        <f t="shared" si="18"/>
        <v>2.5</v>
      </c>
      <c r="N20" s="15">
        <f t="shared" si="8"/>
        <v>5.5089536</v>
      </c>
      <c r="O20" s="15">
        <f t="shared" si="4"/>
        <v>3.261538324</v>
      </c>
      <c r="P20" s="15">
        <f t="shared" si="9"/>
        <v>49</v>
      </c>
      <c r="Q20" s="15">
        <f t="shared" ref="Q20:T20" si="26">L20*L20</f>
        <v>28.44444444</v>
      </c>
      <c r="R20" s="15">
        <f t="shared" si="26"/>
        <v>6.25</v>
      </c>
      <c r="S20" s="15">
        <f t="shared" si="26"/>
        <v>30.34856977</v>
      </c>
      <c r="T20" s="15">
        <f t="shared" si="26"/>
        <v>10.63763224</v>
      </c>
      <c r="U20" s="17">
        <f t="shared" si="11"/>
        <v>22.58064516</v>
      </c>
      <c r="V20" s="17">
        <f t="shared" si="20"/>
        <v>17.20430108</v>
      </c>
      <c r="W20" s="17">
        <f t="shared" si="21"/>
        <v>8.064516129</v>
      </c>
      <c r="X20" s="17">
        <f t="shared" si="12"/>
        <v>17.77081806</v>
      </c>
      <c r="Y20" s="17">
        <f t="shared" si="6"/>
        <v>10.52109137</v>
      </c>
    </row>
    <row r="21" ht="15.75" customHeight="1">
      <c r="A21" s="13" t="s">
        <v>36</v>
      </c>
      <c r="B21" s="13">
        <v>11.0</v>
      </c>
      <c r="C21" s="14">
        <v>36.0</v>
      </c>
      <c r="D21" s="14">
        <v>31.0</v>
      </c>
      <c r="E21" s="16">
        <f t="shared" si="14"/>
        <v>36.33333333</v>
      </c>
      <c r="F21" s="15">
        <f t="shared" si="15"/>
        <v>36.5</v>
      </c>
      <c r="G21" s="15">
        <f t="shared" si="16"/>
        <v>35.40716288</v>
      </c>
      <c r="H21" s="15">
        <f t="shared" si="1"/>
        <v>396</v>
      </c>
      <c r="I21" s="15">
        <f t="shared" si="2"/>
        <v>121</v>
      </c>
      <c r="J21" s="15">
        <f t="shared" si="3"/>
        <v>34.26153833</v>
      </c>
      <c r="K21" s="15">
        <f t="shared" si="7"/>
        <v>5</v>
      </c>
      <c r="L21" s="15">
        <f t="shared" si="17"/>
        <v>0.3333333333</v>
      </c>
      <c r="M21" s="15">
        <f t="shared" si="18"/>
        <v>5.7</v>
      </c>
      <c r="N21" s="15">
        <f t="shared" si="8"/>
        <v>0.59283712</v>
      </c>
      <c r="O21" s="15">
        <f t="shared" si="4"/>
        <v>1.738461669</v>
      </c>
      <c r="P21" s="15">
        <f t="shared" si="9"/>
        <v>25</v>
      </c>
      <c r="Q21" s="15">
        <f t="shared" ref="Q21:T21" si="27">L21*L21</f>
        <v>0.1111111111</v>
      </c>
      <c r="R21" s="15">
        <f t="shared" si="27"/>
        <v>32.49</v>
      </c>
      <c r="S21" s="15">
        <f t="shared" si="27"/>
        <v>0.3514558508</v>
      </c>
      <c r="T21" s="15">
        <f t="shared" si="27"/>
        <v>3.022248976</v>
      </c>
      <c r="U21" s="17">
        <f t="shared" si="11"/>
        <v>13.88888889</v>
      </c>
      <c r="V21" s="17">
        <f t="shared" si="20"/>
        <v>0.9259259259</v>
      </c>
      <c r="W21" s="17">
        <f t="shared" si="21"/>
        <v>15.83333333</v>
      </c>
      <c r="X21" s="17">
        <f t="shared" si="12"/>
        <v>1.646769778</v>
      </c>
      <c r="Y21" s="17">
        <f t="shared" si="6"/>
        <v>4.829060193</v>
      </c>
    </row>
    <row r="22" ht="15.75" customHeight="1">
      <c r="A22" s="13" t="s">
        <v>37</v>
      </c>
      <c r="B22" s="13">
        <v>12.0</v>
      </c>
      <c r="C22" s="14">
        <v>37.0</v>
      </c>
      <c r="D22" s="14">
        <v>36.0</v>
      </c>
      <c r="E22" s="16">
        <f t="shared" si="14"/>
        <v>35</v>
      </c>
      <c r="F22" s="15">
        <f t="shared" si="15"/>
        <v>34.6</v>
      </c>
      <c r="G22" s="15">
        <f t="shared" si="16"/>
        <v>35.5257303</v>
      </c>
      <c r="H22" s="15">
        <f t="shared" si="1"/>
        <v>444</v>
      </c>
      <c r="I22" s="15">
        <f t="shared" si="2"/>
        <v>144</v>
      </c>
      <c r="J22" s="15">
        <f t="shared" si="3"/>
        <v>34.26153834</v>
      </c>
      <c r="K22" s="15">
        <f t="shared" si="7"/>
        <v>1</v>
      </c>
      <c r="L22" s="15">
        <f t="shared" si="17"/>
        <v>2</v>
      </c>
      <c r="M22" s="15">
        <f t="shared" si="18"/>
        <v>0.5</v>
      </c>
      <c r="N22" s="15">
        <f t="shared" si="8"/>
        <v>1.474269696</v>
      </c>
      <c r="O22" s="15">
        <f t="shared" si="4"/>
        <v>2.738461663</v>
      </c>
      <c r="P22" s="15">
        <f t="shared" si="9"/>
        <v>1</v>
      </c>
      <c r="Q22" s="15">
        <f t="shared" ref="Q22:T22" si="28">L22*L22</f>
        <v>4</v>
      </c>
      <c r="R22" s="15">
        <f t="shared" si="28"/>
        <v>0.25</v>
      </c>
      <c r="S22" s="15">
        <f t="shared" si="28"/>
        <v>2.173471137</v>
      </c>
      <c r="T22" s="15">
        <f t="shared" si="28"/>
        <v>7.49917228</v>
      </c>
      <c r="U22" s="17">
        <f t="shared" si="11"/>
        <v>2.702702703</v>
      </c>
      <c r="V22" s="17">
        <f t="shared" si="20"/>
        <v>5.405405405</v>
      </c>
      <c r="W22" s="17">
        <f t="shared" si="21"/>
        <v>1.351351351</v>
      </c>
      <c r="X22" s="17">
        <f t="shared" si="12"/>
        <v>3.984512692</v>
      </c>
      <c r="Y22" s="17">
        <f t="shared" si="6"/>
        <v>7.401247738</v>
      </c>
    </row>
    <row r="23" ht="15.75" customHeight="1">
      <c r="A23" s="13" t="s">
        <v>38</v>
      </c>
      <c r="B23" s="13">
        <v>13.0</v>
      </c>
      <c r="C23" s="14">
        <v>39.0</v>
      </c>
      <c r="D23" s="14">
        <v>37.0</v>
      </c>
      <c r="E23" s="16">
        <f t="shared" si="14"/>
        <v>34.66666667</v>
      </c>
      <c r="F23" s="15">
        <f t="shared" si="15"/>
        <v>34.8</v>
      </c>
      <c r="G23" s="15">
        <f t="shared" si="16"/>
        <v>35.82058424</v>
      </c>
      <c r="H23" s="15">
        <f t="shared" si="1"/>
        <v>507</v>
      </c>
      <c r="I23" s="15">
        <f t="shared" si="2"/>
        <v>169</v>
      </c>
      <c r="J23" s="15">
        <f t="shared" si="3"/>
        <v>34.26153834</v>
      </c>
      <c r="K23" s="15">
        <f t="shared" si="7"/>
        <v>2</v>
      </c>
      <c r="L23" s="15">
        <f t="shared" si="17"/>
        <v>4.333333333</v>
      </c>
      <c r="M23" s="15">
        <f t="shared" si="18"/>
        <v>2.4</v>
      </c>
      <c r="N23" s="15">
        <f t="shared" si="8"/>
        <v>3.179415757</v>
      </c>
      <c r="O23" s="15">
        <f t="shared" si="4"/>
        <v>4.738461657</v>
      </c>
      <c r="P23" s="15">
        <f t="shared" si="9"/>
        <v>4</v>
      </c>
      <c r="Q23" s="15">
        <f t="shared" ref="Q23:T23" si="29">L23*L23</f>
        <v>18.77777778</v>
      </c>
      <c r="R23" s="15">
        <f t="shared" si="29"/>
        <v>5.76</v>
      </c>
      <c r="S23" s="15">
        <f t="shared" si="29"/>
        <v>10.10868455</v>
      </c>
      <c r="T23" s="15">
        <f t="shared" si="29"/>
        <v>22.45301887</v>
      </c>
      <c r="U23" s="17">
        <f t="shared" si="11"/>
        <v>5.128205128</v>
      </c>
      <c r="V23" s="17">
        <f t="shared" si="20"/>
        <v>11.11111111</v>
      </c>
      <c r="W23" s="17">
        <f t="shared" si="21"/>
        <v>6.153846154</v>
      </c>
      <c r="X23" s="17">
        <f t="shared" si="12"/>
        <v>8.152348094</v>
      </c>
      <c r="Y23" s="17">
        <f t="shared" si="6"/>
        <v>12.14990168</v>
      </c>
    </row>
    <row r="24" ht="15.75" customHeight="1">
      <c r="A24" s="13" t="s">
        <v>39</v>
      </c>
      <c r="B24" s="13">
        <v>14.0</v>
      </c>
      <c r="C24" s="14">
        <v>39.0</v>
      </c>
      <c r="D24" s="14">
        <v>39.0</v>
      </c>
      <c r="E24" s="16">
        <f t="shared" si="14"/>
        <v>37.33333333</v>
      </c>
      <c r="F24" s="15">
        <f t="shared" si="15"/>
        <v>37.3</v>
      </c>
      <c r="G24" s="15">
        <f t="shared" si="16"/>
        <v>36.45646739</v>
      </c>
      <c r="H24" s="15">
        <f t="shared" si="1"/>
        <v>546</v>
      </c>
      <c r="I24" s="15">
        <f t="shared" si="2"/>
        <v>196</v>
      </c>
      <c r="J24" s="15">
        <f t="shared" si="3"/>
        <v>34.26153835</v>
      </c>
      <c r="K24" s="15">
        <f t="shared" si="7"/>
        <v>0</v>
      </c>
      <c r="L24" s="15">
        <f t="shared" si="17"/>
        <v>1.666666667</v>
      </c>
      <c r="M24" s="15">
        <f t="shared" si="18"/>
        <v>4.2</v>
      </c>
      <c r="N24" s="15">
        <f t="shared" si="8"/>
        <v>2.543532605</v>
      </c>
      <c r="O24" s="15">
        <f t="shared" si="4"/>
        <v>4.738461651</v>
      </c>
      <c r="P24" s="15">
        <f t="shared" si="9"/>
        <v>0</v>
      </c>
      <c r="Q24" s="15">
        <f t="shared" ref="Q24:T24" si="30">L24*L24</f>
        <v>2.777777778</v>
      </c>
      <c r="R24" s="15">
        <f t="shared" si="30"/>
        <v>17.64</v>
      </c>
      <c r="S24" s="15">
        <f t="shared" si="30"/>
        <v>6.469558115</v>
      </c>
      <c r="T24" s="15">
        <f t="shared" si="30"/>
        <v>22.45301881</v>
      </c>
      <c r="U24" s="17">
        <f t="shared" si="11"/>
        <v>0</v>
      </c>
      <c r="V24" s="17">
        <f t="shared" si="20"/>
        <v>4.273504274</v>
      </c>
      <c r="W24" s="17">
        <f t="shared" si="21"/>
        <v>10.76923077</v>
      </c>
      <c r="X24" s="17">
        <f t="shared" si="12"/>
        <v>6.521878475</v>
      </c>
      <c r="Y24" s="17">
        <f t="shared" si="6"/>
        <v>12.14990167</v>
      </c>
    </row>
    <row r="25" ht="15.75" customHeight="1">
      <c r="A25" s="13" t="s">
        <v>40</v>
      </c>
      <c r="B25" s="13">
        <v>15.0</v>
      </c>
      <c r="C25" s="14">
        <v>30.0</v>
      </c>
      <c r="D25" s="14">
        <v>39.0</v>
      </c>
      <c r="E25" s="16">
        <f t="shared" si="14"/>
        <v>38.33333333</v>
      </c>
      <c r="F25" s="15">
        <f t="shared" si="15"/>
        <v>38.4</v>
      </c>
      <c r="G25" s="15">
        <f t="shared" si="16"/>
        <v>36.96517392</v>
      </c>
      <c r="H25" s="15">
        <f t="shared" si="1"/>
        <v>450</v>
      </c>
      <c r="I25" s="15">
        <f t="shared" si="2"/>
        <v>225</v>
      </c>
      <c r="J25" s="15">
        <f t="shared" si="3"/>
        <v>34.26153836</v>
      </c>
      <c r="K25" s="15">
        <f t="shared" si="7"/>
        <v>9</v>
      </c>
      <c r="L25" s="15">
        <f t="shared" si="17"/>
        <v>8.333333333</v>
      </c>
      <c r="M25" s="15">
        <f t="shared" si="18"/>
        <v>1.7</v>
      </c>
      <c r="N25" s="15">
        <f t="shared" si="8"/>
        <v>6.965173916</v>
      </c>
      <c r="O25" s="15">
        <f t="shared" si="4"/>
        <v>4.261538356</v>
      </c>
      <c r="P25" s="15">
        <f t="shared" si="9"/>
        <v>81</v>
      </c>
      <c r="Q25" s="15">
        <f t="shared" ref="Q25:T25" si="31">L25*L25</f>
        <v>69.44444444</v>
      </c>
      <c r="R25" s="15">
        <f t="shared" si="31"/>
        <v>2.89</v>
      </c>
      <c r="S25" s="15">
        <f t="shared" si="31"/>
        <v>48.51364768</v>
      </c>
      <c r="T25" s="15">
        <f t="shared" si="31"/>
        <v>18.16070916</v>
      </c>
      <c r="U25" s="17">
        <f t="shared" si="11"/>
        <v>30</v>
      </c>
      <c r="V25" s="17">
        <f t="shared" si="20"/>
        <v>27.77777778</v>
      </c>
      <c r="W25" s="17">
        <f t="shared" si="21"/>
        <v>5.666666667</v>
      </c>
      <c r="X25" s="17">
        <f t="shared" si="12"/>
        <v>23.21724639</v>
      </c>
      <c r="Y25" s="17">
        <f t="shared" si="6"/>
        <v>14.20512785</v>
      </c>
    </row>
    <row r="26" ht="15.75" customHeight="1">
      <c r="A26" s="13" t="s">
        <v>41</v>
      </c>
      <c r="B26" s="13">
        <v>16.0</v>
      </c>
      <c r="C26" s="14">
        <v>33.0</v>
      </c>
      <c r="D26" s="14">
        <v>30.0</v>
      </c>
      <c r="E26" s="16">
        <f t="shared" si="14"/>
        <v>36</v>
      </c>
      <c r="F26" s="15">
        <f t="shared" si="15"/>
        <v>36.3</v>
      </c>
      <c r="G26" s="15">
        <f t="shared" si="16"/>
        <v>35.57213913</v>
      </c>
      <c r="H26" s="15">
        <f t="shared" si="1"/>
        <v>528</v>
      </c>
      <c r="I26" s="15">
        <f t="shared" si="2"/>
        <v>256</v>
      </c>
      <c r="J26" s="15">
        <f t="shared" si="3"/>
        <v>34.26153836</v>
      </c>
      <c r="K26" s="15">
        <f t="shared" si="7"/>
        <v>3</v>
      </c>
      <c r="L26" s="15">
        <f t="shared" si="17"/>
        <v>3</v>
      </c>
      <c r="M26" s="15">
        <f t="shared" si="18"/>
        <v>8.4</v>
      </c>
      <c r="N26" s="15">
        <f t="shared" si="8"/>
        <v>2.572139133</v>
      </c>
      <c r="O26" s="15">
        <f t="shared" si="4"/>
        <v>1.261538362</v>
      </c>
      <c r="P26" s="15">
        <f t="shared" si="9"/>
        <v>9</v>
      </c>
      <c r="Q26" s="15">
        <f t="shared" ref="Q26:T26" si="32">L26*L26</f>
        <v>9</v>
      </c>
      <c r="R26" s="15">
        <f t="shared" si="32"/>
        <v>70.56</v>
      </c>
      <c r="S26" s="15">
        <f t="shared" si="32"/>
        <v>6.615899717</v>
      </c>
      <c r="T26" s="15">
        <f t="shared" si="32"/>
        <v>1.591479038</v>
      </c>
      <c r="U26" s="17">
        <f t="shared" si="11"/>
        <v>9.090909091</v>
      </c>
      <c r="V26" s="17">
        <f t="shared" si="20"/>
        <v>9.090909091</v>
      </c>
      <c r="W26" s="17">
        <f t="shared" si="21"/>
        <v>25.45454545</v>
      </c>
      <c r="X26" s="17">
        <f t="shared" si="12"/>
        <v>7.794361008</v>
      </c>
      <c r="Y26" s="17">
        <f t="shared" si="6"/>
        <v>3.822843521</v>
      </c>
    </row>
    <row r="27" ht="15.75" customHeight="1">
      <c r="A27" s="13" t="s">
        <v>42</v>
      </c>
      <c r="B27" s="13">
        <v>17.0</v>
      </c>
      <c r="C27" s="14">
        <v>32.0</v>
      </c>
      <c r="D27" s="14">
        <v>33.0</v>
      </c>
      <c r="E27" s="16">
        <f t="shared" si="14"/>
        <v>34</v>
      </c>
      <c r="F27" s="15">
        <f t="shared" si="15"/>
        <v>33.6</v>
      </c>
      <c r="G27" s="15">
        <f t="shared" si="16"/>
        <v>35.05771131</v>
      </c>
      <c r="H27" s="15">
        <f t="shared" si="1"/>
        <v>544</v>
      </c>
      <c r="I27" s="15">
        <f t="shared" si="2"/>
        <v>289</v>
      </c>
      <c r="J27" s="15">
        <f t="shared" si="3"/>
        <v>34.26153837</v>
      </c>
      <c r="K27" s="15">
        <f t="shared" si="7"/>
        <v>1</v>
      </c>
      <c r="L27" s="15">
        <f t="shared" si="17"/>
        <v>2</v>
      </c>
      <c r="M27" s="15">
        <f t="shared" si="18"/>
        <v>3.3</v>
      </c>
      <c r="N27" s="15">
        <f t="shared" si="8"/>
        <v>3.057711306</v>
      </c>
      <c r="O27" s="15">
        <f t="shared" si="4"/>
        <v>2.261538368</v>
      </c>
      <c r="P27" s="15">
        <f t="shared" si="9"/>
        <v>1</v>
      </c>
      <c r="Q27" s="15">
        <f t="shared" ref="Q27:T27" si="33">L27*L27</f>
        <v>4</v>
      </c>
      <c r="R27" s="15">
        <f t="shared" si="33"/>
        <v>10.89</v>
      </c>
      <c r="S27" s="15">
        <f t="shared" si="33"/>
        <v>9.349598431</v>
      </c>
      <c r="T27" s="15">
        <f t="shared" si="33"/>
        <v>5.11455579</v>
      </c>
      <c r="U27" s="17">
        <f t="shared" si="11"/>
        <v>3.125</v>
      </c>
      <c r="V27" s="17">
        <f t="shared" si="20"/>
        <v>6.25</v>
      </c>
      <c r="W27" s="17">
        <f t="shared" si="21"/>
        <v>10.3125</v>
      </c>
      <c r="X27" s="17">
        <f t="shared" si="12"/>
        <v>9.555347831</v>
      </c>
      <c r="Y27" s="17">
        <f t="shared" si="6"/>
        <v>7.0673074</v>
      </c>
    </row>
    <row r="28" ht="15.75" customHeight="1">
      <c r="A28" s="13" t="s">
        <v>43</v>
      </c>
      <c r="B28" s="13">
        <v>18.0</v>
      </c>
      <c r="C28" s="14">
        <v>31.0</v>
      </c>
      <c r="D28" s="14">
        <v>32.0</v>
      </c>
      <c r="E28" s="16">
        <f t="shared" si="14"/>
        <v>31.66666667</v>
      </c>
      <c r="F28" s="15">
        <f t="shared" si="15"/>
        <v>31.8</v>
      </c>
      <c r="G28" s="15">
        <f t="shared" si="16"/>
        <v>34.44616904</v>
      </c>
      <c r="H28" s="15">
        <f t="shared" si="1"/>
        <v>558</v>
      </c>
      <c r="I28" s="15">
        <f t="shared" si="2"/>
        <v>324</v>
      </c>
      <c r="J28" s="15">
        <f t="shared" si="3"/>
        <v>34.26153837</v>
      </c>
      <c r="K28" s="15">
        <f t="shared" si="7"/>
        <v>1</v>
      </c>
      <c r="L28" s="15">
        <f t="shared" si="17"/>
        <v>0.6666666667</v>
      </c>
      <c r="M28" s="15">
        <f t="shared" si="18"/>
        <v>1.6</v>
      </c>
      <c r="N28" s="15">
        <f t="shared" si="8"/>
        <v>3.446169045</v>
      </c>
      <c r="O28" s="15">
        <f t="shared" si="4"/>
        <v>3.261538374</v>
      </c>
      <c r="P28" s="15">
        <f t="shared" si="9"/>
        <v>1</v>
      </c>
      <c r="Q28" s="15">
        <f t="shared" ref="Q28:T28" si="34">L28*L28</f>
        <v>0.4444444444</v>
      </c>
      <c r="R28" s="15">
        <f t="shared" si="34"/>
        <v>2.56</v>
      </c>
      <c r="S28" s="15">
        <f t="shared" si="34"/>
        <v>11.87608109</v>
      </c>
      <c r="T28" s="15">
        <f t="shared" si="34"/>
        <v>10.63763257</v>
      </c>
      <c r="U28" s="17">
        <f t="shared" si="11"/>
        <v>3.225806452</v>
      </c>
      <c r="V28" s="17">
        <f t="shared" si="20"/>
        <v>2.150537634</v>
      </c>
      <c r="W28" s="17">
        <f t="shared" si="21"/>
        <v>5.161290323</v>
      </c>
      <c r="X28" s="17">
        <f t="shared" si="12"/>
        <v>11.11667434</v>
      </c>
      <c r="Y28" s="17">
        <f t="shared" si="6"/>
        <v>10.52109153</v>
      </c>
    </row>
    <row r="29" ht="15.75" customHeight="1">
      <c r="A29" s="13" t="s">
        <v>44</v>
      </c>
      <c r="B29" s="13">
        <v>19.0</v>
      </c>
      <c r="C29" s="14">
        <v>39.0</v>
      </c>
      <c r="D29" s="14">
        <v>31.0</v>
      </c>
      <c r="E29" s="16">
        <f t="shared" si="14"/>
        <v>32</v>
      </c>
      <c r="F29" s="15">
        <f t="shared" si="15"/>
        <v>32</v>
      </c>
      <c r="G29" s="15">
        <f t="shared" si="16"/>
        <v>33.75693524</v>
      </c>
      <c r="H29" s="15">
        <f t="shared" si="1"/>
        <v>741</v>
      </c>
      <c r="I29" s="15">
        <f t="shared" si="2"/>
        <v>361</v>
      </c>
      <c r="J29" s="15">
        <f t="shared" si="3"/>
        <v>34.26153838</v>
      </c>
      <c r="K29" s="15">
        <f t="shared" si="7"/>
        <v>8</v>
      </c>
      <c r="L29" s="15">
        <f t="shared" si="17"/>
        <v>7</v>
      </c>
      <c r="M29" s="15">
        <f t="shared" si="18"/>
        <v>0.8</v>
      </c>
      <c r="N29" s="15">
        <f t="shared" si="8"/>
        <v>5.243064764</v>
      </c>
      <c r="O29" s="15">
        <f t="shared" si="4"/>
        <v>4.738461619</v>
      </c>
      <c r="P29" s="15">
        <f t="shared" si="9"/>
        <v>64</v>
      </c>
      <c r="Q29" s="15">
        <f t="shared" ref="Q29:T29" si="35">L29*L29</f>
        <v>49</v>
      </c>
      <c r="R29" s="15">
        <f t="shared" si="35"/>
        <v>0.64</v>
      </c>
      <c r="S29" s="15">
        <f t="shared" si="35"/>
        <v>27.48972812</v>
      </c>
      <c r="T29" s="15">
        <f t="shared" si="35"/>
        <v>22.45301852</v>
      </c>
      <c r="U29" s="17">
        <f t="shared" si="11"/>
        <v>20.51282051</v>
      </c>
      <c r="V29" s="17">
        <f t="shared" si="20"/>
        <v>17.94871795</v>
      </c>
      <c r="W29" s="17">
        <f t="shared" si="21"/>
        <v>2.051282051</v>
      </c>
      <c r="X29" s="17">
        <f t="shared" si="12"/>
        <v>13.44375581</v>
      </c>
      <c r="Y29" s="17">
        <f t="shared" si="6"/>
        <v>12.14990159</v>
      </c>
    </row>
    <row r="30" ht="15.75" customHeight="1">
      <c r="A30" s="13" t="s">
        <v>45</v>
      </c>
      <c r="B30" s="13">
        <v>20.0</v>
      </c>
      <c r="C30" s="14">
        <v>40.0</v>
      </c>
      <c r="D30" s="14">
        <v>39.0</v>
      </c>
      <c r="E30" s="16">
        <f t="shared" si="14"/>
        <v>34</v>
      </c>
      <c r="F30" s="15">
        <f t="shared" si="15"/>
        <v>33.7</v>
      </c>
      <c r="G30" s="15">
        <f t="shared" si="16"/>
        <v>34.80554819</v>
      </c>
      <c r="H30" s="15">
        <f t="shared" si="1"/>
        <v>800</v>
      </c>
      <c r="I30" s="15">
        <f t="shared" si="2"/>
        <v>400</v>
      </c>
      <c r="J30" s="15">
        <f t="shared" si="3"/>
        <v>34.26153839</v>
      </c>
      <c r="K30" s="15">
        <f t="shared" si="7"/>
        <v>1</v>
      </c>
      <c r="L30" s="15">
        <f t="shared" si="17"/>
        <v>6</v>
      </c>
      <c r="M30" s="15">
        <f t="shared" si="18"/>
        <v>7</v>
      </c>
      <c r="N30" s="15">
        <f t="shared" si="8"/>
        <v>5.194451811</v>
      </c>
      <c r="O30" s="15">
        <f t="shared" si="4"/>
        <v>5.738461613</v>
      </c>
      <c r="P30" s="15">
        <f t="shared" si="9"/>
        <v>1</v>
      </c>
      <c r="Q30" s="15">
        <f t="shared" ref="Q30:T30" si="36">L30*L30</f>
        <v>36</v>
      </c>
      <c r="R30" s="15">
        <f t="shared" si="36"/>
        <v>49</v>
      </c>
      <c r="S30" s="15">
        <f t="shared" si="36"/>
        <v>26.98232962</v>
      </c>
      <c r="T30" s="15">
        <f t="shared" si="36"/>
        <v>32.92994169</v>
      </c>
      <c r="U30" s="17">
        <f t="shared" si="11"/>
        <v>2.5</v>
      </c>
      <c r="V30" s="17">
        <f t="shared" si="20"/>
        <v>15</v>
      </c>
      <c r="W30" s="17">
        <f t="shared" si="21"/>
        <v>17.5</v>
      </c>
      <c r="X30" s="17">
        <f t="shared" si="12"/>
        <v>12.98612953</v>
      </c>
      <c r="Y30" s="17">
        <f t="shared" si="6"/>
        <v>14.34615403</v>
      </c>
    </row>
    <row r="31" ht="15.75" customHeight="1">
      <c r="A31" s="13" t="s">
        <v>46</v>
      </c>
      <c r="B31" s="13">
        <v>21.0</v>
      </c>
      <c r="C31" s="14">
        <v>35.0</v>
      </c>
      <c r="D31" s="14">
        <v>40.0</v>
      </c>
      <c r="E31" s="16">
        <f t="shared" si="14"/>
        <v>36.66666667</v>
      </c>
      <c r="F31" s="15">
        <f t="shared" si="15"/>
        <v>36.9</v>
      </c>
      <c r="G31" s="15">
        <f t="shared" si="16"/>
        <v>35.84443855</v>
      </c>
      <c r="H31" s="15">
        <f t="shared" si="1"/>
        <v>735</v>
      </c>
      <c r="I31" s="15">
        <f t="shared" si="2"/>
        <v>441</v>
      </c>
      <c r="J31" s="15">
        <f t="shared" si="3"/>
        <v>34.26153839</v>
      </c>
      <c r="K31" s="15">
        <f t="shared" si="7"/>
        <v>5</v>
      </c>
      <c r="L31" s="15">
        <f t="shared" si="17"/>
        <v>1.666666667</v>
      </c>
      <c r="M31" s="15">
        <f t="shared" si="18"/>
        <v>6.3</v>
      </c>
      <c r="N31" s="15">
        <f t="shared" si="8"/>
        <v>0.8444385509</v>
      </c>
      <c r="O31" s="15">
        <f t="shared" si="4"/>
        <v>0.738461607</v>
      </c>
      <c r="P31" s="15">
        <f t="shared" si="9"/>
        <v>25</v>
      </c>
      <c r="Q31" s="15">
        <f t="shared" ref="Q31:T31" si="37">L31*L31</f>
        <v>2.777777778</v>
      </c>
      <c r="R31" s="15">
        <f t="shared" si="37"/>
        <v>39.69</v>
      </c>
      <c r="S31" s="15">
        <f t="shared" si="37"/>
        <v>0.7130764663</v>
      </c>
      <c r="T31" s="15">
        <f t="shared" si="37"/>
        <v>0.5453255451</v>
      </c>
      <c r="U31" s="17">
        <f t="shared" si="11"/>
        <v>14.28571429</v>
      </c>
      <c r="V31" s="17">
        <f t="shared" si="20"/>
        <v>4.761904762</v>
      </c>
      <c r="W31" s="17">
        <f t="shared" si="21"/>
        <v>18</v>
      </c>
      <c r="X31" s="17">
        <f t="shared" si="12"/>
        <v>2.412681574</v>
      </c>
      <c r="Y31" s="17">
        <f t="shared" si="6"/>
        <v>2.109890306</v>
      </c>
    </row>
    <row r="32" ht="15.75" customHeight="1">
      <c r="A32" s="13" t="s">
        <v>47</v>
      </c>
      <c r="B32" s="13">
        <v>22.0</v>
      </c>
      <c r="C32" s="14">
        <v>30.0</v>
      </c>
      <c r="D32" s="14">
        <v>35.0</v>
      </c>
      <c r="E32" s="16">
        <f t="shared" si="14"/>
        <v>38</v>
      </c>
      <c r="F32" s="15">
        <f t="shared" si="15"/>
        <v>38.2</v>
      </c>
      <c r="G32" s="15">
        <f t="shared" si="16"/>
        <v>35.67555084</v>
      </c>
      <c r="H32" s="15">
        <f t="shared" si="1"/>
        <v>660</v>
      </c>
      <c r="I32" s="15">
        <f t="shared" si="2"/>
        <v>484</v>
      </c>
      <c r="J32" s="15">
        <f t="shared" si="3"/>
        <v>34.2615384</v>
      </c>
      <c r="K32" s="15">
        <f t="shared" si="7"/>
        <v>5</v>
      </c>
      <c r="L32" s="15">
        <f t="shared" si="17"/>
        <v>8</v>
      </c>
      <c r="M32" s="15">
        <f t="shared" si="18"/>
        <v>1.9</v>
      </c>
      <c r="N32" s="15">
        <f t="shared" si="8"/>
        <v>5.675550841</v>
      </c>
      <c r="O32" s="15">
        <f t="shared" si="4"/>
        <v>4.261538399</v>
      </c>
      <c r="P32" s="15">
        <f t="shared" si="9"/>
        <v>25</v>
      </c>
      <c r="Q32" s="15">
        <f t="shared" ref="Q32:T32" si="38">L32*L32</f>
        <v>64</v>
      </c>
      <c r="R32" s="15">
        <f t="shared" si="38"/>
        <v>3.61</v>
      </c>
      <c r="S32" s="15">
        <f t="shared" si="38"/>
        <v>32.21187735</v>
      </c>
      <c r="T32" s="15">
        <f t="shared" si="38"/>
        <v>18.16070953</v>
      </c>
      <c r="U32" s="17">
        <f t="shared" si="11"/>
        <v>16.66666667</v>
      </c>
      <c r="V32" s="17">
        <f t="shared" si="20"/>
        <v>26.66666667</v>
      </c>
      <c r="W32" s="17">
        <f t="shared" si="21"/>
        <v>6.333333333</v>
      </c>
      <c r="X32" s="17">
        <f t="shared" si="12"/>
        <v>18.9185028</v>
      </c>
      <c r="Y32" s="17">
        <f t="shared" si="6"/>
        <v>14.205128</v>
      </c>
    </row>
    <row r="33" ht="15.75" customHeight="1">
      <c r="A33" s="13" t="s">
        <v>48</v>
      </c>
      <c r="B33" s="13">
        <v>23.0</v>
      </c>
      <c r="C33" s="14">
        <v>35.0</v>
      </c>
      <c r="D33" s="14">
        <v>30.0</v>
      </c>
      <c r="E33" s="16">
        <f t="shared" si="14"/>
        <v>35</v>
      </c>
      <c r="F33" s="15">
        <f t="shared" si="15"/>
        <v>35</v>
      </c>
      <c r="G33" s="15">
        <f t="shared" si="16"/>
        <v>34.54044067</v>
      </c>
      <c r="H33" s="15">
        <f t="shared" si="1"/>
        <v>805</v>
      </c>
      <c r="I33" s="15">
        <f t="shared" si="2"/>
        <v>529</v>
      </c>
      <c r="J33" s="15">
        <f t="shared" si="3"/>
        <v>34.26153841</v>
      </c>
      <c r="K33" s="15">
        <f t="shared" si="7"/>
        <v>5</v>
      </c>
      <c r="L33" s="15">
        <f t="shared" si="17"/>
        <v>0</v>
      </c>
      <c r="M33" s="15">
        <f t="shared" si="18"/>
        <v>8.2</v>
      </c>
      <c r="N33" s="15">
        <f t="shared" si="8"/>
        <v>0.4595593274</v>
      </c>
      <c r="O33" s="15">
        <f t="shared" si="4"/>
        <v>0.7384615946</v>
      </c>
      <c r="P33" s="15">
        <f t="shared" si="9"/>
        <v>25</v>
      </c>
      <c r="Q33" s="15">
        <f t="shared" ref="Q33:T33" si="39">L33*L33</f>
        <v>0</v>
      </c>
      <c r="R33" s="15">
        <f t="shared" si="39"/>
        <v>67.24</v>
      </c>
      <c r="S33" s="15">
        <f t="shared" si="39"/>
        <v>0.2111947754</v>
      </c>
      <c r="T33" s="15">
        <f t="shared" si="39"/>
        <v>0.5453255266</v>
      </c>
      <c r="U33" s="17">
        <f t="shared" si="11"/>
        <v>14.28571429</v>
      </c>
      <c r="V33" s="17">
        <f t="shared" si="20"/>
        <v>0</v>
      </c>
      <c r="W33" s="17">
        <f t="shared" si="21"/>
        <v>23.42857143</v>
      </c>
      <c r="X33" s="17">
        <f t="shared" si="12"/>
        <v>1.31302665</v>
      </c>
      <c r="Y33" s="17">
        <f t="shared" si="6"/>
        <v>2.10989027</v>
      </c>
    </row>
    <row r="34" ht="15.75" customHeight="1">
      <c r="A34" s="13" t="s">
        <v>49</v>
      </c>
      <c r="B34" s="13">
        <v>24.0</v>
      </c>
      <c r="C34" s="14">
        <v>39.0</v>
      </c>
      <c r="D34" s="14">
        <v>35.0</v>
      </c>
      <c r="E34" s="16">
        <f t="shared" si="14"/>
        <v>33.33333333</v>
      </c>
      <c r="F34" s="15">
        <f t="shared" si="15"/>
        <v>33</v>
      </c>
      <c r="G34" s="15">
        <f t="shared" si="16"/>
        <v>34.63235254</v>
      </c>
      <c r="H34" s="15">
        <f t="shared" si="1"/>
        <v>936</v>
      </c>
      <c r="I34" s="15">
        <f t="shared" si="2"/>
        <v>576</v>
      </c>
      <c r="J34" s="15">
        <f t="shared" si="3"/>
        <v>34.26153841</v>
      </c>
      <c r="K34" s="15">
        <f t="shared" si="7"/>
        <v>4</v>
      </c>
      <c r="L34" s="15">
        <f t="shared" si="17"/>
        <v>5.666666667</v>
      </c>
      <c r="M34" s="15">
        <f t="shared" si="18"/>
        <v>0</v>
      </c>
      <c r="N34" s="15">
        <f t="shared" si="8"/>
        <v>4.367647462</v>
      </c>
      <c r="O34" s="15">
        <f t="shared" si="4"/>
        <v>4.738461588</v>
      </c>
      <c r="P34" s="15">
        <f t="shared" si="9"/>
        <v>16</v>
      </c>
      <c r="Q34" s="15">
        <f t="shared" ref="Q34:T34" si="40">L34*L34</f>
        <v>32.11111111</v>
      </c>
      <c r="R34" s="15">
        <f t="shared" si="40"/>
        <v>0</v>
      </c>
      <c r="S34" s="15">
        <f t="shared" si="40"/>
        <v>19.07634435</v>
      </c>
      <c r="T34" s="15">
        <f t="shared" si="40"/>
        <v>22.45301822</v>
      </c>
      <c r="U34" s="17">
        <f t="shared" si="11"/>
        <v>10.25641026</v>
      </c>
      <c r="V34" s="17">
        <f t="shared" si="20"/>
        <v>14.52991453</v>
      </c>
      <c r="W34" s="17">
        <f t="shared" si="21"/>
        <v>0</v>
      </c>
      <c r="X34" s="17">
        <f t="shared" si="12"/>
        <v>11.19909606</v>
      </c>
      <c r="Y34" s="17">
        <f t="shared" si="6"/>
        <v>12.14990151</v>
      </c>
    </row>
    <row r="35" ht="15.75" customHeight="1">
      <c r="A35" s="13" t="s">
        <v>50</v>
      </c>
      <c r="B35" s="13">
        <v>25.0</v>
      </c>
      <c r="C35" s="14">
        <v>39.0</v>
      </c>
      <c r="D35" s="14">
        <v>39.0</v>
      </c>
      <c r="E35" s="16">
        <f t="shared" si="14"/>
        <v>34.66666667</v>
      </c>
      <c r="F35" s="15">
        <f t="shared" si="15"/>
        <v>34.7</v>
      </c>
      <c r="G35" s="15">
        <f t="shared" si="16"/>
        <v>35.50588203</v>
      </c>
      <c r="H35" s="15">
        <f t="shared" si="1"/>
        <v>975</v>
      </c>
      <c r="I35" s="15">
        <f t="shared" si="2"/>
        <v>625</v>
      </c>
      <c r="J35" s="15">
        <f t="shared" si="3"/>
        <v>34.26153842</v>
      </c>
      <c r="K35" s="15">
        <f t="shared" si="7"/>
        <v>0</v>
      </c>
      <c r="L35" s="15">
        <f t="shared" si="17"/>
        <v>4.333333333</v>
      </c>
      <c r="M35" s="15">
        <f t="shared" si="18"/>
        <v>6</v>
      </c>
      <c r="N35" s="15">
        <f t="shared" si="8"/>
        <v>3.49411797</v>
      </c>
      <c r="O35" s="15">
        <f t="shared" si="4"/>
        <v>4.738461582</v>
      </c>
      <c r="P35" s="15">
        <f t="shared" si="9"/>
        <v>0</v>
      </c>
      <c r="Q35" s="15">
        <f t="shared" ref="Q35:T35" si="41">L35*L35</f>
        <v>18.77777778</v>
      </c>
      <c r="R35" s="15">
        <f t="shared" si="41"/>
        <v>36</v>
      </c>
      <c r="S35" s="15">
        <f t="shared" si="41"/>
        <v>12.20886039</v>
      </c>
      <c r="T35" s="15">
        <f t="shared" si="41"/>
        <v>22.45301816</v>
      </c>
      <c r="U35" s="17">
        <f t="shared" si="11"/>
        <v>0</v>
      </c>
      <c r="V35" s="17">
        <f t="shared" si="20"/>
        <v>11.11111111</v>
      </c>
      <c r="W35" s="17">
        <f t="shared" si="21"/>
        <v>15.38461538</v>
      </c>
      <c r="X35" s="17">
        <f t="shared" si="12"/>
        <v>8.959276845</v>
      </c>
      <c r="Y35" s="17">
        <f t="shared" si="6"/>
        <v>12.14990149</v>
      </c>
    </row>
    <row r="36" ht="15.75" customHeight="1">
      <c r="A36" s="13" t="s">
        <v>51</v>
      </c>
      <c r="B36" s="13">
        <v>26.0</v>
      </c>
      <c r="C36" s="14">
        <v>32.0</v>
      </c>
      <c r="D36" s="14">
        <v>39.0</v>
      </c>
      <c r="E36" s="16">
        <f t="shared" si="14"/>
        <v>37.66666667</v>
      </c>
      <c r="F36" s="15">
        <f t="shared" si="15"/>
        <v>37.8</v>
      </c>
      <c r="G36" s="15">
        <f t="shared" si="16"/>
        <v>36.20470562</v>
      </c>
      <c r="H36" s="15">
        <f t="shared" si="1"/>
        <v>832</v>
      </c>
      <c r="I36" s="15">
        <f t="shared" si="2"/>
        <v>676</v>
      </c>
      <c r="J36" s="15">
        <f t="shared" si="3"/>
        <v>34.26153842</v>
      </c>
      <c r="K36" s="15">
        <f t="shared" si="7"/>
        <v>7</v>
      </c>
      <c r="L36" s="15">
        <f t="shared" si="17"/>
        <v>5.666666667</v>
      </c>
      <c r="M36" s="15">
        <f t="shared" si="18"/>
        <v>4.3</v>
      </c>
      <c r="N36" s="15">
        <f t="shared" si="8"/>
        <v>4.204705624</v>
      </c>
      <c r="O36" s="15">
        <f t="shared" si="4"/>
        <v>2.261538424</v>
      </c>
      <c r="P36" s="15">
        <f t="shared" si="9"/>
        <v>49</v>
      </c>
      <c r="Q36" s="15">
        <f t="shared" ref="Q36:T36" si="42">L36*L36</f>
        <v>32.11111111</v>
      </c>
      <c r="R36" s="15">
        <f t="shared" si="42"/>
        <v>18.49</v>
      </c>
      <c r="S36" s="15">
        <f t="shared" si="42"/>
        <v>17.67954939</v>
      </c>
      <c r="T36" s="15">
        <f t="shared" si="42"/>
        <v>5.114556044</v>
      </c>
      <c r="U36" s="17">
        <f t="shared" si="11"/>
        <v>21.875</v>
      </c>
      <c r="V36" s="17">
        <f t="shared" si="20"/>
        <v>17.70833333</v>
      </c>
      <c r="W36" s="17">
        <f t="shared" si="21"/>
        <v>13.4375</v>
      </c>
      <c r="X36" s="17">
        <f t="shared" si="12"/>
        <v>13.13970508</v>
      </c>
      <c r="Y36" s="17">
        <f t="shared" si="6"/>
        <v>7.067307575</v>
      </c>
    </row>
    <row r="37" ht="15.75" customHeight="1">
      <c r="A37" s="13" t="s">
        <v>52</v>
      </c>
      <c r="B37" s="13">
        <v>27.0</v>
      </c>
      <c r="C37" s="14">
        <v>40.0</v>
      </c>
      <c r="D37" s="14">
        <v>32.0</v>
      </c>
      <c r="E37" s="16">
        <f t="shared" si="14"/>
        <v>36.66666667</v>
      </c>
      <c r="F37" s="15">
        <f t="shared" si="15"/>
        <v>36.9</v>
      </c>
      <c r="G37" s="15">
        <f t="shared" si="16"/>
        <v>35.3637645</v>
      </c>
      <c r="H37" s="15">
        <f t="shared" si="1"/>
        <v>1080</v>
      </c>
      <c r="I37" s="15">
        <f t="shared" si="2"/>
        <v>729</v>
      </c>
      <c r="J37" s="15">
        <f t="shared" si="3"/>
        <v>34.26153843</v>
      </c>
      <c r="K37" s="15">
        <f t="shared" si="7"/>
        <v>8</v>
      </c>
      <c r="L37" s="15">
        <f t="shared" si="17"/>
        <v>3.333333333</v>
      </c>
      <c r="M37" s="15">
        <f t="shared" si="18"/>
        <v>5.8</v>
      </c>
      <c r="N37" s="15">
        <f t="shared" si="8"/>
        <v>4.636235501</v>
      </c>
      <c r="O37" s="15">
        <f t="shared" si="4"/>
        <v>5.73846157</v>
      </c>
      <c r="P37" s="15">
        <f t="shared" si="9"/>
        <v>64</v>
      </c>
      <c r="Q37" s="15">
        <f t="shared" ref="Q37:T37" si="43">L37*L37</f>
        <v>11.11111111</v>
      </c>
      <c r="R37" s="15">
        <f t="shared" si="43"/>
        <v>33.64</v>
      </c>
      <c r="S37" s="15">
        <f t="shared" si="43"/>
        <v>21.49467962</v>
      </c>
      <c r="T37" s="15">
        <f t="shared" si="43"/>
        <v>32.92994119</v>
      </c>
      <c r="U37" s="17">
        <f t="shared" si="11"/>
        <v>20</v>
      </c>
      <c r="V37" s="17">
        <f t="shared" si="20"/>
        <v>8.333333333</v>
      </c>
      <c r="W37" s="17">
        <f t="shared" si="21"/>
        <v>14.5</v>
      </c>
      <c r="X37" s="17">
        <f t="shared" si="12"/>
        <v>11.59058875</v>
      </c>
      <c r="Y37" s="17">
        <f t="shared" si="6"/>
        <v>14.34615392</v>
      </c>
    </row>
    <row r="38" ht="15.75" customHeight="1">
      <c r="A38" s="13" t="s">
        <v>53</v>
      </c>
      <c r="B38" s="13">
        <v>28.0</v>
      </c>
      <c r="C38" s="14">
        <v>33.0</v>
      </c>
      <c r="D38" s="14">
        <v>40.0</v>
      </c>
      <c r="E38" s="16">
        <f t="shared" si="14"/>
        <v>37</v>
      </c>
      <c r="F38" s="15">
        <f t="shared" si="15"/>
        <v>36.5</v>
      </c>
      <c r="G38" s="15">
        <f t="shared" si="16"/>
        <v>36.2910116</v>
      </c>
      <c r="H38" s="15">
        <f t="shared" si="1"/>
        <v>924</v>
      </c>
      <c r="I38" s="15">
        <f t="shared" si="2"/>
        <v>784</v>
      </c>
      <c r="J38" s="15">
        <f t="shared" si="3"/>
        <v>34.26153844</v>
      </c>
      <c r="K38" s="15">
        <f t="shared" si="7"/>
        <v>7</v>
      </c>
      <c r="L38" s="15">
        <f t="shared" si="17"/>
        <v>4</v>
      </c>
      <c r="M38" s="15">
        <f t="shared" si="18"/>
        <v>3.1</v>
      </c>
      <c r="N38" s="15">
        <f t="shared" si="8"/>
        <v>3.2910116</v>
      </c>
      <c r="O38" s="15">
        <f t="shared" si="4"/>
        <v>1.261538437</v>
      </c>
      <c r="P38" s="15">
        <f t="shared" si="9"/>
        <v>49</v>
      </c>
      <c r="Q38" s="15">
        <f t="shared" ref="Q38:T38" si="44">L38*L38</f>
        <v>16</v>
      </c>
      <c r="R38" s="15">
        <f t="shared" si="44"/>
        <v>9.61</v>
      </c>
      <c r="S38" s="15">
        <f t="shared" si="44"/>
        <v>10.83075735</v>
      </c>
      <c r="T38" s="15">
        <f t="shared" si="44"/>
        <v>1.591479227</v>
      </c>
      <c r="U38" s="17">
        <f t="shared" si="11"/>
        <v>21.21212121</v>
      </c>
      <c r="V38" s="17">
        <f t="shared" si="20"/>
        <v>12.12121212</v>
      </c>
      <c r="W38" s="17">
        <f t="shared" si="21"/>
        <v>9.393939394</v>
      </c>
      <c r="X38" s="17">
        <f t="shared" si="12"/>
        <v>9.972762423</v>
      </c>
      <c r="Y38" s="17">
        <f t="shared" si="6"/>
        <v>3.822843747</v>
      </c>
    </row>
    <row r="39" ht="15.75" customHeight="1">
      <c r="A39" s="13" t="s">
        <v>54</v>
      </c>
      <c r="B39" s="13">
        <v>29.0</v>
      </c>
      <c r="C39" s="14">
        <v>39.0</v>
      </c>
      <c r="D39" s="14">
        <v>33.0</v>
      </c>
      <c r="E39" s="16">
        <f t="shared" si="14"/>
        <v>35</v>
      </c>
      <c r="F39" s="15">
        <f t="shared" si="15"/>
        <v>35.5</v>
      </c>
      <c r="G39" s="15">
        <f t="shared" si="16"/>
        <v>35.63280928</v>
      </c>
      <c r="H39" s="15">
        <f t="shared" si="1"/>
        <v>1131</v>
      </c>
      <c r="I39" s="15">
        <f t="shared" si="2"/>
        <v>841</v>
      </c>
      <c r="J39" s="15">
        <f t="shared" si="3"/>
        <v>34.26153844</v>
      </c>
      <c r="K39" s="15">
        <f t="shared" si="7"/>
        <v>6</v>
      </c>
      <c r="L39" s="15">
        <f t="shared" si="17"/>
        <v>4</v>
      </c>
      <c r="M39" s="15">
        <f t="shared" si="18"/>
        <v>3.5</v>
      </c>
      <c r="N39" s="15">
        <f t="shared" si="8"/>
        <v>3.36719072</v>
      </c>
      <c r="O39" s="15">
        <f t="shared" si="4"/>
        <v>4.738461557</v>
      </c>
      <c r="P39" s="15">
        <f t="shared" si="9"/>
        <v>36</v>
      </c>
      <c r="Q39" s="15">
        <f t="shared" ref="Q39:T39" si="45">L39*L39</f>
        <v>16</v>
      </c>
      <c r="R39" s="15">
        <f t="shared" si="45"/>
        <v>12.25</v>
      </c>
      <c r="S39" s="15">
        <f t="shared" si="45"/>
        <v>11.33797335</v>
      </c>
      <c r="T39" s="15">
        <f t="shared" si="45"/>
        <v>22.45301793</v>
      </c>
      <c r="U39" s="17">
        <f t="shared" si="11"/>
        <v>15.38461538</v>
      </c>
      <c r="V39" s="17">
        <f t="shared" si="20"/>
        <v>10.25641026</v>
      </c>
      <c r="W39" s="17">
        <f t="shared" si="21"/>
        <v>8.974358974</v>
      </c>
      <c r="X39" s="17">
        <f t="shared" si="12"/>
        <v>8.63382236</v>
      </c>
      <c r="Y39" s="17">
        <f t="shared" si="6"/>
        <v>12.14990143</v>
      </c>
    </row>
    <row r="40" ht="15.75" customHeight="1">
      <c r="A40" s="13" t="s">
        <v>55</v>
      </c>
      <c r="B40" s="13">
        <v>30.0</v>
      </c>
      <c r="C40" s="14">
        <v>31.0</v>
      </c>
      <c r="D40" s="14">
        <v>39.0</v>
      </c>
      <c r="E40" s="16">
        <f t="shared" si="14"/>
        <v>37.33333333</v>
      </c>
      <c r="F40" s="15">
        <f t="shared" si="15"/>
        <v>36.9</v>
      </c>
      <c r="G40" s="15">
        <f t="shared" si="16"/>
        <v>36.30624742</v>
      </c>
      <c r="H40" s="15">
        <f t="shared" si="1"/>
        <v>930</v>
      </c>
      <c r="I40" s="15">
        <f t="shared" si="2"/>
        <v>900</v>
      </c>
      <c r="J40" s="15">
        <f t="shared" si="3"/>
        <v>34.26153845</v>
      </c>
      <c r="K40" s="15">
        <f t="shared" si="7"/>
        <v>8</v>
      </c>
      <c r="L40" s="15">
        <f t="shared" si="17"/>
        <v>6.333333333</v>
      </c>
      <c r="M40" s="15">
        <f t="shared" si="18"/>
        <v>3.5</v>
      </c>
      <c r="N40" s="15">
        <f t="shared" si="8"/>
        <v>5.306247424</v>
      </c>
      <c r="O40" s="15">
        <f t="shared" si="4"/>
        <v>3.261538449</v>
      </c>
      <c r="P40" s="15">
        <f t="shared" si="9"/>
        <v>64</v>
      </c>
      <c r="Q40" s="15">
        <f t="shared" ref="Q40:T40" si="46">L40*L40</f>
        <v>40.11111111</v>
      </c>
      <c r="R40" s="15">
        <f t="shared" si="46"/>
        <v>12.25</v>
      </c>
      <c r="S40" s="15">
        <f t="shared" si="46"/>
        <v>28.15626172</v>
      </c>
      <c r="T40" s="15">
        <f t="shared" si="46"/>
        <v>10.63763305</v>
      </c>
      <c r="U40" s="17">
        <f t="shared" si="11"/>
        <v>25.80645161</v>
      </c>
      <c r="V40" s="17">
        <f t="shared" si="20"/>
        <v>20.43010753</v>
      </c>
      <c r="W40" s="17">
        <f t="shared" si="21"/>
        <v>11.29032258</v>
      </c>
      <c r="X40" s="17">
        <f t="shared" si="12"/>
        <v>17.11692717</v>
      </c>
      <c r="Y40" s="17">
        <f t="shared" si="6"/>
        <v>10.52109177</v>
      </c>
    </row>
    <row r="41" ht="15.75" customHeight="1">
      <c r="A41" s="13" t="s">
        <v>56</v>
      </c>
      <c r="B41" s="13">
        <v>31.0</v>
      </c>
      <c r="C41" s="14">
        <v>36.0</v>
      </c>
      <c r="D41" s="14">
        <v>31.0</v>
      </c>
      <c r="E41" s="16">
        <f t="shared" si="14"/>
        <v>34.33333333</v>
      </c>
      <c r="F41" s="15">
        <f t="shared" si="15"/>
        <v>34.8</v>
      </c>
      <c r="G41" s="15">
        <f t="shared" si="16"/>
        <v>35.24499794</v>
      </c>
      <c r="H41" s="15">
        <f t="shared" si="1"/>
        <v>1116</v>
      </c>
      <c r="I41" s="15">
        <f t="shared" si="2"/>
        <v>961</v>
      </c>
      <c r="J41" s="15">
        <f t="shared" si="3"/>
        <v>34.26153846</v>
      </c>
      <c r="K41" s="15">
        <f t="shared" si="7"/>
        <v>5</v>
      </c>
      <c r="L41" s="15">
        <f t="shared" si="17"/>
        <v>1.666666667</v>
      </c>
      <c r="M41" s="15">
        <f t="shared" si="18"/>
        <v>5.9</v>
      </c>
      <c r="N41" s="15">
        <f t="shared" si="8"/>
        <v>0.755002061</v>
      </c>
      <c r="O41" s="15">
        <f t="shared" si="4"/>
        <v>1.738461545</v>
      </c>
      <c r="P41" s="15">
        <f t="shared" si="9"/>
        <v>25</v>
      </c>
      <c r="Q41" s="15">
        <f t="shared" ref="Q41:T41" si="47">L41*L41</f>
        <v>2.777777778</v>
      </c>
      <c r="R41" s="15">
        <f t="shared" si="47"/>
        <v>34.81</v>
      </c>
      <c r="S41" s="15">
        <f t="shared" si="47"/>
        <v>0.5700281121</v>
      </c>
      <c r="T41" s="15">
        <f t="shared" si="47"/>
        <v>3.022248542</v>
      </c>
      <c r="U41" s="17">
        <f t="shared" si="11"/>
        <v>13.88888889</v>
      </c>
      <c r="V41" s="17">
        <f t="shared" si="20"/>
        <v>4.62962963</v>
      </c>
      <c r="W41" s="17">
        <f t="shared" si="21"/>
        <v>16.38888889</v>
      </c>
      <c r="X41" s="17">
        <f t="shared" si="12"/>
        <v>2.097227947</v>
      </c>
      <c r="Y41" s="17">
        <f t="shared" si="6"/>
        <v>4.829059846</v>
      </c>
    </row>
    <row r="42" ht="15.75" customHeight="1">
      <c r="A42" s="13" t="s">
        <v>57</v>
      </c>
      <c r="B42" s="13">
        <v>32.0</v>
      </c>
      <c r="C42" s="14">
        <v>38.0</v>
      </c>
      <c r="D42" s="14">
        <v>36.0</v>
      </c>
      <c r="E42" s="16">
        <f t="shared" si="14"/>
        <v>35.33333333</v>
      </c>
      <c r="F42" s="15">
        <f t="shared" si="15"/>
        <v>34.9</v>
      </c>
      <c r="G42" s="15">
        <f t="shared" si="16"/>
        <v>35.39599835</v>
      </c>
      <c r="H42" s="15">
        <f t="shared" si="1"/>
        <v>1216</v>
      </c>
      <c r="I42" s="15">
        <f t="shared" si="2"/>
        <v>1024</v>
      </c>
      <c r="J42" s="15">
        <f t="shared" si="3"/>
        <v>34.26153846</v>
      </c>
      <c r="K42" s="15">
        <f t="shared" si="7"/>
        <v>2</v>
      </c>
      <c r="L42" s="15">
        <f t="shared" si="17"/>
        <v>2.666666667</v>
      </c>
      <c r="M42" s="15">
        <f t="shared" si="18"/>
        <v>1.2</v>
      </c>
      <c r="N42" s="15">
        <f t="shared" si="8"/>
        <v>2.604001649</v>
      </c>
      <c r="O42" s="15">
        <f t="shared" si="4"/>
        <v>3.738461538</v>
      </c>
      <c r="P42" s="15">
        <f t="shared" si="9"/>
        <v>4</v>
      </c>
      <c r="Q42" s="15">
        <f t="shared" ref="Q42:T42" si="48">L42*L42</f>
        <v>7.111111111</v>
      </c>
      <c r="R42" s="15">
        <f t="shared" si="48"/>
        <v>1.44</v>
      </c>
      <c r="S42" s="15">
        <f t="shared" si="48"/>
        <v>6.780824587</v>
      </c>
      <c r="T42" s="15">
        <f t="shared" si="48"/>
        <v>13.97609467</v>
      </c>
      <c r="U42" s="17">
        <f t="shared" si="11"/>
        <v>5.263157895</v>
      </c>
      <c r="V42" s="17">
        <f t="shared" si="20"/>
        <v>7.01754386</v>
      </c>
      <c r="W42" s="17">
        <f t="shared" si="21"/>
        <v>3.157894737</v>
      </c>
      <c r="X42" s="17">
        <f t="shared" si="12"/>
        <v>6.852635918</v>
      </c>
      <c r="Y42" s="17">
        <f t="shared" si="6"/>
        <v>9.83805668</v>
      </c>
    </row>
    <row r="43" ht="15.75" customHeight="1">
      <c r="A43" s="13" t="s">
        <v>58</v>
      </c>
      <c r="B43" s="13">
        <v>33.0</v>
      </c>
      <c r="C43" s="14">
        <v>35.0</v>
      </c>
      <c r="D43" s="14">
        <v>38.0</v>
      </c>
      <c r="E43" s="16">
        <f t="shared" si="14"/>
        <v>35</v>
      </c>
      <c r="F43" s="15">
        <f t="shared" si="15"/>
        <v>35.1</v>
      </c>
      <c r="G43" s="15">
        <f t="shared" si="16"/>
        <v>35.91679868</v>
      </c>
      <c r="H43" s="15">
        <f t="shared" si="1"/>
        <v>1155</v>
      </c>
      <c r="I43" s="15">
        <f t="shared" si="2"/>
        <v>1089</v>
      </c>
      <c r="J43" s="15">
        <f t="shared" si="3"/>
        <v>34.26153847</v>
      </c>
      <c r="K43" s="15">
        <f t="shared" si="7"/>
        <v>3</v>
      </c>
      <c r="L43" s="15">
        <f t="shared" si="17"/>
        <v>0</v>
      </c>
      <c r="M43" s="15">
        <f t="shared" si="18"/>
        <v>3.1</v>
      </c>
      <c r="N43" s="15">
        <f t="shared" si="8"/>
        <v>0.916798681</v>
      </c>
      <c r="O43" s="15">
        <f t="shared" si="4"/>
        <v>0.7384615322</v>
      </c>
      <c r="P43" s="15">
        <f t="shared" si="9"/>
        <v>9</v>
      </c>
      <c r="Q43" s="15">
        <f t="shared" ref="Q43:T43" si="49">L43*L43</f>
        <v>0</v>
      </c>
      <c r="R43" s="15">
        <f t="shared" si="49"/>
        <v>9.61</v>
      </c>
      <c r="S43" s="15">
        <f t="shared" si="49"/>
        <v>0.8405198214</v>
      </c>
      <c r="T43" s="15">
        <f t="shared" si="49"/>
        <v>0.5453254346</v>
      </c>
      <c r="U43" s="17">
        <f t="shared" si="11"/>
        <v>8.571428571</v>
      </c>
      <c r="V43" s="17">
        <f t="shared" si="20"/>
        <v>0</v>
      </c>
      <c r="W43" s="17">
        <f t="shared" si="21"/>
        <v>8.857142857</v>
      </c>
      <c r="X43" s="17">
        <f t="shared" si="12"/>
        <v>2.619424803</v>
      </c>
      <c r="Y43" s="17">
        <f t="shared" si="6"/>
        <v>2.109890092</v>
      </c>
    </row>
    <row r="44" ht="15.75" customHeight="1">
      <c r="A44" s="13" t="s">
        <v>59</v>
      </c>
      <c r="B44" s="13">
        <v>34.0</v>
      </c>
      <c r="C44" s="14">
        <v>33.0</v>
      </c>
      <c r="D44" s="14">
        <v>35.0</v>
      </c>
      <c r="E44" s="16">
        <f t="shared" si="14"/>
        <v>36.33333333</v>
      </c>
      <c r="F44" s="15">
        <f t="shared" si="15"/>
        <v>36.5</v>
      </c>
      <c r="G44" s="15">
        <f t="shared" si="16"/>
        <v>35.73343894</v>
      </c>
      <c r="H44" s="15">
        <f t="shared" si="1"/>
        <v>1122</v>
      </c>
      <c r="I44" s="15">
        <f t="shared" si="2"/>
        <v>1156</v>
      </c>
      <c r="J44" s="15">
        <f t="shared" si="3"/>
        <v>34.26153847</v>
      </c>
      <c r="K44" s="15">
        <f t="shared" si="7"/>
        <v>2</v>
      </c>
      <c r="L44" s="15">
        <f t="shared" si="17"/>
        <v>3.333333333</v>
      </c>
      <c r="M44" s="15">
        <f t="shared" si="18"/>
        <v>0.1</v>
      </c>
      <c r="N44" s="15">
        <f t="shared" si="8"/>
        <v>2.733438945</v>
      </c>
      <c r="O44" s="15">
        <f t="shared" si="4"/>
        <v>1.261538474</v>
      </c>
      <c r="P44" s="15">
        <f t="shared" si="9"/>
        <v>4</v>
      </c>
      <c r="Q44" s="15">
        <f t="shared" ref="Q44:T44" si="50">L44*L44</f>
        <v>11.11111111</v>
      </c>
      <c r="R44" s="15">
        <f t="shared" si="50"/>
        <v>0.01</v>
      </c>
      <c r="S44" s="15">
        <f t="shared" si="50"/>
        <v>7.471688465</v>
      </c>
      <c r="T44" s="15">
        <f t="shared" si="50"/>
        <v>1.591479321</v>
      </c>
      <c r="U44" s="17">
        <f t="shared" si="11"/>
        <v>6.060606061</v>
      </c>
      <c r="V44" s="17">
        <f t="shared" si="20"/>
        <v>10.1010101</v>
      </c>
      <c r="W44" s="17">
        <f t="shared" si="21"/>
        <v>0.303030303</v>
      </c>
      <c r="X44" s="17">
        <f t="shared" si="12"/>
        <v>8.283148317</v>
      </c>
      <c r="Y44" s="17">
        <f t="shared" si="6"/>
        <v>3.822843861</v>
      </c>
    </row>
    <row r="45" ht="15.75" customHeight="1">
      <c r="A45" s="13" t="s">
        <v>60</v>
      </c>
      <c r="B45" s="13">
        <v>35.0</v>
      </c>
      <c r="C45" s="14">
        <v>33.0</v>
      </c>
      <c r="D45" s="14">
        <v>33.0</v>
      </c>
      <c r="E45" s="16">
        <f t="shared" si="14"/>
        <v>35.33333333</v>
      </c>
      <c r="F45" s="15">
        <f t="shared" si="15"/>
        <v>35.3</v>
      </c>
      <c r="G45" s="15">
        <f t="shared" si="16"/>
        <v>35.18675116</v>
      </c>
      <c r="H45" s="15">
        <f t="shared" si="1"/>
        <v>1155</v>
      </c>
      <c r="I45" s="15">
        <f t="shared" si="2"/>
        <v>1225</v>
      </c>
      <c r="J45" s="15">
        <f t="shared" si="3"/>
        <v>34.26153848</v>
      </c>
      <c r="K45" s="15">
        <f t="shared" si="7"/>
        <v>0</v>
      </c>
      <c r="L45" s="15">
        <f t="shared" si="17"/>
        <v>2.333333333</v>
      </c>
      <c r="M45" s="15">
        <f t="shared" si="18"/>
        <v>3.5</v>
      </c>
      <c r="N45" s="15">
        <f t="shared" si="8"/>
        <v>2.186751156</v>
      </c>
      <c r="O45" s="15">
        <f t="shared" si="4"/>
        <v>1.26153848</v>
      </c>
      <c r="P45" s="15">
        <f t="shared" si="9"/>
        <v>0</v>
      </c>
      <c r="Q45" s="15">
        <f t="shared" ref="Q45:T45" si="51">L45*L45</f>
        <v>5.444444444</v>
      </c>
      <c r="R45" s="15">
        <f t="shared" si="51"/>
        <v>12.25</v>
      </c>
      <c r="S45" s="15">
        <f t="shared" si="51"/>
        <v>4.781880617</v>
      </c>
      <c r="T45" s="15">
        <f t="shared" si="51"/>
        <v>1.591479337</v>
      </c>
      <c r="U45" s="17">
        <f t="shared" si="11"/>
        <v>0</v>
      </c>
      <c r="V45" s="17">
        <f t="shared" si="20"/>
        <v>7.070707071</v>
      </c>
      <c r="W45" s="17">
        <f t="shared" si="21"/>
        <v>10.60606061</v>
      </c>
      <c r="X45" s="17">
        <f t="shared" si="12"/>
        <v>6.626518654</v>
      </c>
      <c r="Y45" s="17">
        <f t="shared" si="6"/>
        <v>3.82284388</v>
      </c>
    </row>
    <row r="46" ht="15.75" customHeight="1">
      <c r="A46" s="13" t="s">
        <v>61</v>
      </c>
      <c r="B46" s="13">
        <v>36.0</v>
      </c>
      <c r="C46" s="14">
        <v>34.0</v>
      </c>
      <c r="D46" s="14">
        <v>33.0</v>
      </c>
      <c r="E46" s="16">
        <f t="shared" si="14"/>
        <v>33.66666667</v>
      </c>
      <c r="F46" s="15">
        <f t="shared" si="15"/>
        <v>33.6</v>
      </c>
      <c r="G46" s="15">
        <f t="shared" si="16"/>
        <v>34.74940092</v>
      </c>
      <c r="H46" s="15">
        <f t="shared" si="1"/>
        <v>1224</v>
      </c>
      <c r="I46" s="15">
        <f t="shared" si="2"/>
        <v>1296</v>
      </c>
      <c r="J46" s="15">
        <f t="shared" si="3"/>
        <v>34.26153849</v>
      </c>
      <c r="K46" s="15">
        <f t="shared" si="7"/>
        <v>1</v>
      </c>
      <c r="L46" s="15">
        <f t="shared" si="17"/>
        <v>0.3333333333</v>
      </c>
      <c r="M46" s="15">
        <f t="shared" si="18"/>
        <v>2.3</v>
      </c>
      <c r="N46" s="15">
        <f t="shared" si="8"/>
        <v>0.7494009246</v>
      </c>
      <c r="O46" s="15">
        <f t="shared" si="4"/>
        <v>0.2615384865</v>
      </c>
      <c r="P46" s="15">
        <f t="shared" si="9"/>
        <v>1</v>
      </c>
      <c r="Q46" s="15">
        <f t="shared" ref="Q46:T46" si="52">L46*L46</f>
        <v>0.1111111111</v>
      </c>
      <c r="R46" s="15">
        <f t="shared" si="52"/>
        <v>5.29</v>
      </c>
      <c r="S46" s="15">
        <f t="shared" si="52"/>
        <v>0.5616017459</v>
      </c>
      <c r="T46" s="15">
        <f t="shared" si="52"/>
        <v>0.06840237991</v>
      </c>
      <c r="U46" s="17">
        <f t="shared" si="11"/>
        <v>2.941176471</v>
      </c>
      <c r="V46" s="17">
        <f t="shared" si="20"/>
        <v>0.9803921569</v>
      </c>
      <c r="W46" s="17">
        <f t="shared" si="21"/>
        <v>6.764705882</v>
      </c>
      <c r="X46" s="17">
        <f t="shared" si="12"/>
        <v>2.204120367</v>
      </c>
      <c r="Y46" s="17">
        <f t="shared" si="6"/>
        <v>0.7692308426</v>
      </c>
    </row>
    <row r="47" ht="15.75" customHeight="1">
      <c r="A47" s="13" t="s">
        <v>62</v>
      </c>
      <c r="B47" s="13">
        <v>37.0</v>
      </c>
      <c r="C47" s="14">
        <v>30.0</v>
      </c>
      <c r="D47" s="14">
        <v>34.0</v>
      </c>
      <c r="E47" s="16">
        <f t="shared" si="14"/>
        <v>33.33333333</v>
      </c>
      <c r="F47" s="15">
        <f t="shared" si="15"/>
        <v>33.3</v>
      </c>
      <c r="G47" s="15">
        <f t="shared" si="16"/>
        <v>34.59952074</v>
      </c>
      <c r="H47" s="15">
        <f t="shared" si="1"/>
        <v>1110</v>
      </c>
      <c r="I47" s="15">
        <f t="shared" si="2"/>
        <v>1369</v>
      </c>
      <c r="J47" s="15">
        <f t="shared" si="3"/>
        <v>34.26153849</v>
      </c>
      <c r="K47" s="15">
        <f t="shared" si="7"/>
        <v>4</v>
      </c>
      <c r="L47" s="15">
        <f t="shared" si="17"/>
        <v>3.333333333</v>
      </c>
      <c r="M47" s="15">
        <f t="shared" si="18"/>
        <v>0.4</v>
      </c>
      <c r="N47" s="15">
        <f t="shared" si="8"/>
        <v>4.59952074</v>
      </c>
      <c r="O47" s="15">
        <f t="shared" si="4"/>
        <v>4.261538493</v>
      </c>
      <c r="P47" s="15">
        <f t="shared" si="9"/>
        <v>16</v>
      </c>
      <c r="Q47" s="15">
        <f t="shared" ref="Q47:T47" si="53">L47*L47</f>
        <v>11.11111111</v>
      </c>
      <c r="R47" s="15">
        <f t="shared" si="53"/>
        <v>0.16</v>
      </c>
      <c r="S47" s="15">
        <f t="shared" si="53"/>
        <v>21.15559104</v>
      </c>
      <c r="T47" s="15">
        <f t="shared" si="53"/>
        <v>18.16071032</v>
      </c>
      <c r="U47" s="17">
        <f t="shared" si="11"/>
        <v>13.33333333</v>
      </c>
      <c r="V47" s="17">
        <f t="shared" si="20"/>
        <v>11.11111111</v>
      </c>
      <c r="W47" s="17">
        <f t="shared" si="21"/>
        <v>1.333333333</v>
      </c>
      <c r="X47" s="17">
        <f t="shared" si="12"/>
        <v>15.3317358</v>
      </c>
      <c r="Y47" s="17">
        <f t="shared" si="6"/>
        <v>14.20512831</v>
      </c>
    </row>
    <row r="48" ht="15.75" customHeight="1">
      <c r="A48" s="13" t="s">
        <v>63</v>
      </c>
      <c r="B48" s="13">
        <v>38.0</v>
      </c>
      <c r="C48" s="14">
        <v>30.0</v>
      </c>
      <c r="D48" s="14">
        <v>30.0</v>
      </c>
      <c r="E48" s="16">
        <f t="shared" si="14"/>
        <v>32.33333333</v>
      </c>
      <c r="F48" s="15">
        <f t="shared" si="15"/>
        <v>32.5</v>
      </c>
      <c r="G48" s="15">
        <f t="shared" si="16"/>
        <v>33.67961659</v>
      </c>
      <c r="H48" s="15">
        <f t="shared" si="1"/>
        <v>1140</v>
      </c>
      <c r="I48" s="15">
        <f t="shared" si="2"/>
        <v>1444</v>
      </c>
      <c r="J48" s="15">
        <f t="shared" si="3"/>
        <v>34.2615385</v>
      </c>
      <c r="K48" s="15">
        <f t="shared" si="7"/>
        <v>0</v>
      </c>
      <c r="L48" s="15">
        <f t="shared" si="17"/>
        <v>2.333333333</v>
      </c>
      <c r="M48" s="15">
        <f t="shared" si="18"/>
        <v>3.3</v>
      </c>
      <c r="N48" s="15">
        <f t="shared" si="8"/>
        <v>3.679616592</v>
      </c>
      <c r="O48" s="15">
        <f t="shared" si="4"/>
        <v>4.261538499</v>
      </c>
      <c r="P48" s="15">
        <f t="shared" si="9"/>
        <v>0</v>
      </c>
      <c r="Q48" s="15">
        <f t="shared" ref="Q48:T48" si="54">L48*L48</f>
        <v>5.444444444</v>
      </c>
      <c r="R48" s="15">
        <f t="shared" si="54"/>
        <v>10.89</v>
      </c>
      <c r="S48" s="15">
        <f t="shared" si="54"/>
        <v>13.53957826</v>
      </c>
      <c r="T48" s="15">
        <f t="shared" si="54"/>
        <v>18.16071038</v>
      </c>
      <c r="U48" s="17">
        <f t="shared" si="11"/>
        <v>0</v>
      </c>
      <c r="V48" s="17">
        <f t="shared" si="20"/>
        <v>7.777777778</v>
      </c>
      <c r="W48" s="17">
        <f t="shared" si="21"/>
        <v>11</v>
      </c>
      <c r="X48" s="17">
        <f t="shared" si="12"/>
        <v>12.26538864</v>
      </c>
      <c r="Y48" s="17">
        <f t="shared" si="6"/>
        <v>14.20512833</v>
      </c>
    </row>
    <row r="49" ht="15.75" customHeight="1">
      <c r="A49" s="13" t="s">
        <v>64</v>
      </c>
      <c r="B49" s="13">
        <v>39.0</v>
      </c>
      <c r="C49" s="14">
        <v>40.0</v>
      </c>
      <c r="D49" s="14">
        <v>30.0</v>
      </c>
      <c r="E49" s="16">
        <f t="shared" si="14"/>
        <v>31.33333333</v>
      </c>
      <c r="F49" s="15">
        <f t="shared" si="15"/>
        <v>31.2</v>
      </c>
      <c r="G49" s="15">
        <f t="shared" si="16"/>
        <v>32.94369327</v>
      </c>
      <c r="H49" s="15">
        <f t="shared" si="1"/>
        <v>1560</v>
      </c>
      <c r="I49" s="15">
        <f t="shared" si="2"/>
        <v>1521</v>
      </c>
      <c r="J49" s="15">
        <f t="shared" si="3"/>
        <v>34.26153851</v>
      </c>
      <c r="K49" s="15">
        <f t="shared" si="7"/>
        <v>10</v>
      </c>
      <c r="L49" s="15">
        <f t="shared" si="17"/>
        <v>8.666666667</v>
      </c>
      <c r="M49" s="15">
        <f t="shared" si="18"/>
        <v>2.5</v>
      </c>
      <c r="N49" s="15">
        <f t="shared" si="8"/>
        <v>7.056306727</v>
      </c>
      <c r="O49" s="15">
        <f t="shared" si="4"/>
        <v>5.738461495</v>
      </c>
      <c r="P49" s="15">
        <f t="shared" si="9"/>
        <v>100</v>
      </c>
      <c r="Q49" s="15">
        <f t="shared" ref="Q49:T49" si="55">L49*L49</f>
        <v>75.11111111</v>
      </c>
      <c r="R49" s="15">
        <f t="shared" si="55"/>
        <v>6.25</v>
      </c>
      <c r="S49" s="15">
        <f t="shared" si="55"/>
        <v>49.79146462</v>
      </c>
      <c r="T49" s="15">
        <f t="shared" si="55"/>
        <v>32.92994033</v>
      </c>
      <c r="U49" s="17">
        <f t="shared" si="11"/>
        <v>25</v>
      </c>
      <c r="V49" s="17">
        <f t="shared" si="20"/>
        <v>21.66666667</v>
      </c>
      <c r="W49" s="17">
        <f t="shared" si="21"/>
        <v>6.25</v>
      </c>
      <c r="X49" s="17">
        <f t="shared" si="12"/>
        <v>17.64076682</v>
      </c>
      <c r="Y49" s="17">
        <f t="shared" si="6"/>
        <v>14.34615374</v>
      </c>
    </row>
    <row r="50" ht="15.75" customHeight="1">
      <c r="A50" s="13" t="s">
        <v>65</v>
      </c>
      <c r="B50" s="13">
        <v>40.0</v>
      </c>
      <c r="C50" s="14">
        <v>36.0</v>
      </c>
      <c r="D50" s="14">
        <v>40.0</v>
      </c>
      <c r="E50" s="16">
        <f t="shared" si="14"/>
        <v>33.33333333</v>
      </c>
      <c r="F50" s="15">
        <f t="shared" si="15"/>
        <v>33</v>
      </c>
      <c r="G50" s="15">
        <f t="shared" si="16"/>
        <v>34.35495462</v>
      </c>
      <c r="H50" s="15">
        <f t="shared" si="1"/>
        <v>1440</v>
      </c>
      <c r="I50" s="15">
        <f t="shared" si="2"/>
        <v>1600</v>
      </c>
      <c r="J50" s="15">
        <f t="shared" si="3"/>
        <v>34.26153851</v>
      </c>
      <c r="K50" s="15">
        <f t="shared" si="7"/>
        <v>4</v>
      </c>
      <c r="L50" s="15">
        <f t="shared" si="17"/>
        <v>2.666666667</v>
      </c>
      <c r="M50" s="15">
        <f t="shared" si="18"/>
        <v>8.8</v>
      </c>
      <c r="N50" s="15">
        <f t="shared" si="8"/>
        <v>1.645045381</v>
      </c>
      <c r="O50" s="15">
        <f t="shared" si="4"/>
        <v>1.738461489</v>
      </c>
      <c r="P50" s="15">
        <f t="shared" si="9"/>
        <v>16</v>
      </c>
      <c r="Q50" s="15">
        <f t="shared" ref="Q50:T50" si="56">L50*L50</f>
        <v>7.111111111</v>
      </c>
      <c r="R50" s="15">
        <f t="shared" si="56"/>
        <v>77.44</v>
      </c>
      <c r="S50" s="15">
        <f t="shared" si="56"/>
        <v>2.706174306</v>
      </c>
      <c r="T50" s="15">
        <f t="shared" si="56"/>
        <v>3.022248347</v>
      </c>
      <c r="U50" s="17">
        <f t="shared" si="11"/>
        <v>11.11111111</v>
      </c>
      <c r="V50" s="17">
        <f t="shared" si="20"/>
        <v>7.407407407</v>
      </c>
      <c r="W50" s="17">
        <f t="shared" si="21"/>
        <v>24.44444444</v>
      </c>
      <c r="X50" s="17">
        <f t="shared" si="12"/>
        <v>4.569570504</v>
      </c>
      <c r="Y50" s="17">
        <f t="shared" si="6"/>
        <v>4.829059691</v>
      </c>
    </row>
    <row r="51" ht="15.75" customHeight="1">
      <c r="A51" s="13" t="s">
        <v>66</v>
      </c>
      <c r="B51" s="13">
        <v>41.0</v>
      </c>
      <c r="C51" s="14">
        <v>30.0</v>
      </c>
      <c r="D51" s="14">
        <v>36.0</v>
      </c>
      <c r="E51" s="16">
        <f t="shared" si="14"/>
        <v>35.33333333</v>
      </c>
      <c r="F51" s="15">
        <f t="shared" si="15"/>
        <v>35.8</v>
      </c>
      <c r="G51" s="15">
        <f t="shared" si="16"/>
        <v>34.68396369</v>
      </c>
      <c r="H51" s="15">
        <f t="shared" si="1"/>
        <v>1230</v>
      </c>
      <c r="I51" s="15">
        <f t="shared" si="2"/>
        <v>1681</v>
      </c>
      <c r="J51" s="15">
        <f t="shared" si="3"/>
        <v>34.26153852</v>
      </c>
      <c r="K51" s="15">
        <f t="shared" si="7"/>
        <v>6</v>
      </c>
      <c r="L51" s="15">
        <f t="shared" si="17"/>
        <v>5.333333333</v>
      </c>
      <c r="M51" s="15">
        <f t="shared" si="18"/>
        <v>3</v>
      </c>
      <c r="N51" s="15">
        <f t="shared" si="8"/>
        <v>4.683963695</v>
      </c>
      <c r="O51" s="15">
        <f t="shared" si="4"/>
        <v>4.261538518</v>
      </c>
      <c r="P51" s="15">
        <f t="shared" si="9"/>
        <v>36</v>
      </c>
      <c r="Q51" s="15">
        <f t="shared" ref="Q51:T51" si="57">L51*L51</f>
        <v>28.44444444</v>
      </c>
      <c r="R51" s="15">
        <f t="shared" si="57"/>
        <v>9</v>
      </c>
      <c r="S51" s="15">
        <f t="shared" si="57"/>
        <v>21.9395159</v>
      </c>
      <c r="T51" s="15">
        <f t="shared" si="57"/>
        <v>18.16071054</v>
      </c>
      <c r="U51" s="17">
        <f t="shared" si="11"/>
        <v>20</v>
      </c>
      <c r="V51" s="17">
        <f t="shared" si="20"/>
        <v>17.77777778</v>
      </c>
      <c r="W51" s="17">
        <f t="shared" si="21"/>
        <v>10</v>
      </c>
      <c r="X51" s="17">
        <f t="shared" si="12"/>
        <v>15.61321232</v>
      </c>
      <c r="Y51" s="17">
        <f t="shared" si="6"/>
        <v>14.20512839</v>
      </c>
    </row>
    <row r="52" ht="15.75" customHeight="1">
      <c r="A52" s="13" t="s">
        <v>67</v>
      </c>
      <c r="B52" s="13">
        <v>42.0</v>
      </c>
      <c r="C52" s="14">
        <v>32.0</v>
      </c>
      <c r="D52" s="14">
        <v>30.0</v>
      </c>
      <c r="E52" s="16">
        <f t="shared" si="14"/>
        <v>35.33333333</v>
      </c>
      <c r="F52" s="15">
        <f t="shared" si="15"/>
        <v>35.4</v>
      </c>
      <c r="G52" s="15">
        <f t="shared" si="16"/>
        <v>33.74717096</v>
      </c>
      <c r="H52" s="15">
        <f t="shared" si="1"/>
        <v>1344</v>
      </c>
      <c r="I52" s="15">
        <f t="shared" si="2"/>
        <v>1764</v>
      </c>
      <c r="J52" s="15">
        <f t="shared" si="3"/>
        <v>34.26153852</v>
      </c>
      <c r="K52" s="15">
        <f t="shared" si="7"/>
        <v>2</v>
      </c>
      <c r="L52" s="15">
        <f t="shared" si="17"/>
        <v>3.333333333</v>
      </c>
      <c r="M52" s="15">
        <f t="shared" si="18"/>
        <v>5.8</v>
      </c>
      <c r="N52" s="15">
        <f t="shared" si="8"/>
        <v>1.747170956</v>
      </c>
      <c r="O52" s="15">
        <f t="shared" si="4"/>
        <v>2.261538524</v>
      </c>
      <c r="P52" s="15">
        <f t="shared" si="9"/>
        <v>4</v>
      </c>
      <c r="Q52" s="15">
        <f t="shared" ref="Q52:T52" si="58">L52*L52</f>
        <v>11.11111111</v>
      </c>
      <c r="R52" s="15">
        <f t="shared" si="58"/>
        <v>33.64</v>
      </c>
      <c r="S52" s="15">
        <f t="shared" si="58"/>
        <v>3.052606349</v>
      </c>
      <c r="T52" s="15">
        <f t="shared" si="58"/>
        <v>5.114556495</v>
      </c>
      <c r="U52" s="17">
        <f t="shared" si="11"/>
        <v>6.25</v>
      </c>
      <c r="V52" s="17">
        <f t="shared" si="20"/>
        <v>10.41666667</v>
      </c>
      <c r="W52" s="17">
        <f t="shared" si="21"/>
        <v>18.125</v>
      </c>
      <c r="X52" s="17">
        <f t="shared" si="12"/>
        <v>5.459909237</v>
      </c>
      <c r="Y52" s="17">
        <f t="shared" si="6"/>
        <v>7.067307887</v>
      </c>
    </row>
    <row r="53" ht="15.75" customHeight="1">
      <c r="A53" s="13" t="s">
        <v>68</v>
      </c>
      <c r="B53" s="13">
        <v>43.0</v>
      </c>
      <c r="C53" s="14">
        <v>38.0</v>
      </c>
      <c r="D53" s="14">
        <v>32.0</v>
      </c>
      <c r="E53" s="16">
        <f t="shared" si="14"/>
        <v>32.66666667</v>
      </c>
      <c r="F53" s="15">
        <f t="shared" si="15"/>
        <v>32.4</v>
      </c>
      <c r="G53" s="15">
        <f t="shared" si="16"/>
        <v>33.39773676</v>
      </c>
      <c r="H53" s="15">
        <f t="shared" si="1"/>
        <v>1634</v>
      </c>
      <c r="I53" s="15">
        <f t="shared" si="2"/>
        <v>1849</v>
      </c>
      <c r="J53" s="15">
        <f t="shared" si="3"/>
        <v>34.26153853</v>
      </c>
      <c r="K53" s="15">
        <f t="shared" si="7"/>
        <v>6</v>
      </c>
      <c r="L53" s="15">
        <f t="shared" si="17"/>
        <v>5.333333333</v>
      </c>
      <c r="M53" s="15">
        <f t="shared" si="18"/>
        <v>3.4</v>
      </c>
      <c r="N53" s="15">
        <f t="shared" si="8"/>
        <v>4.602263235</v>
      </c>
      <c r="O53" s="15">
        <f t="shared" si="4"/>
        <v>3.73846147</v>
      </c>
      <c r="P53" s="15">
        <f t="shared" si="9"/>
        <v>36</v>
      </c>
      <c r="Q53" s="15">
        <f t="shared" ref="Q53:T53" si="59">L53*L53</f>
        <v>28.44444444</v>
      </c>
      <c r="R53" s="15">
        <f t="shared" si="59"/>
        <v>11.56</v>
      </c>
      <c r="S53" s="15">
        <f t="shared" si="59"/>
        <v>21.18082689</v>
      </c>
      <c r="T53" s="15">
        <f t="shared" si="59"/>
        <v>13.97609416</v>
      </c>
      <c r="U53" s="17">
        <f t="shared" si="11"/>
        <v>15.78947368</v>
      </c>
      <c r="V53" s="17">
        <f t="shared" si="20"/>
        <v>14.03508772</v>
      </c>
      <c r="W53" s="17">
        <f t="shared" si="21"/>
        <v>8.947368421</v>
      </c>
      <c r="X53" s="17">
        <f t="shared" si="12"/>
        <v>12.11121904</v>
      </c>
      <c r="Y53" s="17">
        <f t="shared" si="6"/>
        <v>9.8380565</v>
      </c>
    </row>
    <row r="54" ht="15.75" customHeight="1">
      <c r="A54" s="13" t="s">
        <v>69</v>
      </c>
      <c r="B54" s="13">
        <v>44.0</v>
      </c>
      <c r="C54" s="14">
        <v>33.0</v>
      </c>
      <c r="D54" s="14">
        <v>38.0</v>
      </c>
      <c r="E54" s="16">
        <f t="shared" si="14"/>
        <v>33.33333333</v>
      </c>
      <c r="F54" s="15">
        <f t="shared" si="15"/>
        <v>33.2</v>
      </c>
      <c r="G54" s="15">
        <f t="shared" si="16"/>
        <v>34.31818941</v>
      </c>
      <c r="H54" s="15">
        <f t="shared" si="1"/>
        <v>1452</v>
      </c>
      <c r="I54" s="15">
        <f t="shared" si="2"/>
        <v>1936</v>
      </c>
      <c r="J54" s="15">
        <f t="shared" si="3"/>
        <v>34.26153854</v>
      </c>
      <c r="K54" s="15">
        <f t="shared" si="7"/>
        <v>5</v>
      </c>
      <c r="L54" s="15">
        <f t="shared" si="17"/>
        <v>0.3333333333</v>
      </c>
      <c r="M54" s="15">
        <f t="shared" si="18"/>
        <v>5.6</v>
      </c>
      <c r="N54" s="15">
        <f t="shared" si="8"/>
        <v>1.318189412</v>
      </c>
      <c r="O54" s="15">
        <f t="shared" si="4"/>
        <v>1.261538536</v>
      </c>
      <c r="P54" s="15">
        <f t="shared" si="9"/>
        <v>25</v>
      </c>
      <c r="Q54" s="15">
        <f t="shared" ref="Q54:T54" si="60">L54*L54</f>
        <v>0.1111111111</v>
      </c>
      <c r="R54" s="15">
        <f t="shared" si="60"/>
        <v>31.36</v>
      </c>
      <c r="S54" s="15">
        <f t="shared" si="60"/>
        <v>1.737623325</v>
      </c>
      <c r="T54" s="15">
        <f t="shared" si="60"/>
        <v>1.591479479</v>
      </c>
      <c r="U54" s="17">
        <f t="shared" si="11"/>
        <v>15.15151515</v>
      </c>
      <c r="V54" s="17">
        <f t="shared" si="20"/>
        <v>1.01010101</v>
      </c>
      <c r="W54" s="17">
        <f t="shared" si="21"/>
        <v>16.96969697</v>
      </c>
      <c r="X54" s="17">
        <f t="shared" si="12"/>
        <v>3.994513369</v>
      </c>
      <c r="Y54" s="17">
        <f t="shared" si="6"/>
        <v>3.82284405</v>
      </c>
    </row>
    <row r="55" ht="15.75" customHeight="1">
      <c r="A55" s="13" t="s">
        <v>70</v>
      </c>
      <c r="B55" s="13">
        <v>45.0</v>
      </c>
      <c r="C55" s="14">
        <v>40.0</v>
      </c>
      <c r="D55" s="14">
        <v>33.0</v>
      </c>
      <c r="E55" s="16">
        <f t="shared" si="14"/>
        <v>34.33333333</v>
      </c>
      <c r="F55" s="15">
        <f t="shared" si="15"/>
        <v>34.7</v>
      </c>
      <c r="G55" s="15">
        <f t="shared" si="16"/>
        <v>34.05455153</v>
      </c>
      <c r="H55" s="15">
        <f t="shared" si="1"/>
        <v>1800</v>
      </c>
      <c r="I55" s="15">
        <f t="shared" si="2"/>
        <v>2025</v>
      </c>
      <c r="J55" s="15">
        <f t="shared" si="3"/>
        <v>34.26153854</v>
      </c>
      <c r="K55" s="15">
        <f t="shared" si="7"/>
        <v>7</v>
      </c>
      <c r="L55" s="15">
        <f t="shared" si="17"/>
        <v>5.666666667</v>
      </c>
      <c r="M55" s="15">
        <f t="shared" si="18"/>
        <v>0.2</v>
      </c>
      <c r="N55" s="15">
        <f t="shared" si="8"/>
        <v>5.945448471</v>
      </c>
      <c r="O55" s="15">
        <f t="shared" si="4"/>
        <v>5.738461457</v>
      </c>
      <c r="P55" s="15">
        <f t="shared" si="9"/>
        <v>49</v>
      </c>
      <c r="Q55" s="15">
        <f t="shared" ref="Q55:T55" si="61">L55*L55</f>
        <v>32.11111111</v>
      </c>
      <c r="R55" s="15">
        <f t="shared" si="61"/>
        <v>0.04</v>
      </c>
      <c r="S55" s="15">
        <f t="shared" si="61"/>
        <v>35.34835752</v>
      </c>
      <c r="T55" s="15">
        <f t="shared" si="61"/>
        <v>32.9299399</v>
      </c>
      <c r="U55" s="17">
        <f t="shared" si="11"/>
        <v>17.5</v>
      </c>
      <c r="V55" s="17">
        <f t="shared" si="20"/>
        <v>14.16666667</v>
      </c>
      <c r="W55" s="17">
        <f t="shared" si="21"/>
        <v>0.5</v>
      </c>
      <c r="X55" s="17">
        <f t="shared" si="12"/>
        <v>14.86362118</v>
      </c>
      <c r="Y55" s="17">
        <f t="shared" si="6"/>
        <v>14.34615364</v>
      </c>
    </row>
    <row r="56" ht="15.75" customHeight="1">
      <c r="A56" s="13" t="s">
        <v>71</v>
      </c>
      <c r="B56" s="13">
        <v>46.0</v>
      </c>
      <c r="C56" s="14">
        <v>33.0</v>
      </c>
      <c r="D56" s="14">
        <v>40.0</v>
      </c>
      <c r="E56" s="16">
        <f t="shared" si="14"/>
        <v>37</v>
      </c>
      <c r="F56" s="15">
        <f t="shared" si="15"/>
        <v>36.6</v>
      </c>
      <c r="G56" s="15">
        <f t="shared" si="16"/>
        <v>35.24364122</v>
      </c>
      <c r="H56" s="15">
        <f t="shared" si="1"/>
        <v>1518</v>
      </c>
      <c r="I56" s="15">
        <f t="shared" si="2"/>
        <v>2116</v>
      </c>
      <c r="J56" s="15">
        <f t="shared" si="3"/>
        <v>34.26153855</v>
      </c>
      <c r="K56" s="15">
        <f t="shared" si="7"/>
        <v>7</v>
      </c>
      <c r="L56" s="15">
        <f t="shared" si="17"/>
        <v>4</v>
      </c>
      <c r="M56" s="15">
        <f t="shared" si="18"/>
        <v>5.3</v>
      </c>
      <c r="N56" s="15">
        <f t="shared" si="8"/>
        <v>2.243641224</v>
      </c>
      <c r="O56" s="15">
        <f t="shared" si="4"/>
        <v>1.261538549</v>
      </c>
      <c r="P56" s="15">
        <f t="shared" si="9"/>
        <v>49</v>
      </c>
      <c r="Q56" s="15">
        <f t="shared" ref="Q56:T56" si="62">L56*L56</f>
        <v>16</v>
      </c>
      <c r="R56" s="15">
        <f t="shared" si="62"/>
        <v>28.09</v>
      </c>
      <c r="S56" s="15">
        <f t="shared" si="62"/>
        <v>5.03392594</v>
      </c>
      <c r="T56" s="15">
        <f t="shared" si="62"/>
        <v>1.59147951</v>
      </c>
      <c r="U56" s="17">
        <f t="shared" si="11"/>
        <v>21.21212121</v>
      </c>
      <c r="V56" s="17">
        <f t="shared" si="20"/>
        <v>12.12121212</v>
      </c>
      <c r="W56" s="17">
        <f t="shared" si="21"/>
        <v>16.06060606</v>
      </c>
      <c r="X56" s="17">
        <f t="shared" si="12"/>
        <v>6.798912799</v>
      </c>
      <c r="Y56" s="17">
        <f t="shared" si="6"/>
        <v>3.822844087</v>
      </c>
    </row>
    <row r="57" ht="15.75" customHeight="1">
      <c r="A57" s="13" t="s">
        <v>72</v>
      </c>
      <c r="B57" s="13">
        <v>47.0</v>
      </c>
      <c r="C57" s="14">
        <v>30.0</v>
      </c>
      <c r="D57" s="14">
        <v>33.0</v>
      </c>
      <c r="E57" s="16">
        <f t="shared" si="14"/>
        <v>35.33333333</v>
      </c>
      <c r="F57" s="15">
        <f t="shared" si="15"/>
        <v>35.8</v>
      </c>
      <c r="G57" s="15">
        <f t="shared" si="16"/>
        <v>34.79491298</v>
      </c>
      <c r="H57" s="15">
        <f t="shared" si="1"/>
        <v>1410</v>
      </c>
      <c r="I57" s="15">
        <f t="shared" si="2"/>
        <v>2209</v>
      </c>
      <c r="J57" s="15">
        <f t="shared" si="3"/>
        <v>34.26153856</v>
      </c>
      <c r="K57" s="15">
        <f t="shared" si="7"/>
        <v>3</v>
      </c>
      <c r="L57" s="15">
        <f t="shared" si="17"/>
        <v>5.333333333</v>
      </c>
      <c r="M57" s="15">
        <f t="shared" si="18"/>
        <v>3.6</v>
      </c>
      <c r="N57" s="15">
        <f t="shared" si="8"/>
        <v>4.794912979</v>
      </c>
      <c r="O57" s="15">
        <f t="shared" si="4"/>
        <v>4.261538555</v>
      </c>
      <c r="P57" s="15">
        <f t="shared" si="9"/>
        <v>9</v>
      </c>
      <c r="Q57" s="15">
        <f t="shared" ref="Q57:T57" si="63">L57*L57</f>
        <v>28.44444444</v>
      </c>
      <c r="R57" s="15">
        <f t="shared" si="63"/>
        <v>12.96</v>
      </c>
      <c r="S57" s="15">
        <f t="shared" si="63"/>
        <v>22.99119047</v>
      </c>
      <c r="T57" s="15">
        <f t="shared" si="63"/>
        <v>18.16071086</v>
      </c>
      <c r="U57" s="17">
        <f t="shared" si="11"/>
        <v>10</v>
      </c>
      <c r="V57" s="17">
        <f t="shared" si="20"/>
        <v>17.77777778</v>
      </c>
      <c r="W57" s="17">
        <f t="shared" si="21"/>
        <v>12</v>
      </c>
      <c r="X57" s="17">
        <f t="shared" si="12"/>
        <v>15.98304326</v>
      </c>
      <c r="Y57" s="17">
        <f t="shared" si="6"/>
        <v>14.20512852</v>
      </c>
    </row>
    <row r="58" ht="15.75" customHeight="1">
      <c r="A58" s="13" t="s">
        <v>73</v>
      </c>
      <c r="B58" s="13">
        <v>48.0</v>
      </c>
      <c r="C58" s="14">
        <v>40.0</v>
      </c>
      <c r="D58" s="14">
        <v>30.0</v>
      </c>
      <c r="E58" s="16">
        <f t="shared" si="14"/>
        <v>34.33333333</v>
      </c>
      <c r="F58" s="15">
        <f t="shared" si="15"/>
        <v>34.2</v>
      </c>
      <c r="G58" s="15">
        <f t="shared" si="16"/>
        <v>33.83593038</v>
      </c>
      <c r="H58" s="15">
        <f t="shared" si="1"/>
        <v>1920</v>
      </c>
      <c r="I58" s="15">
        <f t="shared" si="2"/>
        <v>2304</v>
      </c>
      <c r="J58" s="15">
        <f t="shared" si="3"/>
        <v>34.26153856</v>
      </c>
      <c r="K58" s="15">
        <f t="shared" si="7"/>
        <v>10</v>
      </c>
      <c r="L58" s="15">
        <f t="shared" si="17"/>
        <v>5.666666667</v>
      </c>
      <c r="M58" s="15">
        <f t="shared" si="18"/>
        <v>5.8</v>
      </c>
      <c r="N58" s="15">
        <f t="shared" si="8"/>
        <v>6.164069617</v>
      </c>
      <c r="O58" s="15">
        <f t="shared" si="4"/>
        <v>5.738461439</v>
      </c>
      <c r="P58" s="15">
        <f t="shared" si="9"/>
        <v>100</v>
      </c>
      <c r="Q58" s="15">
        <f t="shared" ref="Q58:T58" si="64">L58*L58</f>
        <v>32.11111111</v>
      </c>
      <c r="R58" s="15">
        <f t="shared" si="64"/>
        <v>33.64</v>
      </c>
      <c r="S58" s="15">
        <f t="shared" si="64"/>
        <v>37.99575424</v>
      </c>
      <c r="T58" s="15">
        <f t="shared" si="64"/>
        <v>32.92993968</v>
      </c>
      <c r="U58" s="17">
        <f t="shared" si="11"/>
        <v>25</v>
      </c>
      <c r="V58" s="17">
        <f t="shared" si="20"/>
        <v>14.16666667</v>
      </c>
      <c r="W58" s="17">
        <f t="shared" si="21"/>
        <v>14.5</v>
      </c>
      <c r="X58" s="17">
        <f t="shared" si="12"/>
        <v>15.41017404</v>
      </c>
      <c r="Y58" s="17">
        <f t="shared" si="6"/>
        <v>14.3461536</v>
      </c>
    </row>
    <row r="59" ht="15.75" customHeight="1">
      <c r="A59" s="13" t="s">
        <v>74</v>
      </c>
      <c r="B59" s="13">
        <v>49.0</v>
      </c>
      <c r="C59" s="14">
        <v>32.0</v>
      </c>
      <c r="D59" s="14">
        <v>40.0</v>
      </c>
      <c r="E59" s="16">
        <f t="shared" si="14"/>
        <v>34.33333333</v>
      </c>
      <c r="F59" s="15">
        <f t="shared" si="15"/>
        <v>33.9</v>
      </c>
      <c r="G59" s="15">
        <f t="shared" si="16"/>
        <v>35.06874431</v>
      </c>
      <c r="H59" s="15">
        <f t="shared" si="1"/>
        <v>1568</v>
      </c>
      <c r="I59" s="15">
        <f t="shared" si="2"/>
        <v>2401</v>
      </c>
      <c r="J59" s="15">
        <f t="shared" si="3"/>
        <v>34.26153857</v>
      </c>
      <c r="K59" s="15">
        <f t="shared" si="7"/>
        <v>8</v>
      </c>
      <c r="L59" s="15">
        <f t="shared" si="17"/>
        <v>2.333333333</v>
      </c>
      <c r="M59" s="15">
        <f t="shared" si="18"/>
        <v>5.8</v>
      </c>
      <c r="N59" s="15">
        <f t="shared" si="8"/>
        <v>3.068744306</v>
      </c>
      <c r="O59" s="15">
        <f t="shared" si="4"/>
        <v>2.261538568</v>
      </c>
      <c r="P59" s="15">
        <f t="shared" si="9"/>
        <v>64</v>
      </c>
      <c r="Q59" s="15">
        <f t="shared" ref="Q59:T59" si="65">L59*L59</f>
        <v>5.444444444</v>
      </c>
      <c r="R59" s="15">
        <f t="shared" si="65"/>
        <v>33.64</v>
      </c>
      <c r="S59" s="15">
        <f t="shared" si="65"/>
        <v>9.417191618</v>
      </c>
      <c r="T59" s="15">
        <f t="shared" si="65"/>
        <v>5.114556692</v>
      </c>
      <c r="U59" s="17">
        <f t="shared" si="11"/>
        <v>25</v>
      </c>
      <c r="V59" s="17">
        <f t="shared" si="20"/>
        <v>7.291666667</v>
      </c>
      <c r="W59" s="17">
        <f t="shared" si="21"/>
        <v>18.125</v>
      </c>
      <c r="X59" s="17">
        <f t="shared" si="12"/>
        <v>9.589825958</v>
      </c>
      <c r="Y59" s="17">
        <f t="shared" si="6"/>
        <v>7.067308023</v>
      </c>
    </row>
    <row r="60" ht="15.75" customHeight="1">
      <c r="A60" s="13" t="s">
        <v>75</v>
      </c>
      <c r="B60" s="13">
        <v>50.0</v>
      </c>
      <c r="C60" s="14">
        <v>32.0</v>
      </c>
      <c r="D60" s="14">
        <v>32.0</v>
      </c>
      <c r="E60" s="16">
        <f t="shared" si="14"/>
        <v>34</v>
      </c>
      <c r="F60" s="15">
        <f t="shared" si="15"/>
        <v>34.6</v>
      </c>
      <c r="G60" s="15">
        <f t="shared" si="16"/>
        <v>34.45499545</v>
      </c>
      <c r="H60" s="15">
        <f t="shared" si="1"/>
        <v>1600</v>
      </c>
      <c r="I60" s="15">
        <f t="shared" si="2"/>
        <v>2500</v>
      </c>
      <c r="J60" s="15">
        <f t="shared" si="3"/>
        <v>34.26153857</v>
      </c>
      <c r="K60" s="15">
        <f t="shared" si="7"/>
        <v>0</v>
      </c>
      <c r="L60" s="15">
        <f t="shared" si="17"/>
        <v>2</v>
      </c>
      <c r="M60" s="15">
        <f t="shared" si="18"/>
        <v>1.9</v>
      </c>
      <c r="N60" s="15">
        <f t="shared" si="8"/>
        <v>2.454995445</v>
      </c>
      <c r="O60" s="15">
        <f t="shared" si="4"/>
        <v>2.261538574</v>
      </c>
      <c r="P60" s="15">
        <f t="shared" si="9"/>
        <v>0</v>
      </c>
      <c r="Q60" s="15">
        <f t="shared" ref="Q60:T60" si="66">L60*L60</f>
        <v>4</v>
      </c>
      <c r="R60" s="15">
        <f t="shared" si="66"/>
        <v>3.61</v>
      </c>
      <c r="S60" s="15">
        <f t="shared" si="66"/>
        <v>6.027002636</v>
      </c>
      <c r="T60" s="15">
        <f t="shared" si="66"/>
        <v>5.114556721</v>
      </c>
      <c r="U60" s="17">
        <f t="shared" si="11"/>
        <v>0</v>
      </c>
      <c r="V60" s="17">
        <f t="shared" si="20"/>
        <v>6.25</v>
      </c>
      <c r="W60" s="17">
        <f t="shared" si="21"/>
        <v>5.9375</v>
      </c>
      <c r="X60" s="17">
        <f t="shared" si="12"/>
        <v>7.671860766</v>
      </c>
      <c r="Y60" s="17">
        <f t="shared" si="6"/>
        <v>7.067308043</v>
      </c>
    </row>
    <row r="61" ht="15.75" customHeight="1">
      <c r="A61" s="13" t="s">
        <v>76</v>
      </c>
      <c r="B61" s="13">
        <v>51.0</v>
      </c>
      <c r="C61" s="14">
        <v>36.0</v>
      </c>
      <c r="D61" s="14">
        <v>32.0</v>
      </c>
      <c r="E61" s="16">
        <f t="shared" si="14"/>
        <v>34.66666667</v>
      </c>
      <c r="F61" s="15">
        <f t="shared" si="15"/>
        <v>34.4</v>
      </c>
      <c r="G61" s="15">
        <f t="shared" si="16"/>
        <v>33.96399636</v>
      </c>
      <c r="H61" s="15">
        <f t="shared" si="1"/>
        <v>1836</v>
      </c>
      <c r="I61" s="15">
        <f t="shared" si="2"/>
        <v>2601</v>
      </c>
      <c r="J61" s="15">
        <f t="shared" si="3"/>
        <v>34.26153858</v>
      </c>
      <c r="K61" s="15">
        <f t="shared" si="7"/>
        <v>4</v>
      </c>
      <c r="L61" s="15">
        <f t="shared" si="17"/>
        <v>1.333333333</v>
      </c>
      <c r="M61" s="15">
        <f t="shared" si="18"/>
        <v>2.6</v>
      </c>
      <c r="N61" s="15">
        <f t="shared" si="8"/>
        <v>2.036003644</v>
      </c>
      <c r="O61" s="15">
        <f t="shared" si="4"/>
        <v>1.73846142</v>
      </c>
      <c r="P61" s="15">
        <f t="shared" si="9"/>
        <v>16</v>
      </c>
      <c r="Q61" s="15">
        <f t="shared" ref="Q61:T61" si="67">L61*L61</f>
        <v>1.777777778</v>
      </c>
      <c r="R61" s="15">
        <f t="shared" si="67"/>
        <v>6.76</v>
      </c>
      <c r="S61" s="15">
        <f t="shared" si="67"/>
        <v>4.145310838</v>
      </c>
      <c r="T61" s="15">
        <f t="shared" si="67"/>
        <v>3.022248109</v>
      </c>
      <c r="U61" s="17">
        <f t="shared" si="11"/>
        <v>11.11111111</v>
      </c>
      <c r="V61" s="17">
        <f t="shared" si="20"/>
        <v>3.703703704</v>
      </c>
      <c r="W61" s="17">
        <f t="shared" si="21"/>
        <v>7.222222222</v>
      </c>
      <c r="X61" s="17">
        <f t="shared" si="12"/>
        <v>5.655565677</v>
      </c>
      <c r="Y61" s="17">
        <f t="shared" si="6"/>
        <v>4.8290595</v>
      </c>
    </row>
    <row r="62" ht="15.75" customHeight="1">
      <c r="A62" s="13" t="s">
        <v>77</v>
      </c>
      <c r="B62" s="13">
        <v>52.0</v>
      </c>
      <c r="C62" s="14">
        <v>33.0</v>
      </c>
      <c r="D62" s="14">
        <v>36.0</v>
      </c>
      <c r="E62" s="16">
        <f t="shared" si="14"/>
        <v>33.33333333</v>
      </c>
      <c r="F62" s="15">
        <f t="shared" si="15"/>
        <v>33.2</v>
      </c>
      <c r="G62" s="15">
        <f t="shared" si="16"/>
        <v>34.37119708</v>
      </c>
      <c r="H62" s="15">
        <f t="shared" si="1"/>
        <v>1716</v>
      </c>
      <c r="I62" s="15">
        <f t="shared" si="2"/>
        <v>2704</v>
      </c>
      <c r="J62" s="15">
        <f t="shared" si="3"/>
        <v>34.26153859</v>
      </c>
      <c r="K62" s="15">
        <f t="shared" si="7"/>
        <v>3</v>
      </c>
      <c r="L62" s="15">
        <f t="shared" si="17"/>
        <v>0.3333333333</v>
      </c>
      <c r="M62" s="15">
        <f t="shared" si="18"/>
        <v>1.6</v>
      </c>
      <c r="N62" s="15">
        <f t="shared" si="8"/>
        <v>1.371197085</v>
      </c>
      <c r="O62" s="15">
        <f t="shared" si="4"/>
        <v>1.261538586</v>
      </c>
      <c r="P62" s="15">
        <f t="shared" si="9"/>
        <v>9</v>
      </c>
      <c r="Q62" s="15">
        <f t="shared" ref="Q62:T62" si="68">L62*L62</f>
        <v>0.1111111111</v>
      </c>
      <c r="R62" s="15">
        <f t="shared" si="68"/>
        <v>2.56</v>
      </c>
      <c r="S62" s="15">
        <f t="shared" si="68"/>
        <v>1.880181446</v>
      </c>
      <c r="T62" s="15">
        <f t="shared" si="68"/>
        <v>1.591479604</v>
      </c>
      <c r="U62" s="17">
        <f t="shared" si="11"/>
        <v>9.090909091</v>
      </c>
      <c r="V62" s="17">
        <f t="shared" si="20"/>
        <v>1.01010101</v>
      </c>
      <c r="W62" s="17">
        <f t="shared" si="21"/>
        <v>4.848484848</v>
      </c>
      <c r="X62" s="17">
        <f t="shared" si="12"/>
        <v>4.155142682</v>
      </c>
      <c r="Y62" s="17">
        <f t="shared" si="6"/>
        <v>3.822844201</v>
      </c>
    </row>
    <row r="63" ht="15.75" customHeight="1">
      <c r="A63" s="13" t="s">
        <v>78</v>
      </c>
      <c r="B63" s="13">
        <v>53.0</v>
      </c>
      <c r="C63" s="14">
        <v>33.0</v>
      </c>
      <c r="D63" s="14">
        <v>33.0</v>
      </c>
      <c r="E63" s="16">
        <f t="shared" si="14"/>
        <v>33.66666667</v>
      </c>
      <c r="F63" s="15">
        <f t="shared" si="15"/>
        <v>33.9</v>
      </c>
      <c r="G63" s="15">
        <f t="shared" si="16"/>
        <v>34.09695767</v>
      </c>
      <c r="H63" s="15">
        <f t="shared" si="1"/>
        <v>1749</v>
      </c>
      <c r="I63" s="15">
        <f t="shared" si="2"/>
        <v>2809</v>
      </c>
      <c r="J63" s="15">
        <f t="shared" si="3"/>
        <v>34.26153859</v>
      </c>
      <c r="K63" s="15">
        <f t="shared" si="7"/>
        <v>0</v>
      </c>
      <c r="L63" s="15">
        <f t="shared" si="17"/>
        <v>0.6666666667</v>
      </c>
      <c r="M63" s="15">
        <f t="shared" si="18"/>
        <v>0.2</v>
      </c>
      <c r="N63" s="15">
        <f t="shared" si="8"/>
        <v>1.096957668</v>
      </c>
      <c r="O63" s="15">
        <f t="shared" si="4"/>
        <v>1.261538592</v>
      </c>
      <c r="P63" s="15">
        <f t="shared" si="9"/>
        <v>0</v>
      </c>
      <c r="Q63" s="15">
        <f t="shared" ref="Q63:T63" si="69">L63*L63</f>
        <v>0.4444444444</v>
      </c>
      <c r="R63" s="15">
        <f t="shared" si="69"/>
        <v>0.04</v>
      </c>
      <c r="S63" s="15">
        <f t="shared" si="69"/>
        <v>1.203316125</v>
      </c>
      <c r="T63" s="15">
        <f t="shared" si="69"/>
        <v>1.59147962</v>
      </c>
      <c r="U63" s="17">
        <f t="shared" si="11"/>
        <v>0</v>
      </c>
      <c r="V63" s="17">
        <f t="shared" si="20"/>
        <v>2.02020202</v>
      </c>
      <c r="W63" s="17">
        <f t="shared" si="21"/>
        <v>0.6060606061</v>
      </c>
      <c r="X63" s="17">
        <f t="shared" si="12"/>
        <v>3.324114145</v>
      </c>
      <c r="Y63" s="17">
        <f t="shared" si="6"/>
        <v>3.82284422</v>
      </c>
    </row>
    <row r="64" ht="15.75" customHeight="1">
      <c r="A64" s="13" t="s">
        <v>79</v>
      </c>
      <c r="B64" s="13">
        <v>54.0</v>
      </c>
      <c r="C64" s="14">
        <v>34.0</v>
      </c>
      <c r="D64" s="14">
        <v>33.0</v>
      </c>
      <c r="E64" s="16">
        <f t="shared" si="14"/>
        <v>34</v>
      </c>
      <c r="F64" s="15">
        <f t="shared" si="15"/>
        <v>33.9</v>
      </c>
      <c r="G64" s="15">
        <f t="shared" si="16"/>
        <v>33.87756613</v>
      </c>
      <c r="H64" s="15">
        <f t="shared" si="1"/>
        <v>1836</v>
      </c>
      <c r="I64" s="15">
        <f t="shared" si="2"/>
        <v>2916</v>
      </c>
      <c r="J64" s="15">
        <f t="shared" si="3"/>
        <v>34.2615386</v>
      </c>
      <c r="K64" s="15">
        <f t="shared" si="7"/>
        <v>1</v>
      </c>
      <c r="L64" s="15">
        <f t="shared" si="17"/>
        <v>0</v>
      </c>
      <c r="M64" s="15">
        <f t="shared" si="18"/>
        <v>0.9</v>
      </c>
      <c r="N64" s="15">
        <f t="shared" si="8"/>
        <v>0.1224338657</v>
      </c>
      <c r="O64" s="15">
        <f t="shared" si="4"/>
        <v>0.2615385987</v>
      </c>
      <c r="P64" s="15">
        <f t="shared" si="9"/>
        <v>1</v>
      </c>
      <c r="Q64" s="15">
        <f t="shared" ref="Q64:T64" si="70">L64*L64</f>
        <v>0</v>
      </c>
      <c r="R64" s="15">
        <f t="shared" si="70"/>
        <v>0.81</v>
      </c>
      <c r="S64" s="15">
        <f t="shared" si="70"/>
        <v>0.01499005146</v>
      </c>
      <c r="T64" s="15">
        <f t="shared" si="70"/>
        <v>0.0684024386</v>
      </c>
      <c r="U64" s="17">
        <f t="shared" si="11"/>
        <v>2.941176471</v>
      </c>
      <c r="V64" s="17">
        <f t="shared" si="20"/>
        <v>0</v>
      </c>
      <c r="W64" s="17">
        <f t="shared" si="21"/>
        <v>2.647058824</v>
      </c>
      <c r="X64" s="17">
        <f t="shared" si="12"/>
        <v>0.3600996049</v>
      </c>
      <c r="Y64" s="17">
        <f t="shared" si="6"/>
        <v>0.7692311726</v>
      </c>
    </row>
    <row r="65" ht="15.75" customHeight="1">
      <c r="A65" s="13" t="s">
        <v>80</v>
      </c>
      <c r="B65" s="13">
        <v>55.0</v>
      </c>
      <c r="C65" s="14">
        <v>34.0</v>
      </c>
      <c r="D65" s="14">
        <v>34.0</v>
      </c>
      <c r="E65" s="16">
        <f t="shared" si="14"/>
        <v>33.33333333</v>
      </c>
      <c r="F65" s="15">
        <f t="shared" si="15"/>
        <v>33.3</v>
      </c>
      <c r="G65" s="15">
        <f t="shared" si="16"/>
        <v>33.90205291</v>
      </c>
      <c r="H65" s="15">
        <f t="shared" si="1"/>
        <v>1870</v>
      </c>
      <c r="I65" s="15">
        <f t="shared" si="2"/>
        <v>3025</v>
      </c>
      <c r="J65" s="15">
        <f t="shared" si="3"/>
        <v>34.2615386</v>
      </c>
      <c r="K65" s="15">
        <f t="shared" si="7"/>
        <v>0</v>
      </c>
      <c r="L65" s="15">
        <f t="shared" si="17"/>
        <v>0.6666666667</v>
      </c>
      <c r="M65" s="15">
        <f t="shared" si="18"/>
        <v>0.1</v>
      </c>
      <c r="N65" s="15">
        <f t="shared" si="8"/>
        <v>0.09794709252</v>
      </c>
      <c r="O65" s="15">
        <f t="shared" si="4"/>
        <v>0.2615386049</v>
      </c>
      <c r="P65" s="15">
        <f t="shared" si="9"/>
        <v>0</v>
      </c>
      <c r="Q65" s="15">
        <f t="shared" ref="Q65:T65" si="71">L65*L65</f>
        <v>0.4444444444</v>
      </c>
      <c r="R65" s="15">
        <f t="shared" si="71"/>
        <v>0.01</v>
      </c>
      <c r="S65" s="15">
        <f t="shared" si="71"/>
        <v>0.009593632934</v>
      </c>
      <c r="T65" s="15">
        <f t="shared" si="71"/>
        <v>0.06840244186</v>
      </c>
      <c r="U65" s="17">
        <f t="shared" si="11"/>
        <v>0</v>
      </c>
      <c r="V65" s="17">
        <f t="shared" si="20"/>
        <v>1.960784314</v>
      </c>
      <c r="W65" s="17">
        <f t="shared" si="21"/>
        <v>0.2941176471</v>
      </c>
      <c r="X65" s="17">
        <f t="shared" si="12"/>
        <v>0.2880796839</v>
      </c>
      <c r="Y65" s="17">
        <f t="shared" si="6"/>
        <v>0.7692311909</v>
      </c>
    </row>
    <row r="66" ht="15.75" customHeight="1">
      <c r="A66" s="13" t="s">
        <v>81</v>
      </c>
      <c r="B66" s="13">
        <v>56.0</v>
      </c>
      <c r="C66" s="14">
        <v>33.0</v>
      </c>
      <c r="D66" s="14">
        <v>34.0</v>
      </c>
      <c r="E66" s="16">
        <f t="shared" si="14"/>
        <v>33.66666667</v>
      </c>
      <c r="F66" s="15">
        <f t="shared" si="15"/>
        <v>33.7</v>
      </c>
      <c r="G66" s="15">
        <f t="shared" si="16"/>
        <v>33.92164233</v>
      </c>
      <c r="H66" s="15">
        <f t="shared" si="1"/>
        <v>1848</v>
      </c>
      <c r="I66" s="15">
        <f t="shared" si="2"/>
        <v>3136</v>
      </c>
      <c r="J66" s="15">
        <f t="shared" si="3"/>
        <v>34.26153861</v>
      </c>
      <c r="K66" s="15">
        <f t="shared" si="7"/>
        <v>1</v>
      </c>
      <c r="L66" s="15">
        <f t="shared" si="17"/>
        <v>0.6666666667</v>
      </c>
      <c r="M66" s="15">
        <f t="shared" si="18"/>
        <v>0.7</v>
      </c>
      <c r="N66" s="15">
        <f t="shared" si="8"/>
        <v>0.921642326</v>
      </c>
      <c r="O66" s="15">
        <f t="shared" si="4"/>
        <v>1.261538611</v>
      </c>
      <c r="P66" s="15">
        <f t="shared" si="9"/>
        <v>1</v>
      </c>
      <c r="Q66" s="15">
        <f t="shared" ref="Q66:T66" si="72">L66*L66</f>
        <v>0.4444444444</v>
      </c>
      <c r="R66" s="15">
        <f t="shared" si="72"/>
        <v>0.49</v>
      </c>
      <c r="S66" s="15">
        <f t="shared" si="72"/>
        <v>0.849424577</v>
      </c>
      <c r="T66" s="15">
        <f t="shared" si="72"/>
        <v>1.591479667</v>
      </c>
      <c r="U66" s="17">
        <f t="shared" si="11"/>
        <v>3.03030303</v>
      </c>
      <c r="V66" s="17">
        <f t="shared" si="20"/>
        <v>2.02020202</v>
      </c>
      <c r="W66" s="17">
        <f t="shared" si="21"/>
        <v>2.121212121</v>
      </c>
      <c r="X66" s="17">
        <f t="shared" si="12"/>
        <v>2.792855533</v>
      </c>
      <c r="Y66" s="17">
        <f t="shared" si="6"/>
        <v>3.822844276</v>
      </c>
    </row>
    <row r="67" ht="15.75" customHeight="1">
      <c r="A67" s="13" t="s">
        <v>82</v>
      </c>
      <c r="B67" s="13">
        <v>57.0</v>
      </c>
      <c r="C67" s="14">
        <v>32.0</v>
      </c>
      <c r="D67" s="14">
        <v>33.0</v>
      </c>
      <c r="E67" s="16">
        <f t="shared" si="14"/>
        <v>33.66666667</v>
      </c>
      <c r="F67" s="15">
        <f t="shared" si="15"/>
        <v>33.7</v>
      </c>
      <c r="G67" s="15">
        <f t="shared" si="16"/>
        <v>33.73731386</v>
      </c>
      <c r="H67" s="15">
        <f t="shared" si="1"/>
        <v>1824</v>
      </c>
      <c r="I67" s="15">
        <f t="shared" si="2"/>
        <v>3249</v>
      </c>
      <c r="J67" s="15">
        <f t="shared" si="3"/>
        <v>34.26153862</v>
      </c>
      <c r="K67" s="15">
        <f t="shared" si="7"/>
        <v>1</v>
      </c>
      <c r="L67" s="15">
        <f t="shared" si="17"/>
        <v>1.666666667</v>
      </c>
      <c r="M67" s="15">
        <f t="shared" si="18"/>
        <v>0.7</v>
      </c>
      <c r="N67" s="15">
        <f t="shared" si="8"/>
        <v>1.737313861</v>
      </c>
      <c r="O67" s="15">
        <f t="shared" si="4"/>
        <v>2.261538617</v>
      </c>
      <c r="P67" s="15">
        <f t="shared" si="9"/>
        <v>1</v>
      </c>
      <c r="Q67" s="15">
        <f t="shared" ref="Q67:T67" si="73">L67*L67</f>
        <v>2.777777778</v>
      </c>
      <c r="R67" s="15">
        <f t="shared" si="73"/>
        <v>0.49</v>
      </c>
      <c r="S67" s="15">
        <f t="shared" si="73"/>
        <v>3.018259451</v>
      </c>
      <c r="T67" s="15">
        <f t="shared" si="73"/>
        <v>5.114556918</v>
      </c>
      <c r="U67" s="17">
        <f t="shared" si="11"/>
        <v>3.125</v>
      </c>
      <c r="V67" s="17">
        <f t="shared" si="20"/>
        <v>5.208333333</v>
      </c>
      <c r="W67" s="17">
        <f t="shared" si="21"/>
        <v>2.1875</v>
      </c>
      <c r="X67" s="17">
        <f t="shared" si="12"/>
        <v>5.429105815</v>
      </c>
      <c r="Y67" s="17">
        <f t="shared" si="6"/>
        <v>7.067308179</v>
      </c>
    </row>
    <row r="68" ht="15.75" customHeight="1">
      <c r="A68" s="13" t="s">
        <v>83</v>
      </c>
      <c r="B68" s="13">
        <v>58.0</v>
      </c>
      <c r="C68" s="14">
        <v>39.0</v>
      </c>
      <c r="D68" s="14">
        <v>32.0</v>
      </c>
      <c r="E68" s="16">
        <f t="shared" si="14"/>
        <v>33</v>
      </c>
      <c r="F68" s="15">
        <f t="shared" si="15"/>
        <v>33</v>
      </c>
      <c r="G68" s="15">
        <f t="shared" si="16"/>
        <v>33.38985109</v>
      </c>
      <c r="H68" s="15">
        <f t="shared" si="1"/>
        <v>2262</v>
      </c>
      <c r="I68" s="15">
        <f t="shared" si="2"/>
        <v>3364</v>
      </c>
      <c r="J68" s="15">
        <f t="shared" si="3"/>
        <v>34.26153862</v>
      </c>
      <c r="K68" s="15">
        <f t="shared" si="7"/>
        <v>7</v>
      </c>
      <c r="L68" s="15">
        <f t="shared" si="17"/>
        <v>6</v>
      </c>
      <c r="M68" s="15">
        <f t="shared" si="18"/>
        <v>1.7</v>
      </c>
      <c r="N68" s="15">
        <f t="shared" si="8"/>
        <v>5.610148911</v>
      </c>
      <c r="O68" s="15">
        <f t="shared" si="4"/>
        <v>4.738461376</v>
      </c>
      <c r="P68" s="15">
        <f t="shared" si="9"/>
        <v>49</v>
      </c>
      <c r="Q68" s="15">
        <f t="shared" ref="Q68:T68" si="74">L68*L68</f>
        <v>36</v>
      </c>
      <c r="R68" s="15">
        <f t="shared" si="74"/>
        <v>2.89</v>
      </c>
      <c r="S68" s="15">
        <f t="shared" si="74"/>
        <v>31.47377081</v>
      </c>
      <c r="T68" s="15">
        <f t="shared" si="74"/>
        <v>22.45301622</v>
      </c>
      <c r="U68" s="17">
        <f t="shared" si="11"/>
        <v>17.94871795</v>
      </c>
      <c r="V68" s="17">
        <f t="shared" si="20"/>
        <v>15.38461538</v>
      </c>
      <c r="W68" s="17">
        <f t="shared" si="21"/>
        <v>4.358974359</v>
      </c>
      <c r="X68" s="17">
        <f t="shared" si="12"/>
        <v>14.38499721</v>
      </c>
      <c r="Y68" s="17">
        <f t="shared" si="6"/>
        <v>12.14990097</v>
      </c>
    </row>
    <row r="69" ht="15.75" customHeight="1">
      <c r="A69" s="13" t="s">
        <v>84</v>
      </c>
      <c r="B69" s="13">
        <v>59.0</v>
      </c>
      <c r="C69" s="14">
        <v>30.0</v>
      </c>
      <c r="D69" s="14">
        <v>39.0</v>
      </c>
      <c r="E69" s="16">
        <f t="shared" si="14"/>
        <v>34.66666667</v>
      </c>
      <c r="F69" s="15">
        <f t="shared" si="15"/>
        <v>34.4</v>
      </c>
      <c r="G69" s="15">
        <f t="shared" si="16"/>
        <v>34.51188087</v>
      </c>
      <c r="H69" s="15">
        <f t="shared" si="1"/>
        <v>1770</v>
      </c>
      <c r="I69" s="15">
        <f t="shared" si="2"/>
        <v>3481</v>
      </c>
      <c r="J69" s="15">
        <f t="shared" si="3"/>
        <v>34.26153863</v>
      </c>
      <c r="K69" s="15">
        <f t="shared" si="7"/>
        <v>9</v>
      </c>
      <c r="L69" s="15">
        <f t="shared" si="17"/>
        <v>4.666666667</v>
      </c>
      <c r="M69" s="15">
        <f t="shared" si="18"/>
        <v>6</v>
      </c>
      <c r="N69" s="15">
        <f t="shared" si="8"/>
        <v>4.511880871</v>
      </c>
      <c r="O69" s="15">
        <f t="shared" si="4"/>
        <v>4.26153863</v>
      </c>
      <c r="P69" s="15">
        <f t="shared" si="9"/>
        <v>81</v>
      </c>
      <c r="Q69" s="15">
        <f t="shared" ref="Q69:T69" si="75">L69*L69</f>
        <v>21.77777778</v>
      </c>
      <c r="R69" s="15">
        <f t="shared" si="75"/>
        <v>36</v>
      </c>
      <c r="S69" s="15">
        <f t="shared" si="75"/>
        <v>20.35706899</v>
      </c>
      <c r="T69" s="15">
        <f t="shared" si="75"/>
        <v>18.16071149</v>
      </c>
      <c r="U69" s="17">
        <f t="shared" si="11"/>
        <v>30</v>
      </c>
      <c r="V69" s="17">
        <f t="shared" si="20"/>
        <v>15.55555556</v>
      </c>
      <c r="W69" s="17">
        <f t="shared" si="21"/>
        <v>20</v>
      </c>
      <c r="X69" s="17">
        <f t="shared" si="12"/>
        <v>15.0396029</v>
      </c>
      <c r="Y69" s="17">
        <f t="shared" si="6"/>
        <v>14.20512877</v>
      </c>
    </row>
    <row r="70" ht="15.75" customHeight="1">
      <c r="A70" s="13" t="s">
        <v>85</v>
      </c>
      <c r="B70" s="13">
        <v>60.0</v>
      </c>
      <c r="C70" s="14">
        <v>36.0</v>
      </c>
      <c r="D70" s="14">
        <v>30.0</v>
      </c>
      <c r="E70" s="16">
        <f t="shared" si="14"/>
        <v>33.66666667</v>
      </c>
      <c r="F70" s="15">
        <f t="shared" si="15"/>
        <v>34.2</v>
      </c>
      <c r="G70" s="15">
        <f t="shared" si="16"/>
        <v>33.6095047</v>
      </c>
      <c r="H70" s="15">
        <f t="shared" si="1"/>
        <v>2160</v>
      </c>
      <c r="I70" s="15">
        <f t="shared" si="2"/>
        <v>3600</v>
      </c>
      <c r="J70" s="15">
        <f t="shared" si="3"/>
        <v>34.26153864</v>
      </c>
      <c r="K70" s="15">
        <f t="shared" si="7"/>
        <v>6</v>
      </c>
      <c r="L70" s="15">
        <f t="shared" si="17"/>
        <v>2.333333333</v>
      </c>
      <c r="M70" s="15">
        <f t="shared" si="18"/>
        <v>4.4</v>
      </c>
      <c r="N70" s="15">
        <f t="shared" si="8"/>
        <v>2.390495303</v>
      </c>
      <c r="O70" s="15">
        <f t="shared" si="4"/>
        <v>1.738461364</v>
      </c>
      <c r="P70" s="15">
        <f t="shared" si="9"/>
        <v>36</v>
      </c>
      <c r="Q70" s="15">
        <f t="shared" ref="Q70:T70" si="76">L70*L70</f>
        <v>5.444444444</v>
      </c>
      <c r="R70" s="15">
        <f t="shared" si="76"/>
        <v>19.36</v>
      </c>
      <c r="S70" s="15">
        <f t="shared" si="76"/>
        <v>5.714467795</v>
      </c>
      <c r="T70" s="15">
        <f t="shared" si="76"/>
        <v>3.022247914</v>
      </c>
      <c r="U70" s="17">
        <f t="shared" si="11"/>
        <v>16.66666667</v>
      </c>
      <c r="V70" s="17">
        <f t="shared" si="20"/>
        <v>6.481481481</v>
      </c>
      <c r="W70" s="17">
        <f t="shared" si="21"/>
        <v>12.22222222</v>
      </c>
      <c r="X70" s="17">
        <f t="shared" si="12"/>
        <v>6.640264731</v>
      </c>
      <c r="Y70" s="17">
        <f t="shared" si="6"/>
        <v>4.829059344</v>
      </c>
    </row>
    <row r="71" ht="15.75" customHeight="1">
      <c r="A71" s="13" t="s">
        <v>86</v>
      </c>
      <c r="B71" s="13">
        <v>61.0</v>
      </c>
      <c r="C71" s="14">
        <v>30.0</v>
      </c>
      <c r="D71" s="14">
        <v>36.0</v>
      </c>
      <c r="E71" s="16">
        <f t="shared" si="14"/>
        <v>35</v>
      </c>
      <c r="F71" s="15">
        <f t="shared" si="15"/>
        <v>34.5</v>
      </c>
      <c r="G71" s="15">
        <f t="shared" si="16"/>
        <v>34.08760376</v>
      </c>
      <c r="H71" s="15">
        <f t="shared" si="1"/>
        <v>1830</v>
      </c>
      <c r="I71" s="15">
        <f t="shared" si="2"/>
        <v>3721</v>
      </c>
      <c r="J71" s="15">
        <f t="shared" si="3"/>
        <v>34.26153864</v>
      </c>
      <c r="K71" s="15">
        <f t="shared" si="7"/>
        <v>6</v>
      </c>
      <c r="L71" s="15">
        <f t="shared" si="17"/>
        <v>5</v>
      </c>
      <c r="M71" s="15">
        <f t="shared" si="18"/>
        <v>1.8</v>
      </c>
      <c r="N71" s="15">
        <f t="shared" si="8"/>
        <v>4.087603757</v>
      </c>
      <c r="O71" s="15">
        <f t="shared" si="4"/>
        <v>4.261538642</v>
      </c>
      <c r="P71" s="15">
        <f t="shared" si="9"/>
        <v>36</v>
      </c>
      <c r="Q71" s="15">
        <f t="shared" ref="Q71:T71" si="77">L71*L71</f>
        <v>25</v>
      </c>
      <c r="R71" s="15">
        <f t="shared" si="77"/>
        <v>3.24</v>
      </c>
      <c r="S71" s="15">
        <f t="shared" si="77"/>
        <v>16.70850448</v>
      </c>
      <c r="T71" s="15">
        <f t="shared" si="77"/>
        <v>18.1607116</v>
      </c>
      <c r="U71" s="17">
        <f t="shared" si="11"/>
        <v>20</v>
      </c>
      <c r="V71" s="17">
        <f t="shared" si="20"/>
        <v>16.66666667</v>
      </c>
      <c r="W71" s="17">
        <f t="shared" si="21"/>
        <v>6</v>
      </c>
      <c r="X71" s="17">
        <f t="shared" si="12"/>
        <v>13.62534586</v>
      </c>
      <c r="Y71" s="17">
        <f t="shared" si="6"/>
        <v>14.20512881</v>
      </c>
    </row>
    <row r="72" ht="15.75" customHeight="1">
      <c r="A72" s="13" t="s">
        <v>87</v>
      </c>
      <c r="B72" s="13">
        <v>62.0</v>
      </c>
      <c r="C72" s="14">
        <v>33.0</v>
      </c>
      <c r="D72" s="14">
        <v>30.0</v>
      </c>
      <c r="E72" s="16">
        <f t="shared" si="14"/>
        <v>32</v>
      </c>
      <c r="F72" s="15">
        <f t="shared" si="15"/>
        <v>32.4</v>
      </c>
      <c r="G72" s="15">
        <f t="shared" si="16"/>
        <v>33.27008301</v>
      </c>
      <c r="H72" s="15">
        <f t="shared" si="1"/>
        <v>2046</v>
      </c>
      <c r="I72" s="15">
        <f t="shared" si="2"/>
        <v>3844</v>
      </c>
      <c r="J72" s="15">
        <f t="shared" si="3"/>
        <v>34.26153865</v>
      </c>
      <c r="K72" s="15">
        <f t="shared" si="7"/>
        <v>3</v>
      </c>
      <c r="L72" s="15">
        <f t="shared" si="17"/>
        <v>1</v>
      </c>
      <c r="M72" s="15">
        <f t="shared" si="18"/>
        <v>4.5</v>
      </c>
      <c r="N72" s="15">
        <f t="shared" si="8"/>
        <v>0.2700830059</v>
      </c>
      <c r="O72" s="15">
        <f t="shared" si="4"/>
        <v>1.261538649</v>
      </c>
      <c r="P72" s="15">
        <f t="shared" si="9"/>
        <v>9</v>
      </c>
      <c r="Q72" s="15">
        <f t="shared" ref="Q72:T72" si="78">L72*L72</f>
        <v>1</v>
      </c>
      <c r="R72" s="15">
        <f t="shared" si="78"/>
        <v>20.25</v>
      </c>
      <c r="S72" s="15">
        <f t="shared" si="78"/>
        <v>0.07294483008</v>
      </c>
      <c r="T72" s="15">
        <f t="shared" si="78"/>
        <v>1.591479762</v>
      </c>
      <c r="U72" s="17">
        <f t="shared" si="11"/>
        <v>9.090909091</v>
      </c>
      <c r="V72" s="17">
        <f t="shared" si="20"/>
        <v>3.03030303</v>
      </c>
      <c r="W72" s="17">
        <f t="shared" si="21"/>
        <v>13.63636364</v>
      </c>
      <c r="X72" s="17">
        <f t="shared" si="12"/>
        <v>0.8184333512</v>
      </c>
      <c r="Y72" s="17">
        <f t="shared" si="6"/>
        <v>3.82284439</v>
      </c>
    </row>
    <row r="73" ht="15.75" customHeight="1">
      <c r="A73" s="13" t="s">
        <v>88</v>
      </c>
      <c r="B73" s="13">
        <v>63.0</v>
      </c>
      <c r="C73" s="14">
        <v>34.0</v>
      </c>
      <c r="D73" s="14">
        <v>33.0</v>
      </c>
      <c r="E73" s="16">
        <f t="shared" si="14"/>
        <v>33</v>
      </c>
      <c r="F73" s="15">
        <f t="shared" si="15"/>
        <v>32.7</v>
      </c>
      <c r="G73" s="15">
        <f t="shared" si="16"/>
        <v>33.2160664</v>
      </c>
      <c r="H73" s="15">
        <f t="shared" si="1"/>
        <v>2142</v>
      </c>
      <c r="I73" s="15">
        <f t="shared" si="2"/>
        <v>3969</v>
      </c>
      <c r="J73" s="15">
        <f t="shared" si="3"/>
        <v>34.26153865</v>
      </c>
      <c r="K73" s="15">
        <f t="shared" si="7"/>
        <v>1</v>
      </c>
      <c r="L73" s="15">
        <f t="shared" si="17"/>
        <v>1</v>
      </c>
      <c r="M73" s="15">
        <f t="shared" si="18"/>
        <v>0.6</v>
      </c>
      <c r="N73" s="15">
        <f t="shared" si="8"/>
        <v>0.7839335953</v>
      </c>
      <c r="O73" s="15">
        <f t="shared" si="4"/>
        <v>0.2615386548</v>
      </c>
      <c r="P73" s="15">
        <f t="shared" si="9"/>
        <v>1</v>
      </c>
      <c r="Q73" s="15">
        <f t="shared" ref="Q73:T73" si="79">L73*L73</f>
        <v>1</v>
      </c>
      <c r="R73" s="15">
        <f t="shared" si="79"/>
        <v>0.36</v>
      </c>
      <c r="S73" s="15">
        <f t="shared" si="79"/>
        <v>0.6145518818</v>
      </c>
      <c r="T73" s="15">
        <f t="shared" si="79"/>
        <v>0.06840246794</v>
      </c>
      <c r="U73" s="17">
        <f t="shared" si="11"/>
        <v>2.941176471</v>
      </c>
      <c r="V73" s="17">
        <f t="shared" si="20"/>
        <v>2.941176471</v>
      </c>
      <c r="W73" s="17">
        <f t="shared" si="21"/>
        <v>1.764705882</v>
      </c>
      <c r="X73" s="17">
        <f t="shared" si="12"/>
        <v>2.305687045</v>
      </c>
      <c r="Y73" s="17">
        <f t="shared" si="6"/>
        <v>0.7692313376</v>
      </c>
    </row>
    <row r="74" ht="15.75" customHeight="1">
      <c r="A74" s="13" t="s">
        <v>89</v>
      </c>
      <c r="B74" s="13">
        <v>64.0</v>
      </c>
      <c r="C74" s="14">
        <v>38.0</v>
      </c>
      <c r="D74" s="14">
        <v>34.0</v>
      </c>
      <c r="E74" s="16">
        <f t="shared" si="14"/>
        <v>32.33333333</v>
      </c>
      <c r="F74" s="15">
        <f t="shared" si="15"/>
        <v>32.4</v>
      </c>
      <c r="G74" s="15">
        <f t="shared" si="16"/>
        <v>33.37285312</v>
      </c>
      <c r="H74" s="15">
        <f t="shared" si="1"/>
        <v>2432</v>
      </c>
      <c r="I74" s="15">
        <f t="shared" si="2"/>
        <v>4096</v>
      </c>
      <c r="J74" s="15">
        <f t="shared" si="3"/>
        <v>34.26153866</v>
      </c>
      <c r="K74" s="15">
        <f t="shared" si="7"/>
        <v>4</v>
      </c>
      <c r="L74" s="15">
        <f t="shared" si="17"/>
        <v>5.666666667</v>
      </c>
      <c r="M74" s="15">
        <f t="shared" si="18"/>
        <v>1.3</v>
      </c>
      <c r="N74" s="15">
        <f t="shared" si="8"/>
        <v>4.627146876</v>
      </c>
      <c r="O74" s="15">
        <f t="shared" si="4"/>
        <v>3.738461339</v>
      </c>
      <c r="P74" s="15">
        <f t="shared" si="9"/>
        <v>16</v>
      </c>
      <c r="Q74" s="15">
        <f t="shared" ref="Q74:T74" si="80">L74*L74</f>
        <v>32.11111111</v>
      </c>
      <c r="R74" s="15">
        <f t="shared" si="80"/>
        <v>1.69</v>
      </c>
      <c r="S74" s="15">
        <f t="shared" si="80"/>
        <v>21.41048821</v>
      </c>
      <c r="T74" s="15">
        <f t="shared" si="80"/>
        <v>13.97609318</v>
      </c>
      <c r="U74" s="17">
        <f t="shared" si="11"/>
        <v>10.52631579</v>
      </c>
      <c r="V74" s="17">
        <f t="shared" si="20"/>
        <v>14.9122807</v>
      </c>
      <c r="W74" s="17">
        <f t="shared" si="21"/>
        <v>3.421052632</v>
      </c>
      <c r="X74" s="17">
        <f t="shared" si="12"/>
        <v>12.17670231</v>
      </c>
      <c r="Y74" s="17">
        <f t="shared" si="6"/>
        <v>9.838056155</v>
      </c>
    </row>
    <row r="75" ht="15.75" customHeight="1">
      <c r="A75" s="19" t="s">
        <v>90</v>
      </c>
      <c r="B75" s="19">
        <v>65.0</v>
      </c>
      <c r="C75" s="20">
        <v>35.0</v>
      </c>
      <c r="D75" s="20">
        <v>38.0</v>
      </c>
      <c r="E75" s="21">
        <f t="shared" si="14"/>
        <v>35</v>
      </c>
      <c r="F75" s="22">
        <f t="shared" si="15"/>
        <v>34.9</v>
      </c>
      <c r="G75" s="22">
        <f t="shared" si="16"/>
        <v>34.2982825</v>
      </c>
      <c r="H75" s="22">
        <f t="shared" si="1"/>
        <v>2275</v>
      </c>
      <c r="I75" s="22">
        <f t="shared" si="2"/>
        <v>4225</v>
      </c>
      <c r="J75" s="22">
        <f t="shared" si="3"/>
        <v>34.26153867</v>
      </c>
      <c r="K75" s="22">
        <f t="shared" si="7"/>
        <v>3</v>
      </c>
      <c r="L75" s="22">
        <f t="shared" si="17"/>
        <v>0</v>
      </c>
      <c r="M75" s="22">
        <f t="shared" si="18"/>
        <v>5.6</v>
      </c>
      <c r="N75" s="22">
        <f t="shared" si="8"/>
        <v>0.701717501</v>
      </c>
      <c r="O75" s="22">
        <f t="shared" si="4"/>
        <v>0.7384613328</v>
      </c>
      <c r="P75" s="22">
        <f t="shared" si="9"/>
        <v>9</v>
      </c>
      <c r="Q75" s="22">
        <f t="shared" ref="Q75:T75" si="81">L75*L75</f>
        <v>0</v>
      </c>
      <c r="R75" s="22">
        <f t="shared" si="81"/>
        <v>31.36</v>
      </c>
      <c r="S75" s="22">
        <f t="shared" si="81"/>
        <v>0.4924074512</v>
      </c>
      <c r="T75" s="22">
        <f t="shared" si="81"/>
        <v>0.54532514</v>
      </c>
      <c r="U75" s="23">
        <f t="shared" si="11"/>
        <v>8.571428571</v>
      </c>
      <c r="V75" s="23">
        <f t="shared" si="20"/>
        <v>0</v>
      </c>
      <c r="W75" s="23">
        <f t="shared" si="21"/>
        <v>16</v>
      </c>
      <c r="X75" s="23">
        <f t="shared" si="12"/>
        <v>2.004907146</v>
      </c>
      <c r="Y75" s="23">
        <f t="shared" si="6"/>
        <v>2.109889522</v>
      </c>
      <c r="Z75" s="23"/>
      <c r="AA75" s="23"/>
      <c r="AB75" s="23"/>
    </row>
    <row r="76" ht="15.75" customHeight="1">
      <c r="A76" s="24" t="s">
        <v>91</v>
      </c>
      <c r="B76" s="25">
        <f t="shared" ref="B76:C76" si="82">Sum(B10:B74)</f>
        <v>2080</v>
      </c>
      <c r="C76" s="25">
        <f t="shared" si="82"/>
        <v>2227</v>
      </c>
      <c r="D76" s="25"/>
      <c r="E76" s="26"/>
      <c r="F76" s="26"/>
      <c r="G76" s="25"/>
      <c r="H76" s="25">
        <f t="shared" ref="H76:I76" si="83">sum(H11:H75)</f>
        <v>73790</v>
      </c>
      <c r="I76" s="25">
        <f t="shared" si="83"/>
        <v>93665</v>
      </c>
      <c r="J76" s="24" t="s">
        <v>92</v>
      </c>
      <c r="K76" s="25">
        <f t="shared" ref="K76:U76" si="84">AVERAGE(K10:K74)</f>
        <v>4.174603175</v>
      </c>
      <c r="L76" s="25">
        <f t="shared" si="84"/>
        <v>3.267759563</v>
      </c>
      <c r="M76" s="25">
        <f t="shared" si="84"/>
        <v>3.862295082</v>
      </c>
      <c r="N76" s="25">
        <f t="shared" si="84"/>
        <v>3.147759712</v>
      </c>
      <c r="O76" s="25">
        <f t="shared" si="84"/>
        <v>2.969471185</v>
      </c>
      <c r="P76" s="25">
        <f t="shared" si="84"/>
        <v>26.07936508</v>
      </c>
      <c r="Q76" s="25">
        <f t="shared" si="84"/>
        <v>15.89071038</v>
      </c>
      <c r="R76" s="25">
        <f t="shared" si="84"/>
        <v>41.87311475</v>
      </c>
      <c r="S76" s="25">
        <f t="shared" si="84"/>
        <v>13.3380654</v>
      </c>
      <c r="T76" s="25">
        <f t="shared" si="84"/>
        <v>11.63595061</v>
      </c>
      <c r="U76" s="25">
        <f t="shared" si="84"/>
        <v>12.06096567</v>
      </c>
      <c r="V76" s="17">
        <f>(L77/C76)*100</f>
        <v>0</v>
      </c>
      <c r="W76" s="17">
        <f>(M77/C76)*100</f>
        <v>0</v>
      </c>
      <c r="X76" s="27"/>
      <c r="Y76" s="17">
        <f t="shared" si="6"/>
        <v>0.1333395234</v>
      </c>
      <c r="Z76" s="27"/>
      <c r="AA76" s="27"/>
      <c r="AB76" s="27"/>
    </row>
    <row r="77" ht="15.75" customHeight="1">
      <c r="A77" s="28"/>
      <c r="B77" s="15"/>
      <c r="C77" s="15"/>
      <c r="D77" s="15"/>
      <c r="E77" s="29"/>
      <c r="F77" s="29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 ht="15.75" customHeight="1">
      <c r="A78" s="15"/>
      <c r="B78" s="15"/>
      <c r="C78" s="15"/>
      <c r="D78" s="15"/>
      <c r="E78" s="29"/>
      <c r="F78" s="29"/>
      <c r="G78" s="30" t="s">
        <v>93</v>
      </c>
      <c r="H78" s="31">
        <f>(65*H76-B76*C76)/(65*I76*B76*B76)</f>
        <v>0.000000006233462323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ht="15.75" customHeight="1">
      <c r="A79" s="15"/>
      <c r="B79" s="15"/>
      <c r="C79" s="15"/>
      <c r="D79" s="15"/>
      <c r="E79" s="29"/>
      <c r="F79" s="29"/>
      <c r="G79" s="30" t="s">
        <v>94</v>
      </c>
      <c r="H79" s="31">
        <f>(C76-H78*B76)/65</f>
        <v>34.26153826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">
    <mergeCell ref="A7:J9"/>
    <mergeCell ref="K7:O9"/>
    <mergeCell ref="P7:T9"/>
    <mergeCell ref="U7:Y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0"/>
    <col customWidth="1" min="3" max="3" width="19.29"/>
    <col customWidth="1" min="4" max="4" width="20.43"/>
    <col customWidth="1" min="5" max="6" width="17.43"/>
    <col customWidth="1" min="7" max="7" width="17.86"/>
    <col customWidth="1" min="8" max="8" width="30.86"/>
    <col customWidth="1" min="9" max="11" width="20.43"/>
    <col customWidth="1" min="12" max="12" width="18.43"/>
    <col customWidth="1" min="13" max="13" width="16.43"/>
    <col customWidth="1" min="14" max="14" width="18.43"/>
    <col customWidth="1" min="15" max="15" width="17.57"/>
    <col customWidth="1" min="16" max="16" width="15.43"/>
    <col customWidth="1" min="17" max="17" width="12.57"/>
    <col customWidth="1" min="18" max="18" width="13.71"/>
    <col customWidth="1" min="19" max="19" width="13.0"/>
    <col customWidth="1" min="20" max="20" width="12.57"/>
    <col customWidth="1" min="21" max="21" width="14.43"/>
    <col customWidth="1" min="22" max="22" width="14.29"/>
    <col customWidth="1" min="23" max="23" width="13.57"/>
    <col customWidth="1" min="24" max="24" width="13.86"/>
    <col customWidth="1" min="25" max="25" width="13.14"/>
    <col customWidth="1" min="26" max="28" width="8.86"/>
  </cols>
  <sheetData>
    <row r="3">
      <c r="Q3" s="1"/>
      <c r="R3" s="1"/>
      <c r="S3" s="1"/>
      <c r="T3" s="1"/>
      <c r="U3" s="1"/>
      <c r="V3" s="1"/>
      <c r="W3" s="1"/>
    </row>
    <row r="4">
      <c r="Q4" s="1"/>
      <c r="R4" s="1"/>
      <c r="S4" s="1"/>
      <c r="T4" s="1"/>
      <c r="U4" s="1"/>
      <c r="V4" s="1"/>
      <c r="W4" s="1"/>
    </row>
    <row r="5">
      <c r="Q5" s="1"/>
      <c r="R5" s="1"/>
      <c r="S5" s="1"/>
      <c r="T5" s="1"/>
      <c r="U5" s="1"/>
      <c r="V5" s="1"/>
      <c r="W5" s="1"/>
    </row>
    <row r="6">
      <c r="Q6" s="1"/>
      <c r="R6" s="1"/>
      <c r="S6" s="1"/>
      <c r="T6" s="1"/>
      <c r="U6" s="1"/>
      <c r="V6" s="1"/>
      <c r="W6" s="1"/>
    </row>
    <row r="7">
      <c r="A7" s="2" t="s">
        <v>0</v>
      </c>
      <c r="K7" s="3" t="s">
        <v>1</v>
      </c>
      <c r="P7" s="4" t="s">
        <v>2</v>
      </c>
      <c r="U7" s="5" t="s">
        <v>3</v>
      </c>
    </row>
    <row r="9" ht="21.0" customHeight="1"/>
    <row r="10" ht="30.0" customHeight="1">
      <c r="A10" s="6" t="s">
        <v>4</v>
      </c>
      <c r="B10" s="6" t="s">
        <v>5</v>
      </c>
      <c r="C10" s="6" t="s">
        <v>6</v>
      </c>
      <c r="D10" s="7" t="s">
        <v>7</v>
      </c>
      <c r="E10" s="8" t="s">
        <v>95</v>
      </c>
      <c r="F10" s="9" t="s">
        <v>96</v>
      </c>
      <c r="G10" s="10" t="s">
        <v>97</v>
      </c>
      <c r="H10" s="10" t="s">
        <v>11</v>
      </c>
      <c r="I10" s="7" t="s">
        <v>12</v>
      </c>
      <c r="J10" s="9" t="s">
        <v>13</v>
      </c>
      <c r="K10" s="7" t="s">
        <v>14</v>
      </c>
      <c r="L10" s="8" t="s">
        <v>15</v>
      </c>
      <c r="M10" s="8" t="s">
        <v>16</v>
      </c>
      <c r="N10" s="8" t="s">
        <v>17</v>
      </c>
      <c r="O10" s="8" t="s">
        <v>18</v>
      </c>
      <c r="P10" s="11" t="s">
        <v>14</v>
      </c>
      <c r="Q10" s="11" t="s">
        <v>19</v>
      </c>
      <c r="R10" s="11" t="s">
        <v>20</v>
      </c>
      <c r="S10" s="11" t="s">
        <v>21</v>
      </c>
      <c r="T10" s="11" t="s">
        <v>22</v>
      </c>
      <c r="U10" s="11" t="s">
        <v>14</v>
      </c>
      <c r="V10" s="11" t="s">
        <v>23</v>
      </c>
      <c r="W10" s="11" t="s">
        <v>24</v>
      </c>
      <c r="X10" s="11" t="s">
        <v>25</v>
      </c>
      <c r="Y10" s="11" t="s">
        <v>22</v>
      </c>
      <c r="Z10" s="32"/>
      <c r="AA10" s="32"/>
      <c r="AB10" s="32"/>
    </row>
    <row r="11">
      <c r="A11" s="13" t="s">
        <v>26</v>
      </c>
      <c r="B11" s="13">
        <v>1.0</v>
      </c>
      <c r="C11" s="14">
        <v>33.0</v>
      </c>
      <c r="D11" s="15"/>
      <c r="E11" s="16" t="s">
        <v>98</v>
      </c>
      <c r="F11" s="15"/>
      <c r="G11" s="15"/>
      <c r="H11" s="15">
        <f t="shared" ref="H11:H76" si="1">B11*C11</f>
        <v>33</v>
      </c>
      <c r="I11" s="15">
        <f t="shared" ref="I11:I76" si="2">B11*B11</f>
        <v>1</v>
      </c>
      <c r="J11" s="15">
        <f t="shared" ref="J11:J76" si="3">$H$79*B11+$H$80</f>
        <v>34.26153827</v>
      </c>
      <c r="K11" s="15"/>
      <c r="L11" s="15"/>
      <c r="M11" s="15"/>
      <c r="N11" s="15"/>
      <c r="O11" s="15">
        <f t="shared" ref="O11:O76" si="4">ABS(C11-J11)</f>
        <v>1.261538268</v>
      </c>
      <c r="P11" s="15"/>
      <c r="Q11" s="15"/>
      <c r="R11" s="15"/>
      <c r="S11" s="15"/>
      <c r="T11" s="15">
        <f>O11*O11</f>
        <v>1.591478802</v>
      </c>
      <c r="Y11" s="17">
        <f t="shared" ref="Y11:Y77" si="6">(O11/C11)*100</f>
        <v>3.822843237</v>
      </c>
    </row>
    <row r="12">
      <c r="A12" s="13" t="s">
        <v>27</v>
      </c>
      <c r="B12" s="13">
        <v>2.0</v>
      </c>
      <c r="C12" s="14">
        <v>38.0</v>
      </c>
      <c r="D12" s="14">
        <v>33.0</v>
      </c>
      <c r="E12" s="16" t="s">
        <v>98</v>
      </c>
      <c r="F12" s="15"/>
      <c r="G12" s="18">
        <v>33.0</v>
      </c>
      <c r="H12" s="15">
        <f t="shared" si="1"/>
        <v>76</v>
      </c>
      <c r="I12" s="15">
        <f t="shared" si="2"/>
        <v>4</v>
      </c>
      <c r="J12" s="15">
        <f t="shared" si="3"/>
        <v>34.26153827</v>
      </c>
      <c r="K12" s="15">
        <f t="shared" ref="K12:K76" si="7">ABS(C12-D12)</f>
        <v>5</v>
      </c>
      <c r="L12" s="15"/>
      <c r="M12" s="15"/>
      <c r="N12" s="15">
        <f t="shared" ref="N12:N76" si="8">ABS(C12-G12)</f>
        <v>5</v>
      </c>
      <c r="O12" s="15">
        <f t="shared" si="4"/>
        <v>3.738461725</v>
      </c>
      <c r="P12" s="15">
        <f t="shared" ref="P12:P76" si="9">K12*K12</f>
        <v>25</v>
      </c>
      <c r="Q12" s="15"/>
      <c r="R12" s="15"/>
      <c r="S12" s="15">
        <f t="shared" ref="S12:T12" si="5">N12*N12</f>
        <v>25</v>
      </c>
      <c r="T12" s="15">
        <f t="shared" si="5"/>
        <v>13.97609607</v>
      </c>
      <c r="U12" s="17">
        <f t="shared" ref="U12:U75" si="11">(K12/C12)*100</f>
        <v>13.15789474</v>
      </c>
      <c r="X12" s="17">
        <f t="shared" ref="X12:X76" si="12">(N12/C12)*100</f>
        <v>13.15789474</v>
      </c>
      <c r="Y12" s="17">
        <f t="shared" si="6"/>
        <v>9.838057172</v>
      </c>
    </row>
    <row r="13">
      <c r="A13" s="13" t="s">
        <v>28</v>
      </c>
      <c r="B13" s="13">
        <v>3.0</v>
      </c>
      <c r="C13" s="14">
        <v>40.0</v>
      </c>
      <c r="D13" s="14">
        <v>38.0</v>
      </c>
      <c r="E13" s="16" t="s">
        <v>98</v>
      </c>
      <c r="F13" s="15"/>
      <c r="G13" s="15">
        <f t="shared" ref="G13:G76" si="13">G12+0.2*(C12-G12)</f>
        <v>34</v>
      </c>
      <c r="H13" s="15">
        <f t="shared" si="1"/>
        <v>120</v>
      </c>
      <c r="I13" s="15">
        <f t="shared" si="2"/>
        <v>9</v>
      </c>
      <c r="J13" s="15">
        <f t="shared" si="3"/>
        <v>34.26153828</v>
      </c>
      <c r="K13" s="15">
        <f t="shared" si="7"/>
        <v>2</v>
      </c>
      <c r="L13" s="15"/>
      <c r="M13" s="15"/>
      <c r="N13" s="15">
        <f t="shared" si="8"/>
        <v>6</v>
      </c>
      <c r="O13" s="15">
        <f t="shared" si="4"/>
        <v>5.738461719</v>
      </c>
      <c r="P13" s="15">
        <f t="shared" si="9"/>
        <v>4</v>
      </c>
      <c r="Q13" s="15"/>
      <c r="R13" s="15"/>
      <c r="S13" s="15">
        <f t="shared" ref="S13:T13" si="10">N13*N13</f>
        <v>36</v>
      </c>
      <c r="T13" s="15">
        <f t="shared" si="10"/>
        <v>32.9299429</v>
      </c>
      <c r="U13" s="17">
        <f t="shared" si="11"/>
        <v>5</v>
      </c>
      <c r="X13" s="17">
        <f t="shared" si="12"/>
        <v>15</v>
      </c>
      <c r="Y13" s="17">
        <f t="shared" si="6"/>
        <v>14.3461543</v>
      </c>
    </row>
    <row r="14">
      <c r="A14" s="13" t="s">
        <v>29</v>
      </c>
      <c r="B14" s="13">
        <v>4.0</v>
      </c>
      <c r="C14" s="14">
        <v>32.0</v>
      </c>
      <c r="D14" s="14">
        <v>40.0</v>
      </c>
      <c r="E14" s="16" t="s">
        <v>98</v>
      </c>
      <c r="F14" s="15"/>
      <c r="G14" s="15">
        <f t="shared" si="13"/>
        <v>35.2</v>
      </c>
      <c r="H14" s="15">
        <f t="shared" si="1"/>
        <v>128</v>
      </c>
      <c r="I14" s="15">
        <f t="shared" si="2"/>
        <v>16</v>
      </c>
      <c r="J14" s="15">
        <f t="shared" si="3"/>
        <v>34.26153829</v>
      </c>
      <c r="K14" s="15">
        <f t="shared" si="7"/>
        <v>8</v>
      </c>
      <c r="L14" s="15"/>
      <c r="M14" s="15"/>
      <c r="N14" s="15">
        <f t="shared" si="8"/>
        <v>3.2</v>
      </c>
      <c r="O14" s="15">
        <f t="shared" si="4"/>
        <v>2.261538287</v>
      </c>
      <c r="P14" s="15">
        <f t="shared" si="9"/>
        <v>64</v>
      </c>
      <c r="Q14" s="15"/>
      <c r="R14" s="15"/>
      <c r="S14" s="15">
        <f t="shared" ref="S14:T14" si="14">N14*N14</f>
        <v>10.24</v>
      </c>
      <c r="T14" s="15">
        <f t="shared" si="14"/>
        <v>5.114555424</v>
      </c>
      <c r="U14" s="17">
        <f t="shared" si="11"/>
        <v>25</v>
      </c>
      <c r="X14" s="17">
        <f t="shared" si="12"/>
        <v>10</v>
      </c>
      <c r="Y14" s="17">
        <f t="shared" si="6"/>
        <v>7.067307147</v>
      </c>
    </row>
    <row r="15">
      <c r="A15" s="13" t="s">
        <v>30</v>
      </c>
      <c r="B15" s="13">
        <v>5.0</v>
      </c>
      <c r="C15" s="14">
        <v>38.0</v>
      </c>
      <c r="D15" s="14">
        <v>32.0</v>
      </c>
      <c r="E15" s="16" t="s">
        <v>98</v>
      </c>
      <c r="F15" s="15"/>
      <c r="G15" s="15">
        <f t="shared" si="13"/>
        <v>34.56</v>
      </c>
      <c r="H15" s="15">
        <f t="shared" si="1"/>
        <v>190</v>
      </c>
      <c r="I15" s="15">
        <f t="shared" si="2"/>
        <v>25</v>
      </c>
      <c r="J15" s="15">
        <f t="shared" si="3"/>
        <v>34.26153829</v>
      </c>
      <c r="K15" s="15">
        <f t="shared" si="7"/>
        <v>6</v>
      </c>
      <c r="L15" s="15"/>
      <c r="M15" s="15"/>
      <c r="N15" s="15">
        <f t="shared" si="8"/>
        <v>3.44</v>
      </c>
      <c r="O15" s="15">
        <f t="shared" si="4"/>
        <v>3.738461707</v>
      </c>
      <c r="P15" s="15">
        <f t="shared" si="9"/>
        <v>36</v>
      </c>
      <c r="Q15" s="15"/>
      <c r="R15" s="15"/>
      <c r="S15" s="15">
        <f t="shared" ref="S15:T15" si="15">N15*N15</f>
        <v>11.8336</v>
      </c>
      <c r="T15" s="15">
        <f t="shared" si="15"/>
        <v>13.97609593</v>
      </c>
      <c r="U15" s="17">
        <f t="shared" si="11"/>
        <v>15.78947368</v>
      </c>
      <c r="X15" s="17">
        <f t="shared" si="12"/>
        <v>9.052631579</v>
      </c>
      <c r="Y15" s="17">
        <f t="shared" si="6"/>
        <v>9.838057123</v>
      </c>
    </row>
    <row r="16">
      <c r="A16" s="13" t="s">
        <v>31</v>
      </c>
      <c r="B16" s="13">
        <v>6.0</v>
      </c>
      <c r="C16" s="14">
        <v>37.0</v>
      </c>
      <c r="D16" s="14">
        <v>38.0</v>
      </c>
      <c r="E16" s="14">
        <f t="shared" ref="E16:E17" si="17">(C11+C12+C13+C14+C15)/5</f>
        <v>36.2</v>
      </c>
      <c r="F16" s="15">
        <f t="shared" ref="F16:F76" si="18">sum((0.3*C11)+(0.2*C12)+(0.1*C13)+(0.2*C14)+(0.2*C15))</f>
        <v>35.5</v>
      </c>
      <c r="G16" s="15">
        <f t="shared" si="13"/>
        <v>35.248</v>
      </c>
      <c r="H16" s="15">
        <f t="shared" si="1"/>
        <v>222</v>
      </c>
      <c r="I16" s="15">
        <f t="shared" si="2"/>
        <v>36</v>
      </c>
      <c r="J16" s="15">
        <f t="shared" si="3"/>
        <v>34.2615383</v>
      </c>
      <c r="K16" s="15">
        <f t="shared" si="7"/>
        <v>1</v>
      </c>
      <c r="L16" s="15">
        <f t="shared" ref="L16:L76" si="19">ABS(C16-E16)</f>
        <v>0.8</v>
      </c>
      <c r="M16" s="15">
        <f t="shared" ref="M16:M76" si="20">ABS(C16-F16)</f>
        <v>1.5</v>
      </c>
      <c r="N16" s="15">
        <f t="shared" si="8"/>
        <v>1.752</v>
      </c>
      <c r="O16" s="15">
        <f t="shared" si="4"/>
        <v>2.738461701</v>
      </c>
      <c r="P16" s="15">
        <f t="shared" si="9"/>
        <v>1</v>
      </c>
      <c r="Q16" s="15">
        <f t="shared" ref="Q16:T16" si="16">L16*L16</f>
        <v>0.64</v>
      </c>
      <c r="R16" s="15">
        <f t="shared" si="16"/>
        <v>2.25</v>
      </c>
      <c r="S16" s="15">
        <f t="shared" si="16"/>
        <v>3.069504</v>
      </c>
      <c r="T16" s="15">
        <f t="shared" si="16"/>
        <v>7.499172485</v>
      </c>
      <c r="U16" s="17">
        <f t="shared" si="11"/>
        <v>2.702702703</v>
      </c>
      <c r="V16" s="17">
        <f t="shared" ref="V16:V76" si="22">(L16/C16)*100</f>
        <v>2.162162162</v>
      </c>
      <c r="W16" s="17">
        <f t="shared" ref="W16:W76" si="23">(M16/C16)*100</f>
        <v>4.054054054</v>
      </c>
      <c r="X16" s="17">
        <f t="shared" si="12"/>
        <v>4.735135135</v>
      </c>
      <c r="Y16" s="17">
        <f t="shared" si="6"/>
        <v>7.401247839</v>
      </c>
    </row>
    <row r="17">
      <c r="A17" s="13" t="s">
        <v>32</v>
      </c>
      <c r="B17" s="13">
        <v>7.0</v>
      </c>
      <c r="C17" s="14">
        <v>31.0</v>
      </c>
      <c r="D17" s="14">
        <v>37.0</v>
      </c>
      <c r="E17" s="14">
        <f t="shared" si="17"/>
        <v>37</v>
      </c>
      <c r="F17" s="15">
        <f t="shared" si="18"/>
        <v>37.6</v>
      </c>
      <c r="G17" s="15">
        <f t="shared" si="13"/>
        <v>35.5984</v>
      </c>
      <c r="H17" s="15">
        <f t="shared" si="1"/>
        <v>217</v>
      </c>
      <c r="I17" s="15">
        <f t="shared" si="2"/>
        <v>49</v>
      </c>
      <c r="J17" s="15">
        <f t="shared" si="3"/>
        <v>34.26153831</v>
      </c>
      <c r="K17" s="15">
        <f t="shared" si="7"/>
        <v>6</v>
      </c>
      <c r="L17" s="15">
        <f t="shared" si="19"/>
        <v>6</v>
      </c>
      <c r="M17" s="15">
        <f t="shared" si="20"/>
        <v>6.6</v>
      </c>
      <c r="N17" s="15">
        <f t="shared" si="8"/>
        <v>4.5984</v>
      </c>
      <c r="O17" s="15">
        <f t="shared" si="4"/>
        <v>3.261538306</v>
      </c>
      <c r="P17" s="15">
        <f t="shared" si="9"/>
        <v>36</v>
      </c>
      <c r="Q17" s="15">
        <f t="shared" ref="Q17:T17" si="21">L17*L17</f>
        <v>36</v>
      </c>
      <c r="R17" s="15">
        <f t="shared" si="21"/>
        <v>43.56</v>
      </c>
      <c r="S17" s="15">
        <f t="shared" si="21"/>
        <v>21.14528256</v>
      </c>
      <c r="T17" s="15">
        <f t="shared" si="21"/>
        <v>10.63763212</v>
      </c>
      <c r="U17" s="17">
        <f t="shared" si="11"/>
        <v>19.35483871</v>
      </c>
      <c r="V17" s="17">
        <f t="shared" si="22"/>
        <v>19.35483871</v>
      </c>
      <c r="W17" s="17">
        <f t="shared" si="23"/>
        <v>21.29032258</v>
      </c>
      <c r="X17" s="17">
        <f t="shared" si="12"/>
        <v>14.83354839</v>
      </c>
      <c r="Y17" s="17">
        <f t="shared" si="6"/>
        <v>10.52109131</v>
      </c>
    </row>
    <row r="18">
      <c r="A18" s="13" t="s">
        <v>33</v>
      </c>
      <c r="B18" s="13">
        <v>8.0</v>
      </c>
      <c r="C18" s="14">
        <v>40.0</v>
      </c>
      <c r="D18" s="14">
        <v>31.0</v>
      </c>
      <c r="E18" s="14">
        <f>(C14+C15+C16+C17+C18)/5</f>
        <v>35.6</v>
      </c>
      <c r="F18" s="15">
        <f t="shared" si="18"/>
        <v>35.8</v>
      </c>
      <c r="G18" s="15">
        <f t="shared" si="13"/>
        <v>34.67872</v>
      </c>
      <c r="H18" s="15">
        <f t="shared" si="1"/>
        <v>320</v>
      </c>
      <c r="I18" s="15">
        <f t="shared" si="2"/>
        <v>64</v>
      </c>
      <c r="J18" s="15">
        <f t="shared" si="3"/>
        <v>34.26153831</v>
      </c>
      <c r="K18" s="15">
        <f t="shared" si="7"/>
        <v>9</v>
      </c>
      <c r="L18" s="15">
        <f t="shared" si="19"/>
        <v>4.4</v>
      </c>
      <c r="M18" s="15">
        <f t="shared" si="20"/>
        <v>4.2</v>
      </c>
      <c r="N18" s="15">
        <f t="shared" si="8"/>
        <v>5.32128</v>
      </c>
      <c r="O18" s="15">
        <f t="shared" si="4"/>
        <v>5.738461688</v>
      </c>
      <c r="P18" s="15">
        <f t="shared" si="9"/>
        <v>81</v>
      </c>
      <c r="Q18" s="15">
        <f t="shared" ref="Q18:T18" si="24">L18*L18</f>
        <v>19.36</v>
      </c>
      <c r="R18" s="15">
        <f t="shared" si="24"/>
        <v>17.64</v>
      </c>
      <c r="S18" s="15">
        <f t="shared" si="24"/>
        <v>28.31602084</v>
      </c>
      <c r="T18" s="15">
        <f t="shared" si="24"/>
        <v>32.92994255</v>
      </c>
      <c r="U18" s="17">
        <f t="shared" si="11"/>
        <v>22.5</v>
      </c>
      <c r="V18" s="17">
        <f t="shared" si="22"/>
        <v>11</v>
      </c>
      <c r="W18" s="17">
        <f t="shared" si="23"/>
        <v>10.5</v>
      </c>
      <c r="X18" s="17">
        <f t="shared" si="12"/>
        <v>13.3032</v>
      </c>
      <c r="Y18" s="17">
        <f t="shared" si="6"/>
        <v>14.34615422</v>
      </c>
    </row>
    <row r="19">
      <c r="A19" s="13" t="s">
        <v>34</v>
      </c>
      <c r="B19" s="13">
        <v>9.0</v>
      </c>
      <c r="C19" s="14">
        <v>38.0</v>
      </c>
      <c r="D19" s="14">
        <v>40.0</v>
      </c>
      <c r="E19" s="14">
        <f t="shared" ref="E19:E60" si="26">(C15+C16+C17+C18+C14)/5</f>
        <v>35.6</v>
      </c>
      <c r="F19" s="15">
        <f t="shared" si="18"/>
        <v>35.1</v>
      </c>
      <c r="G19" s="15">
        <f t="shared" si="13"/>
        <v>35.742976</v>
      </c>
      <c r="H19" s="15">
        <f t="shared" si="1"/>
        <v>342</v>
      </c>
      <c r="I19" s="15">
        <f t="shared" si="2"/>
        <v>81</v>
      </c>
      <c r="J19" s="15">
        <f t="shared" si="3"/>
        <v>34.26153832</v>
      </c>
      <c r="K19" s="15">
        <f t="shared" si="7"/>
        <v>2</v>
      </c>
      <c r="L19" s="15">
        <f t="shared" si="19"/>
        <v>2.4</v>
      </c>
      <c r="M19" s="15">
        <f t="shared" si="20"/>
        <v>2.9</v>
      </c>
      <c r="N19" s="15">
        <f t="shared" si="8"/>
        <v>2.257024</v>
      </c>
      <c r="O19" s="15">
        <f t="shared" si="4"/>
        <v>3.738461682</v>
      </c>
      <c r="P19" s="15">
        <f t="shared" si="9"/>
        <v>4</v>
      </c>
      <c r="Q19" s="15">
        <f t="shared" ref="Q19:T19" si="25">L19*L19</f>
        <v>5.76</v>
      </c>
      <c r="R19" s="15">
        <f t="shared" si="25"/>
        <v>8.41</v>
      </c>
      <c r="S19" s="15">
        <f t="shared" si="25"/>
        <v>5.094157337</v>
      </c>
      <c r="T19" s="15">
        <f t="shared" si="25"/>
        <v>13.97609575</v>
      </c>
      <c r="U19" s="17">
        <f t="shared" si="11"/>
        <v>5.263157895</v>
      </c>
      <c r="V19" s="17">
        <f t="shared" si="22"/>
        <v>6.315789474</v>
      </c>
      <c r="W19" s="17">
        <f t="shared" si="23"/>
        <v>7.631578947</v>
      </c>
      <c r="X19" s="17">
        <f t="shared" si="12"/>
        <v>5.939536842</v>
      </c>
      <c r="Y19" s="17">
        <f t="shared" si="6"/>
        <v>9.838057057</v>
      </c>
    </row>
    <row r="20">
      <c r="A20" s="13" t="s">
        <v>35</v>
      </c>
      <c r="B20" s="13">
        <v>10.0</v>
      </c>
      <c r="C20" s="14">
        <v>31.0</v>
      </c>
      <c r="D20" s="14">
        <v>38.0</v>
      </c>
      <c r="E20" s="14">
        <f t="shared" si="26"/>
        <v>36.8</v>
      </c>
      <c r="F20" s="15">
        <f t="shared" si="18"/>
        <v>37.5</v>
      </c>
      <c r="G20" s="15">
        <f t="shared" si="13"/>
        <v>36.1943808</v>
      </c>
      <c r="H20" s="15">
        <f t="shared" si="1"/>
        <v>310</v>
      </c>
      <c r="I20" s="15">
        <f t="shared" si="2"/>
        <v>100</v>
      </c>
      <c r="J20" s="15">
        <f t="shared" si="3"/>
        <v>34.26153832</v>
      </c>
      <c r="K20" s="15">
        <f t="shared" si="7"/>
        <v>7</v>
      </c>
      <c r="L20" s="15">
        <f t="shared" si="19"/>
        <v>5.8</v>
      </c>
      <c r="M20" s="15">
        <f t="shared" si="20"/>
        <v>6.5</v>
      </c>
      <c r="N20" s="15">
        <f t="shared" si="8"/>
        <v>5.1943808</v>
      </c>
      <c r="O20" s="15">
        <f t="shared" si="4"/>
        <v>3.261538324</v>
      </c>
      <c r="P20" s="15">
        <f t="shared" si="9"/>
        <v>49</v>
      </c>
      <c r="Q20" s="15">
        <f t="shared" ref="Q20:T20" si="27">L20*L20</f>
        <v>33.64</v>
      </c>
      <c r="R20" s="15">
        <f t="shared" si="27"/>
        <v>42.25</v>
      </c>
      <c r="S20" s="15">
        <f t="shared" si="27"/>
        <v>26.9815919</v>
      </c>
      <c r="T20" s="15">
        <f t="shared" si="27"/>
        <v>10.63763224</v>
      </c>
      <c r="U20" s="17">
        <f t="shared" si="11"/>
        <v>22.58064516</v>
      </c>
      <c r="V20" s="17">
        <f t="shared" si="22"/>
        <v>18.70967742</v>
      </c>
      <c r="W20" s="17">
        <f t="shared" si="23"/>
        <v>20.96774194</v>
      </c>
      <c r="X20" s="17">
        <f t="shared" si="12"/>
        <v>16.7560671</v>
      </c>
      <c r="Y20" s="17">
        <f t="shared" si="6"/>
        <v>10.52109137</v>
      </c>
    </row>
    <row r="21" ht="15.75" customHeight="1">
      <c r="A21" s="13" t="s">
        <v>36</v>
      </c>
      <c r="B21" s="13">
        <v>11.0</v>
      </c>
      <c r="C21" s="14">
        <v>36.0</v>
      </c>
      <c r="D21" s="14">
        <v>31.0</v>
      </c>
      <c r="E21" s="14">
        <f t="shared" si="26"/>
        <v>35.4</v>
      </c>
      <c r="F21" s="15">
        <f t="shared" si="18"/>
        <v>35.1</v>
      </c>
      <c r="G21" s="15">
        <f t="shared" si="13"/>
        <v>35.15550464</v>
      </c>
      <c r="H21" s="15">
        <f t="shared" si="1"/>
        <v>396</v>
      </c>
      <c r="I21" s="15">
        <f t="shared" si="2"/>
        <v>121</v>
      </c>
      <c r="J21" s="15">
        <f t="shared" si="3"/>
        <v>34.26153833</v>
      </c>
      <c r="K21" s="15">
        <f t="shared" si="7"/>
        <v>5</v>
      </c>
      <c r="L21" s="15">
        <f t="shared" si="19"/>
        <v>0.6</v>
      </c>
      <c r="M21" s="15">
        <f t="shared" si="20"/>
        <v>0.9</v>
      </c>
      <c r="N21" s="15">
        <f t="shared" si="8"/>
        <v>0.84449536</v>
      </c>
      <c r="O21" s="15">
        <f t="shared" si="4"/>
        <v>1.738461669</v>
      </c>
      <c r="P21" s="15">
        <f t="shared" si="9"/>
        <v>25</v>
      </c>
      <c r="Q21" s="15">
        <f t="shared" ref="Q21:T21" si="28">L21*L21</f>
        <v>0.36</v>
      </c>
      <c r="R21" s="15">
        <f t="shared" si="28"/>
        <v>0.81</v>
      </c>
      <c r="S21" s="15">
        <f t="shared" si="28"/>
        <v>0.7131724131</v>
      </c>
      <c r="T21" s="15">
        <f t="shared" si="28"/>
        <v>3.022248976</v>
      </c>
      <c r="U21" s="17">
        <f t="shared" si="11"/>
        <v>13.88888889</v>
      </c>
      <c r="V21" s="17">
        <f t="shared" si="22"/>
        <v>1.666666667</v>
      </c>
      <c r="W21" s="17">
        <f t="shared" si="23"/>
        <v>2.5</v>
      </c>
      <c r="X21" s="17">
        <f t="shared" si="12"/>
        <v>2.345820444</v>
      </c>
      <c r="Y21" s="17">
        <f t="shared" si="6"/>
        <v>4.829060193</v>
      </c>
    </row>
    <row r="22" ht="15.75" customHeight="1">
      <c r="A22" s="13" t="s">
        <v>37</v>
      </c>
      <c r="B22" s="13">
        <v>12.0</v>
      </c>
      <c r="C22" s="14">
        <v>37.0</v>
      </c>
      <c r="D22" s="14">
        <v>36.0</v>
      </c>
      <c r="E22" s="14">
        <f t="shared" si="26"/>
        <v>35.2</v>
      </c>
      <c r="F22" s="15">
        <f t="shared" si="18"/>
        <v>34.5</v>
      </c>
      <c r="G22" s="15">
        <f t="shared" si="13"/>
        <v>35.32440371</v>
      </c>
      <c r="H22" s="15">
        <f t="shared" si="1"/>
        <v>444</v>
      </c>
      <c r="I22" s="15">
        <f t="shared" si="2"/>
        <v>144</v>
      </c>
      <c r="J22" s="15">
        <f t="shared" si="3"/>
        <v>34.26153834</v>
      </c>
      <c r="K22" s="15">
        <f t="shared" si="7"/>
        <v>1</v>
      </c>
      <c r="L22" s="15">
        <f t="shared" si="19"/>
        <v>1.8</v>
      </c>
      <c r="M22" s="15">
        <f t="shared" si="20"/>
        <v>2.5</v>
      </c>
      <c r="N22" s="15">
        <f t="shared" si="8"/>
        <v>1.675596288</v>
      </c>
      <c r="O22" s="15">
        <f t="shared" si="4"/>
        <v>2.738461663</v>
      </c>
      <c r="P22" s="15">
        <f t="shared" si="9"/>
        <v>1</v>
      </c>
      <c r="Q22" s="15">
        <f t="shared" ref="Q22:T22" si="29">L22*L22</f>
        <v>3.24</v>
      </c>
      <c r="R22" s="15">
        <f t="shared" si="29"/>
        <v>6.25</v>
      </c>
      <c r="S22" s="15">
        <f t="shared" si="29"/>
        <v>2.80762292</v>
      </c>
      <c r="T22" s="15">
        <f t="shared" si="29"/>
        <v>7.49917228</v>
      </c>
      <c r="U22" s="17">
        <f t="shared" si="11"/>
        <v>2.702702703</v>
      </c>
      <c r="V22" s="17">
        <f t="shared" si="22"/>
        <v>4.864864865</v>
      </c>
      <c r="W22" s="17">
        <f t="shared" si="23"/>
        <v>6.756756757</v>
      </c>
      <c r="X22" s="17">
        <f t="shared" si="12"/>
        <v>4.528638616</v>
      </c>
      <c r="Y22" s="17">
        <f t="shared" si="6"/>
        <v>7.401247738</v>
      </c>
    </row>
    <row r="23" ht="15.75" customHeight="1">
      <c r="A23" s="13" t="s">
        <v>38</v>
      </c>
      <c r="B23" s="13">
        <v>13.0</v>
      </c>
      <c r="C23" s="14">
        <v>39.0</v>
      </c>
      <c r="D23" s="14">
        <v>37.0</v>
      </c>
      <c r="E23" s="14">
        <f t="shared" si="26"/>
        <v>36.4</v>
      </c>
      <c r="F23" s="15">
        <f t="shared" si="18"/>
        <v>37.3</v>
      </c>
      <c r="G23" s="15">
        <f t="shared" si="13"/>
        <v>35.65952297</v>
      </c>
      <c r="H23" s="15">
        <f t="shared" si="1"/>
        <v>507</v>
      </c>
      <c r="I23" s="15">
        <f t="shared" si="2"/>
        <v>169</v>
      </c>
      <c r="J23" s="15">
        <f t="shared" si="3"/>
        <v>34.26153834</v>
      </c>
      <c r="K23" s="15">
        <f t="shared" si="7"/>
        <v>2</v>
      </c>
      <c r="L23" s="15">
        <f t="shared" si="19"/>
        <v>2.6</v>
      </c>
      <c r="M23" s="15">
        <f t="shared" si="20"/>
        <v>1.7</v>
      </c>
      <c r="N23" s="15">
        <f t="shared" si="8"/>
        <v>3.34047703</v>
      </c>
      <c r="O23" s="15">
        <f t="shared" si="4"/>
        <v>4.738461657</v>
      </c>
      <c r="P23" s="15">
        <f t="shared" si="9"/>
        <v>4</v>
      </c>
      <c r="Q23" s="15">
        <f t="shared" ref="Q23:T23" si="30">L23*L23</f>
        <v>6.76</v>
      </c>
      <c r="R23" s="15">
        <f t="shared" si="30"/>
        <v>2.89</v>
      </c>
      <c r="S23" s="15">
        <f t="shared" si="30"/>
        <v>11.15878679</v>
      </c>
      <c r="T23" s="15">
        <f t="shared" si="30"/>
        <v>22.45301887</v>
      </c>
      <c r="U23" s="17">
        <f t="shared" si="11"/>
        <v>5.128205128</v>
      </c>
      <c r="V23" s="17">
        <f t="shared" si="22"/>
        <v>6.666666667</v>
      </c>
      <c r="W23" s="17">
        <f t="shared" si="23"/>
        <v>4.358974359</v>
      </c>
      <c r="X23" s="17">
        <f t="shared" si="12"/>
        <v>8.565325719</v>
      </c>
      <c r="Y23" s="17">
        <f t="shared" si="6"/>
        <v>12.14990168</v>
      </c>
    </row>
    <row r="24" ht="15.75" customHeight="1">
      <c r="A24" s="13" t="s">
        <v>39</v>
      </c>
      <c r="B24" s="13">
        <v>14.0</v>
      </c>
      <c r="C24" s="14">
        <v>39.0</v>
      </c>
      <c r="D24" s="14">
        <v>39.0</v>
      </c>
      <c r="E24" s="14">
        <f t="shared" si="26"/>
        <v>36.2</v>
      </c>
      <c r="F24" s="15">
        <f t="shared" si="18"/>
        <v>36.4</v>
      </c>
      <c r="G24" s="15">
        <f t="shared" si="13"/>
        <v>36.32761838</v>
      </c>
      <c r="H24" s="15">
        <f t="shared" si="1"/>
        <v>546</v>
      </c>
      <c r="I24" s="15">
        <f t="shared" si="2"/>
        <v>196</v>
      </c>
      <c r="J24" s="15">
        <f t="shared" si="3"/>
        <v>34.26153835</v>
      </c>
      <c r="K24" s="15">
        <f t="shared" si="7"/>
        <v>0</v>
      </c>
      <c r="L24" s="15">
        <f t="shared" si="19"/>
        <v>2.8</v>
      </c>
      <c r="M24" s="15">
        <f t="shared" si="20"/>
        <v>2.6</v>
      </c>
      <c r="N24" s="15">
        <f t="shared" si="8"/>
        <v>2.672381624</v>
      </c>
      <c r="O24" s="15">
        <f t="shared" si="4"/>
        <v>4.738461651</v>
      </c>
      <c r="P24" s="15">
        <f t="shared" si="9"/>
        <v>0</v>
      </c>
      <c r="Q24" s="15">
        <f t="shared" ref="Q24:T24" si="31">L24*L24</f>
        <v>7.84</v>
      </c>
      <c r="R24" s="15">
        <f t="shared" si="31"/>
        <v>6.76</v>
      </c>
      <c r="S24" s="15">
        <f t="shared" si="31"/>
        <v>7.141623546</v>
      </c>
      <c r="T24" s="15">
        <f t="shared" si="31"/>
        <v>22.45301881</v>
      </c>
      <c r="U24" s="17">
        <f t="shared" si="11"/>
        <v>0</v>
      </c>
      <c r="V24" s="17">
        <f t="shared" si="22"/>
        <v>7.179487179</v>
      </c>
      <c r="W24" s="17">
        <f t="shared" si="23"/>
        <v>6.666666667</v>
      </c>
      <c r="X24" s="17">
        <f t="shared" si="12"/>
        <v>6.852260575</v>
      </c>
      <c r="Y24" s="17">
        <f t="shared" si="6"/>
        <v>12.14990167</v>
      </c>
    </row>
    <row r="25" ht="15.75" customHeight="1">
      <c r="A25" s="13" t="s">
        <v>40</v>
      </c>
      <c r="B25" s="13">
        <v>15.0</v>
      </c>
      <c r="C25" s="14">
        <v>30.0</v>
      </c>
      <c r="D25" s="14">
        <v>39.0</v>
      </c>
      <c r="E25" s="14">
        <f t="shared" si="26"/>
        <v>36.4</v>
      </c>
      <c r="F25" s="15">
        <f t="shared" si="18"/>
        <v>35.8</v>
      </c>
      <c r="G25" s="15">
        <f t="shared" si="13"/>
        <v>36.8620947</v>
      </c>
      <c r="H25" s="15">
        <f t="shared" si="1"/>
        <v>450</v>
      </c>
      <c r="I25" s="15">
        <f t="shared" si="2"/>
        <v>225</v>
      </c>
      <c r="J25" s="15">
        <f t="shared" si="3"/>
        <v>34.26153836</v>
      </c>
      <c r="K25" s="15">
        <f t="shared" si="7"/>
        <v>9</v>
      </c>
      <c r="L25" s="15">
        <f t="shared" si="19"/>
        <v>6.4</v>
      </c>
      <c r="M25" s="15">
        <f t="shared" si="20"/>
        <v>5.8</v>
      </c>
      <c r="N25" s="15">
        <f t="shared" si="8"/>
        <v>6.862094701</v>
      </c>
      <c r="O25" s="15">
        <f t="shared" si="4"/>
        <v>4.261538356</v>
      </c>
      <c r="P25" s="15">
        <f t="shared" si="9"/>
        <v>81</v>
      </c>
      <c r="Q25" s="15">
        <f t="shared" ref="Q25:T25" si="32">L25*L25</f>
        <v>40.96</v>
      </c>
      <c r="R25" s="15">
        <f t="shared" si="32"/>
        <v>33.64</v>
      </c>
      <c r="S25" s="15">
        <f t="shared" si="32"/>
        <v>47.08834368</v>
      </c>
      <c r="T25" s="15">
        <f t="shared" si="32"/>
        <v>18.16070916</v>
      </c>
      <c r="U25" s="17">
        <f t="shared" si="11"/>
        <v>30</v>
      </c>
      <c r="V25" s="17">
        <f t="shared" si="22"/>
        <v>21.33333333</v>
      </c>
      <c r="W25" s="17">
        <f t="shared" si="23"/>
        <v>19.33333333</v>
      </c>
      <c r="X25" s="17">
        <f t="shared" si="12"/>
        <v>22.873649</v>
      </c>
      <c r="Y25" s="17">
        <f t="shared" si="6"/>
        <v>14.20512785</v>
      </c>
    </row>
    <row r="26" ht="15.75" customHeight="1">
      <c r="A26" s="13" t="s">
        <v>41</v>
      </c>
      <c r="B26" s="13">
        <v>16.0</v>
      </c>
      <c r="C26" s="14">
        <v>33.0</v>
      </c>
      <c r="D26" s="14">
        <v>30.0</v>
      </c>
      <c r="E26" s="14">
        <f t="shared" si="26"/>
        <v>36.2</v>
      </c>
      <c r="F26" s="15">
        <f t="shared" si="18"/>
        <v>35.9</v>
      </c>
      <c r="G26" s="15">
        <f t="shared" si="13"/>
        <v>35.48967576</v>
      </c>
      <c r="H26" s="15">
        <f t="shared" si="1"/>
        <v>528</v>
      </c>
      <c r="I26" s="15">
        <f t="shared" si="2"/>
        <v>256</v>
      </c>
      <c r="J26" s="15">
        <f t="shared" si="3"/>
        <v>34.26153836</v>
      </c>
      <c r="K26" s="15">
        <f t="shared" si="7"/>
        <v>3</v>
      </c>
      <c r="L26" s="15">
        <f t="shared" si="19"/>
        <v>3.2</v>
      </c>
      <c r="M26" s="15">
        <f t="shared" si="20"/>
        <v>2.9</v>
      </c>
      <c r="N26" s="15">
        <f t="shared" si="8"/>
        <v>2.48967576</v>
      </c>
      <c r="O26" s="15">
        <f t="shared" si="4"/>
        <v>1.261538362</v>
      </c>
      <c r="P26" s="15">
        <f t="shared" si="9"/>
        <v>9</v>
      </c>
      <c r="Q26" s="15">
        <f t="shared" ref="Q26:T26" si="33">L26*L26</f>
        <v>10.24</v>
      </c>
      <c r="R26" s="15">
        <f t="shared" si="33"/>
        <v>8.41</v>
      </c>
      <c r="S26" s="15">
        <f t="shared" si="33"/>
        <v>6.198485392</v>
      </c>
      <c r="T26" s="15">
        <f t="shared" si="33"/>
        <v>1.591479038</v>
      </c>
      <c r="U26" s="17">
        <f t="shared" si="11"/>
        <v>9.090909091</v>
      </c>
      <c r="V26" s="17">
        <f t="shared" si="22"/>
        <v>9.696969697</v>
      </c>
      <c r="W26" s="17">
        <f t="shared" si="23"/>
        <v>8.787878788</v>
      </c>
      <c r="X26" s="17">
        <f t="shared" si="12"/>
        <v>7.544472001</v>
      </c>
      <c r="Y26" s="17">
        <f t="shared" si="6"/>
        <v>3.822843521</v>
      </c>
    </row>
    <row r="27" ht="15.75" customHeight="1">
      <c r="A27" s="13" t="s">
        <v>42</v>
      </c>
      <c r="B27" s="13">
        <v>17.0</v>
      </c>
      <c r="C27" s="14">
        <v>32.0</v>
      </c>
      <c r="D27" s="14">
        <v>33.0</v>
      </c>
      <c r="E27" s="14">
        <f t="shared" si="26"/>
        <v>35.6</v>
      </c>
      <c r="F27" s="15">
        <f t="shared" si="18"/>
        <v>35.4</v>
      </c>
      <c r="G27" s="15">
        <f t="shared" si="13"/>
        <v>34.99174061</v>
      </c>
      <c r="H27" s="15">
        <f t="shared" si="1"/>
        <v>544</v>
      </c>
      <c r="I27" s="15">
        <f t="shared" si="2"/>
        <v>289</v>
      </c>
      <c r="J27" s="15">
        <f t="shared" si="3"/>
        <v>34.26153837</v>
      </c>
      <c r="K27" s="15">
        <f t="shared" si="7"/>
        <v>1</v>
      </c>
      <c r="L27" s="15">
        <f t="shared" si="19"/>
        <v>3.6</v>
      </c>
      <c r="M27" s="15">
        <f t="shared" si="20"/>
        <v>3.4</v>
      </c>
      <c r="N27" s="15">
        <f t="shared" si="8"/>
        <v>2.991740608</v>
      </c>
      <c r="O27" s="15">
        <f t="shared" si="4"/>
        <v>2.261538368</v>
      </c>
      <c r="P27" s="15">
        <f t="shared" si="9"/>
        <v>1</v>
      </c>
      <c r="Q27" s="15">
        <f t="shared" ref="Q27:T27" si="34">L27*L27</f>
        <v>12.96</v>
      </c>
      <c r="R27" s="15">
        <f t="shared" si="34"/>
        <v>11.56</v>
      </c>
      <c r="S27" s="15">
        <f t="shared" si="34"/>
        <v>8.950511868</v>
      </c>
      <c r="T27" s="15">
        <f t="shared" si="34"/>
        <v>5.11455579</v>
      </c>
      <c r="U27" s="17">
        <f t="shared" si="11"/>
        <v>3.125</v>
      </c>
      <c r="V27" s="17">
        <f t="shared" si="22"/>
        <v>11.25</v>
      </c>
      <c r="W27" s="17">
        <f t="shared" si="23"/>
        <v>10.625</v>
      </c>
      <c r="X27" s="17">
        <f t="shared" si="12"/>
        <v>9.349189401</v>
      </c>
      <c r="Y27" s="17">
        <f t="shared" si="6"/>
        <v>7.0673074</v>
      </c>
    </row>
    <row r="28" ht="15.75" customHeight="1">
      <c r="A28" s="13" t="s">
        <v>43</v>
      </c>
      <c r="B28" s="13">
        <v>18.0</v>
      </c>
      <c r="C28" s="14">
        <v>31.0</v>
      </c>
      <c r="D28" s="14">
        <v>32.0</v>
      </c>
      <c r="E28" s="14">
        <f t="shared" si="26"/>
        <v>34.6</v>
      </c>
      <c r="F28" s="15">
        <f t="shared" si="18"/>
        <v>35.5</v>
      </c>
      <c r="G28" s="15">
        <f t="shared" si="13"/>
        <v>34.39339249</v>
      </c>
      <c r="H28" s="15">
        <f t="shared" si="1"/>
        <v>558</v>
      </c>
      <c r="I28" s="15">
        <f t="shared" si="2"/>
        <v>324</v>
      </c>
      <c r="J28" s="15">
        <f t="shared" si="3"/>
        <v>34.26153837</v>
      </c>
      <c r="K28" s="15">
        <f t="shared" si="7"/>
        <v>1</v>
      </c>
      <c r="L28" s="15">
        <f t="shared" si="19"/>
        <v>3.6</v>
      </c>
      <c r="M28" s="15">
        <f t="shared" si="20"/>
        <v>4.5</v>
      </c>
      <c r="N28" s="15">
        <f t="shared" si="8"/>
        <v>3.393392487</v>
      </c>
      <c r="O28" s="15">
        <f t="shared" si="4"/>
        <v>3.261538374</v>
      </c>
      <c r="P28" s="15">
        <f t="shared" si="9"/>
        <v>1</v>
      </c>
      <c r="Q28" s="15">
        <f t="shared" ref="Q28:T28" si="35">L28*L28</f>
        <v>12.96</v>
      </c>
      <c r="R28" s="15">
        <f t="shared" si="35"/>
        <v>20.25</v>
      </c>
      <c r="S28" s="15">
        <f t="shared" si="35"/>
        <v>11.51511257</v>
      </c>
      <c r="T28" s="15">
        <f t="shared" si="35"/>
        <v>10.63763257</v>
      </c>
      <c r="U28" s="17">
        <f t="shared" si="11"/>
        <v>3.225806452</v>
      </c>
      <c r="V28" s="17">
        <f t="shared" si="22"/>
        <v>11.61290323</v>
      </c>
      <c r="W28" s="17">
        <f t="shared" si="23"/>
        <v>14.51612903</v>
      </c>
      <c r="X28" s="17">
        <f t="shared" si="12"/>
        <v>10.94642738</v>
      </c>
      <c r="Y28" s="17">
        <f t="shared" si="6"/>
        <v>10.52109153</v>
      </c>
    </row>
    <row r="29" ht="15.75" customHeight="1">
      <c r="A29" s="13" t="s">
        <v>44</v>
      </c>
      <c r="B29" s="13">
        <v>19.0</v>
      </c>
      <c r="C29" s="14">
        <v>39.0</v>
      </c>
      <c r="D29" s="14">
        <v>31.0</v>
      </c>
      <c r="E29" s="14">
        <f t="shared" si="26"/>
        <v>33</v>
      </c>
      <c r="F29" s="15">
        <f t="shared" si="18"/>
        <v>33.6</v>
      </c>
      <c r="G29" s="15">
        <f t="shared" si="13"/>
        <v>33.71471399</v>
      </c>
      <c r="H29" s="15">
        <f t="shared" si="1"/>
        <v>741</v>
      </c>
      <c r="I29" s="15">
        <f t="shared" si="2"/>
        <v>361</v>
      </c>
      <c r="J29" s="15">
        <f t="shared" si="3"/>
        <v>34.26153838</v>
      </c>
      <c r="K29" s="15">
        <f t="shared" si="7"/>
        <v>8</v>
      </c>
      <c r="L29" s="15">
        <f t="shared" si="19"/>
        <v>6</v>
      </c>
      <c r="M29" s="15">
        <f t="shared" si="20"/>
        <v>5.4</v>
      </c>
      <c r="N29" s="15">
        <f t="shared" si="8"/>
        <v>5.285286011</v>
      </c>
      <c r="O29" s="15">
        <f t="shared" si="4"/>
        <v>4.738461619</v>
      </c>
      <c r="P29" s="15">
        <f t="shared" si="9"/>
        <v>64</v>
      </c>
      <c r="Q29" s="15">
        <f t="shared" ref="Q29:T29" si="36">L29*L29</f>
        <v>36</v>
      </c>
      <c r="R29" s="15">
        <f t="shared" si="36"/>
        <v>29.16</v>
      </c>
      <c r="S29" s="15">
        <f t="shared" si="36"/>
        <v>27.93424821</v>
      </c>
      <c r="T29" s="15">
        <f t="shared" si="36"/>
        <v>22.45301852</v>
      </c>
      <c r="U29" s="17">
        <f t="shared" si="11"/>
        <v>20.51282051</v>
      </c>
      <c r="V29" s="17">
        <f t="shared" si="22"/>
        <v>15.38461538</v>
      </c>
      <c r="W29" s="17">
        <f t="shared" si="23"/>
        <v>13.84615385</v>
      </c>
      <c r="X29" s="17">
        <f t="shared" si="12"/>
        <v>13.55201541</v>
      </c>
      <c r="Y29" s="17">
        <f t="shared" si="6"/>
        <v>12.14990159</v>
      </c>
    </row>
    <row r="30" ht="15.75" customHeight="1">
      <c r="A30" s="13" t="s">
        <v>45</v>
      </c>
      <c r="B30" s="13">
        <v>20.0</v>
      </c>
      <c r="C30" s="14">
        <v>40.0</v>
      </c>
      <c r="D30" s="14">
        <v>39.0</v>
      </c>
      <c r="E30" s="14">
        <f t="shared" si="26"/>
        <v>33</v>
      </c>
      <c r="F30" s="15">
        <f t="shared" si="18"/>
        <v>32.8</v>
      </c>
      <c r="G30" s="15">
        <f t="shared" si="13"/>
        <v>34.77177119</v>
      </c>
      <c r="H30" s="15">
        <f t="shared" si="1"/>
        <v>800</v>
      </c>
      <c r="I30" s="15">
        <f t="shared" si="2"/>
        <v>400</v>
      </c>
      <c r="J30" s="15">
        <f t="shared" si="3"/>
        <v>34.26153839</v>
      </c>
      <c r="K30" s="15">
        <f t="shared" si="7"/>
        <v>1</v>
      </c>
      <c r="L30" s="15">
        <f t="shared" si="19"/>
        <v>7</v>
      </c>
      <c r="M30" s="15">
        <f t="shared" si="20"/>
        <v>7.2</v>
      </c>
      <c r="N30" s="15">
        <f t="shared" si="8"/>
        <v>5.228228809</v>
      </c>
      <c r="O30" s="15">
        <f t="shared" si="4"/>
        <v>5.738461613</v>
      </c>
      <c r="P30" s="15">
        <f t="shared" si="9"/>
        <v>1</v>
      </c>
      <c r="Q30" s="15">
        <f t="shared" ref="Q30:T30" si="37">L30*L30</f>
        <v>49</v>
      </c>
      <c r="R30" s="15">
        <f t="shared" si="37"/>
        <v>51.84</v>
      </c>
      <c r="S30" s="15">
        <f t="shared" si="37"/>
        <v>27.33437647</v>
      </c>
      <c r="T30" s="15">
        <f t="shared" si="37"/>
        <v>32.92994169</v>
      </c>
      <c r="U30" s="17">
        <f t="shared" si="11"/>
        <v>2.5</v>
      </c>
      <c r="V30" s="17">
        <f t="shared" si="22"/>
        <v>17.5</v>
      </c>
      <c r="W30" s="17">
        <f t="shared" si="23"/>
        <v>18</v>
      </c>
      <c r="X30" s="17">
        <f t="shared" si="12"/>
        <v>13.07057202</v>
      </c>
      <c r="Y30" s="17">
        <f t="shared" si="6"/>
        <v>14.34615403</v>
      </c>
    </row>
    <row r="31" ht="15.75" customHeight="1">
      <c r="A31" s="13" t="s">
        <v>46</v>
      </c>
      <c r="B31" s="13">
        <v>21.0</v>
      </c>
      <c r="C31" s="14">
        <v>35.0</v>
      </c>
      <c r="D31" s="14">
        <v>40.0</v>
      </c>
      <c r="E31" s="14">
        <f t="shared" si="26"/>
        <v>35</v>
      </c>
      <c r="F31" s="15">
        <f t="shared" si="18"/>
        <v>35.2</v>
      </c>
      <c r="G31" s="15">
        <f t="shared" si="13"/>
        <v>35.81741695</v>
      </c>
      <c r="H31" s="15">
        <f t="shared" si="1"/>
        <v>735</v>
      </c>
      <c r="I31" s="15">
        <f t="shared" si="2"/>
        <v>441</v>
      </c>
      <c r="J31" s="15">
        <f t="shared" si="3"/>
        <v>34.26153839</v>
      </c>
      <c r="K31" s="15">
        <f t="shared" si="7"/>
        <v>5</v>
      </c>
      <c r="L31" s="15">
        <f t="shared" si="19"/>
        <v>0</v>
      </c>
      <c r="M31" s="15">
        <f t="shared" si="20"/>
        <v>0.2</v>
      </c>
      <c r="N31" s="15">
        <f t="shared" si="8"/>
        <v>0.8174169532</v>
      </c>
      <c r="O31" s="15">
        <f t="shared" si="4"/>
        <v>0.738461607</v>
      </c>
      <c r="P31" s="15">
        <f t="shared" si="9"/>
        <v>25</v>
      </c>
      <c r="Q31" s="15">
        <f t="shared" ref="Q31:T31" si="38">L31*L31</f>
        <v>0</v>
      </c>
      <c r="R31" s="15">
        <f t="shared" si="38"/>
        <v>0.04</v>
      </c>
      <c r="S31" s="15">
        <f t="shared" si="38"/>
        <v>0.6681704753</v>
      </c>
      <c r="T31" s="15">
        <f t="shared" si="38"/>
        <v>0.5453255451</v>
      </c>
      <c r="U31" s="17">
        <f t="shared" si="11"/>
        <v>14.28571429</v>
      </c>
      <c r="V31" s="17">
        <f t="shared" si="22"/>
        <v>0</v>
      </c>
      <c r="W31" s="17">
        <f t="shared" si="23"/>
        <v>0.5714285714</v>
      </c>
      <c r="X31" s="17">
        <f t="shared" si="12"/>
        <v>2.335477009</v>
      </c>
      <c r="Y31" s="17">
        <f t="shared" si="6"/>
        <v>2.109890306</v>
      </c>
    </row>
    <row r="32" ht="15.75" customHeight="1">
      <c r="A32" s="13" t="s">
        <v>47</v>
      </c>
      <c r="B32" s="13">
        <v>22.0</v>
      </c>
      <c r="C32" s="14">
        <v>30.0</v>
      </c>
      <c r="D32" s="14">
        <v>35.0</v>
      </c>
      <c r="E32" s="14">
        <f t="shared" si="26"/>
        <v>35.4</v>
      </c>
      <c r="F32" s="15">
        <f t="shared" si="18"/>
        <v>34.7</v>
      </c>
      <c r="G32" s="15">
        <f t="shared" si="13"/>
        <v>35.65393356</v>
      </c>
      <c r="H32" s="15">
        <f t="shared" si="1"/>
        <v>660</v>
      </c>
      <c r="I32" s="15">
        <f t="shared" si="2"/>
        <v>484</v>
      </c>
      <c r="J32" s="15">
        <f t="shared" si="3"/>
        <v>34.2615384</v>
      </c>
      <c r="K32" s="15">
        <f t="shared" si="7"/>
        <v>5</v>
      </c>
      <c r="L32" s="15">
        <f t="shared" si="19"/>
        <v>5.4</v>
      </c>
      <c r="M32" s="15">
        <f t="shared" si="20"/>
        <v>4.7</v>
      </c>
      <c r="N32" s="15">
        <f t="shared" si="8"/>
        <v>5.653933563</v>
      </c>
      <c r="O32" s="15">
        <f t="shared" si="4"/>
        <v>4.261538399</v>
      </c>
      <c r="P32" s="15">
        <f t="shared" si="9"/>
        <v>25</v>
      </c>
      <c r="Q32" s="15">
        <f t="shared" ref="Q32:T32" si="39">L32*L32</f>
        <v>29.16</v>
      </c>
      <c r="R32" s="15">
        <f t="shared" si="39"/>
        <v>22.09</v>
      </c>
      <c r="S32" s="15">
        <f t="shared" si="39"/>
        <v>31.96696473</v>
      </c>
      <c r="T32" s="15">
        <f t="shared" si="39"/>
        <v>18.16070953</v>
      </c>
      <c r="U32" s="17">
        <f t="shared" si="11"/>
        <v>16.66666667</v>
      </c>
      <c r="V32" s="17">
        <f t="shared" si="22"/>
        <v>18</v>
      </c>
      <c r="W32" s="17">
        <f t="shared" si="23"/>
        <v>15.66666667</v>
      </c>
      <c r="X32" s="17">
        <f t="shared" si="12"/>
        <v>18.84644521</v>
      </c>
      <c r="Y32" s="17">
        <f t="shared" si="6"/>
        <v>14.205128</v>
      </c>
    </row>
    <row r="33" ht="15.75" customHeight="1">
      <c r="A33" s="13" t="s">
        <v>48</v>
      </c>
      <c r="B33" s="13">
        <v>23.0</v>
      </c>
      <c r="C33" s="14">
        <v>35.0</v>
      </c>
      <c r="D33" s="14">
        <v>30.0</v>
      </c>
      <c r="E33" s="14">
        <f t="shared" si="26"/>
        <v>35</v>
      </c>
      <c r="F33" s="15">
        <f t="shared" si="18"/>
        <v>34.1</v>
      </c>
      <c r="G33" s="15">
        <f t="shared" si="13"/>
        <v>34.52314685</v>
      </c>
      <c r="H33" s="15">
        <f t="shared" si="1"/>
        <v>805</v>
      </c>
      <c r="I33" s="15">
        <f t="shared" si="2"/>
        <v>529</v>
      </c>
      <c r="J33" s="15">
        <f t="shared" si="3"/>
        <v>34.26153841</v>
      </c>
      <c r="K33" s="15">
        <f t="shared" si="7"/>
        <v>5</v>
      </c>
      <c r="L33" s="15">
        <f t="shared" si="19"/>
        <v>0</v>
      </c>
      <c r="M33" s="15">
        <f t="shared" si="20"/>
        <v>0.9</v>
      </c>
      <c r="N33" s="15">
        <f t="shared" si="8"/>
        <v>0.47685315</v>
      </c>
      <c r="O33" s="15">
        <f t="shared" si="4"/>
        <v>0.7384615946</v>
      </c>
      <c r="P33" s="15">
        <f t="shared" si="9"/>
        <v>25</v>
      </c>
      <c r="Q33" s="15">
        <f t="shared" ref="Q33:T33" si="40">L33*L33</f>
        <v>0</v>
      </c>
      <c r="R33" s="15">
        <f t="shared" si="40"/>
        <v>0.81</v>
      </c>
      <c r="S33" s="15">
        <f t="shared" si="40"/>
        <v>0.2273889266</v>
      </c>
      <c r="T33" s="15">
        <f t="shared" si="40"/>
        <v>0.5453255266</v>
      </c>
      <c r="U33" s="17">
        <f t="shared" si="11"/>
        <v>14.28571429</v>
      </c>
      <c r="V33" s="17">
        <f t="shared" si="22"/>
        <v>0</v>
      </c>
      <c r="W33" s="17">
        <f t="shared" si="23"/>
        <v>2.571428571</v>
      </c>
      <c r="X33" s="17">
        <f t="shared" si="12"/>
        <v>1.362437571</v>
      </c>
      <c r="Y33" s="17">
        <f t="shared" si="6"/>
        <v>2.10989027</v>
      </c>
    </row>
    <row r="34" ht="15.75" customHeight="1">
      <c r="A34" s="13" t="s">
        <v>49</v>
      </c>
      <c r="B34" s="13">
        <v>24.0</v>
      </c>
      <c r="C34" s="14">
        <v>39.0</v>
      </c>
      <c r="D34" s="14">
        <v>35.0</v>
      </c>
      <c r="E34" s="14">
        <f t="shared" si="26"/>
        <v>35.8</v>
      </c>
      <c r="F34" s="15">
        <f t="shared" si="18"/>
        <v>36.2</v>
      </c>
      <c r="G34" s="15">
        <f t="shared" si="13"/>
        <v>34.61851748</v>
      </c>
      <c r="H34" s="15">
        <f t="shared" si="1"/>
        <v>936</v>
      </c>
      <c r="I34" s="15">
        <f t="shared" si="2"/>
        <v>576</v>
      </c>
      <c r="J34" s="15">
        <f t="shared" si="3"/>
        <v>34.26153841</v>
      </c>
      <c r="K34" s="15">
        <f t="shared" si="7"/>
        <v>4</v>
      </c>
      <c r="L34" s="15">
        <f t="shared" si="19"/>
        <v>3.2</v>
      </c>
      <c r="M34" s="15">
        <f t="shared" si="20"/>
        <v>2.8</v>
      </c>
      <c r="N34" s="15">
        <f t="shared" si="8"/>
        <v>4.38148252</v>
      </c>
      <c r="O34" s="15">
        <f t="shared" si="4"/>
        <v>4.738461588</v>
      </c>
      <c r="P34" s="15">
        <f t="shared" si="9"/>
        <v>16</v>
      </c>
      <c r="Q34" s="15">
        <f t="shared" ref="Q34:T34" si="41">L34*L34</f>
        <v>10.24</v>
      </c>
      <c r="R34" s="15">
        <f t="shared" si="41"/>
        <v>7.84</v>
      </c>
      <c r="S34" s="15">
        <f t="shared" si="41"/>
        <v>19.19738907</v>
      </c>
      <c r="T34" s="15">
        <f t="shared" si="41"/>
        <v>22.45301822</v>
      </c>
      <c r="U34" s="17">
        <f t="shared" si="11"/>
        <v>10.25641026</v>
      </c>
      <c r="V34" s="17">
        <f t="shared" si="22"/>
        <v>8.205128205</v>
      </c>
      <c r="W34" s="17">
        <f t="shared" si="23"/>
        <v>7.179487179</v>
      </c>
      <c r="X34" s="17">
        <f t="shared" si="12"/>
        <v>11.23457056</v>
      </c>
      <c r="Y34" s="17">
        <f t="shared" si="6"/>
        <v>12.14990151</v>
      </c>
    </row>
    <row r="35" ht="15.75" customHeight="1">
      <c r="A35" s="13" t="s">
        <v>50</v>
      </c>
      <c r="B35" s="13">
        <v>25.0</v>
      </c>
      <c r="C35" s="14">
        <v>39.0</v>
      </c>
      <c r="D35" s="14">
        <v>39.0</v>
      </c>
      <c r="E35" s="14">
        <f t="shared" si="26"/>
        <v>35.8</v>
      </c>
      <c r="F35" s="15">
        <f t="shared" si="18"/>
        <v>36.8</v>
      </c>
      <c r="G35" s="15">
        <f t="shared" si="13"/>
        <v>35.49481398</v>
      </c>
      <c r="H35" s="15">
        <f t="shared" si="1"/>
        <v>975</v>
      </c>
      <c r="I35" s="15">
        <f t="shared" si="2"/>
        <v>625</v>
      </c>
      <c r="J35" s="15">
        <f t="shared" si="3"/>
        <v>34.26153842</v>
      </c>
      <c r="K35" s="15">
        <f t="shared" si="7"/>
        <v>0</v>
      </c>
      <c r="L35" s="15">
        <f t="shared" si="19"/>
        <v>3.2</v>
      </c>
      <c r="M35" s="15">
        <f t="shared" si="20"/>
        <v>2.2</v>
      </c>
      <c r="N35" s="15">
        <f t="shared" si="8"/>
        <v>3.505186016</v>
      </c>
      <c r="O35" s="15">
        <f t="shared" si="4"/>
        <v>4.738461582</v>
      </c>
      <c r="P35" s="15">
        <f t="shared" si="9"/>
        <v>0</v>
      </c>
      <c r="Q35" s="15">
        <f t="shared" ref="Q35:T35" si="42">L35*L35</f>
        <v>10.24</v>
      </c>
      <c r="R35" s="15">
        <f t="shared" si="42"/>
        <v>4.84</v>
      </c>
      <c r="S35" s="15">
        <f t="shared" si="42"/>
        <v>12.28632901</v>
      </c>
      <c r="T35" s="15">
        <f t="shared" si="42"/>
        <v>22.45301816</v>
      </c>
      <c r="U35" s="17">
        <f t="shared" si="11"/>
        <v>0</v>
      </c>
      <c r="V35" s="17">
        <f t="shared" si="22"/>
        <v>8.205128205</v>
      </c>
      <c r="W35" s="17">
        <f t="shared" si="23"/>
        <v>5.641025641</v>
      </c>
      <c r="X35" s="17">
        <f t="shared" si="12"/>
        <v>8.987656451</v>
      </c>
      <c r="Y35" s="17">
        <f t="shared" si="6"/>
        <v>12.14990149</v>
      </c>
    </row>
    <row r="36" ht="15.75" customHeight="1">
      <c r="A36" s="13" t="s">
        <v>51</v>
      </c>
      <c r="B36" s="13">
        <v>26.0</v>
      </c>
      <c r="C36" s="14">
        <v>32.0</v>
      </c>
      <c r="D36" s="14">
        <v>39.0</v>
      </c>
      <c r="E36" s="14">
        <f t="shared" si="26"/>
        <v>35.6</v>
      </c>
      <c r="F36" s="15">
        <f t="shared" si="18"/>
        <v>35.6</v>
      </c>
      <c r="G36" s="15">
        <f t="shared" si="13"/>
        <v>36.19585119</v>
      </c>
      <c r="H36" s="15">
        <f t="shared" si="1"/>
        <v>832</v>
      </c>
      <c r="I36" s="15">
        <f t="shared" si="2"/>
        <v>676</v>
      </c>
      <c r="J36" s="15">
        <f t="shared" si="3"/>
        <v>34.26153842</v>
      </c>
      <c r="K36" s="15">
        <f t="shared" si="7"/>
        <v>7</v>
      </c>
      <c r="L36" s="15">
        <f t="shared" si="19"/>
        <v>3.6</v>
      </c>
      <c r="M36" s="15">
        <f t="shared" si="20"/>
        <v>3.6</v>
      </c>
      <c r="N36" s="15">
        <f t="shared" si="8"/>
        <v>4.195851187</v>
      </c>
      <c r="O36" s="15">
        <f t="shared" si="4"/>
        <v>2.261538424</v>
      </c>
      <c r="P36" s="15">
        <f t="shared" si="9"/>
        <v>49</v>
      </c>
      <c r="Q36" s="15">
        <f t="shared" ref="Q36:T36" si="43">L36*L36</f>
        <v>12.96</v>
      </c>
      <c r="R36" s="15">
        <f t="shared" si="43"/>
        <v>12.96</v>
      </c>
      <c r="S36" s="15">
        <f t="shared" si="43"/>
        <v>17.60516719</v>
      </c>
      <c r="T36" s="15">
        <f t="shared" si="43"/>
        <v>5.114556044</v>
      </c>
      <c r="U36" s="17">
        <f t="shared" si="11"/>
        <v>21.875</v>
      </c>
      <c r="V36" s="17">
        <f t="shared" si="22"/>
        <v>11.25</v>
      </c>
      <c r="W36" s="17">
        <f t="shared" si="23"/>
        <v>11.25</v>
      </c>
      <c r="X36" s="17">
        <f t="shared" si="12"/>
        <v>13.11203496</v>
      </c>
      <c r="Y36" s="17">
        <f t="shared" si="6"/>
        <v>7.067307575</v>
      </c>
    </row>
    <row r="37" ht="15.75" customHeight="1">
      <c r="A37" s="13" t="s">
        <v>52</v>
      </c>
      <c r="B37" s="13">
        <v>27.0</v>
      </c>
      <c r="C37" s="14">
        <v>40.0</v>
      </c>
      <c r="D37" s="14">
        <v>32.0</v>
      </c>
      <c r="E37" s="14">
        <f t="shared" si="26"/>
        <v>35</v>
      </c>
      <c r="F37" s="15">
        <f t="shared" si="18"/>
        <v>34.1</v>
      </c>
      <c r="G37" s="15">
        <f t="shared" si="13"/>
        <v>35.35668095</v>
      </c>
      <c r="H37" s="15">
        <f t="shared" si="1"/>
        <v>1080</v>
      </c>
      <c r="I37" s="15">
        <f t="shared" si="2"/>
        <v>729</v>
      </c>
      <c r="J37" s="15">
        <f t="shared" si="3"/>
        <v>34.26153843</v>
      </c>
      <c r="K37" s="15">
        <f t="shared" si="7"/>
        <v>8</v>
      </c>
      <c r="L37" s="15">
        <f t="shared" si="19"/>
        <v>5</v>
      </c>
      <c r="M37" s="15">
        <f t="shared" si="20"/>
        <v>5.9</v>
      </c>
      <c r="N37" s="15">
        <f t="shared" si="8"/>
        <v>4.64331905</v>
      </c>
      <c r="O37" s="15">
        <f t="shared" si="4"/>
        <v>5.73846157</v>
      </c>
      <c r="P37" s="15">
        <f t="shared" si="9"/>
        <v>64</v>
      </c>
      <c r="Q37" s="15">
        <f t="shared" ref="Q37:T37" si="44">L37*L37</f>
        <v>25</v>
      </c>
      <c r="R37" s="15">
        <f t="shared" si="44"/>
        <v>34.81</v>
      </c>
      <c r="S37" s="15">
        <f t="shared" si="44"/>
        <v>21.5604118</v>
      </c>
      <c r="T37" s="15">
        <f t="shared" si="44"/>
        <v>32.92994119</v>
      </c>
      <c r="U37" s="17">
        <f t="shared" si="11"/>
        <v>20</v>
      </c>
      <c r="V37" s="17">
        <f t="shared" si="22"/>
        <v>12.5</v>
      </c>
      <c r="W37" s="17">
        <f t="shared" si="23"/>
        <v>14.75</v>
      </c>
      <c r="X37" s="17">
        <f t="shared" si="12"/>
        <v>11.60829763</v>
      </c>
      <c r="Y37" s="17">
        <f t="shared" si="6"/>
        <v>14.34615392</v>
      </c>
    </row>
    <row r="38" ht="15.75" customHeight="1">
      <c r="A38" s="13" t="s">
        <v>53</v>
      </c>
      <c r="B38" s="13">
        <v>28.0</v>
      </c>
      <c r="C38" s="14">
        <v>33.0</v>
      </c>
      <c r="D38" s="14">
        <v>40.0</v>
      </c>
      <c r="E38" s="14">
        <f t="shared" si="26"/>
        <v>37</v>
      </c>
      <c r="F38" s="15">
        <f t="shared" si="18"/>
        <v>36.6</v>
      </c>
      <c r="G38" s="15">
        <f t="shared" si="13"/>
        <v>36.28534476</v>
      </c>
      <c r="H38" s="15">
        <f t="shared" si="1"/>
        <v>924</v>
      </c>
      <c r="I38" s="15">
        <f t="shared" si="2"/>
        <v>784</v>
      </c>
      <c r="J38" s="15">
        <f t="shared" si="3"/>
        <v>34.26153844</v>
      </c>
      <c r="K38" s="15">
        <f t="shared" si="7"/>
        <v>7</v>
      </c>
      <c r="L38" s="15">
        <f t="shared" si="19"/>
        <v>4</v>
      </c>
      <c r="M38" s="15">
        <f t="shared" si="20"/>
        <v>3.6</v>
      </c>
      <c r="N38" s="15">
        <f t="shared" si="8"/>
        <v>3.28534476</v>
      </c>
      <c r="O38" s="15">
        <f t="shared" si="4"/>
        <v>1.261538437</v>
      </c>
      <c r="P38" s="15">
        <f t="shared" si="9"/>
        <v>49</v>
      </c>
      <c r="Q38" s="15">
        <f t="shared" ref="Q38:T38" si="45">L38*L38</f>
        <v>16</v>
      </c>
      <c r="R38" s="15">
        <f t="shared" si="45"/>
        <v>12.96</v>
      </c>
      <c r="S38" s="15">
        <f t="shared" si="45"/>
        <v>10.79349019</v>
      </c>
      <c r="T38" s="15">
        <f t="shared" si="45"/>
        <v>1.591479227</v>
      </c>
      <c r="U38" s="17">
        <f t="shared" si="11"/>
        <v>21.21212121</v>
      </c>
      <c r="V38" s="17">
        <f t="shared" si="22"/>
        <v>12.12121212</v>
      </c>
      <c r="W38" s="17">
        <f t="shared" si="23"/>
        <v>10.90909091</v>
      </c>
      <c r="X38" s="17">
        <f t="shared" si="12"/>
        <v>9.955590181</v>
      </c>
      <c r="Y38" s="17">
        <f t="shared" si="6"/>
        <v>3.822843747</v>
      </c>
    </row>
    <row r="39" ht="15.75" customHeight="1">
      <c r="A39" s="13" t="s">
        <v>54</v>
      </c>
      <c r="B39" s="13">
        <v>29.0</v>
      </c>
      <c r="C39" s="14">
        <v>39.0</v>
      </c>
      <c r="D39" s="14">
        <v>33.0</v>
      </c>
      <c r="E39" s="14">
        <f t="shared" si="26"/>
        <v>36.6</v>
      </c>
      <c r="F39" s="15">
        <f t="shared" si="18"/>
        <v>37.3</v>
      </c>
      <c r="G39" s="15">
        <f t="shared" si="13"/>
        <v>35.62827581</v>
      </c>
      <c r="H39" s="15">
        <f t="shared" si="1"/>
        <v>1131</v>
      </c>
      <c r="I39" s="15">
        <f t="shared" si="2"/>
        <v>841</v>
      </c>
      <c r="J39" s="15">
        <f t="shared" si="3"/>
        <v>34.26153844</v>
      </c>
      <c r="K39" s="15">
        <f t="shared" si="7"/>
        <v>6</v>
      </c>
      <c r="L39" s="15">
        <f t="shared" si="19"/>
        <v>2.4</v>
      </c>
      <c r="M39" s="15">
        <f t="shared" si="20"/>
        <v>1.7</v>
      </c>
      <c r="N39" s="15">
        <f t="shared" si="8"/>
        <v>3.371724192</v>
      </c>
      <c r="O39" s="15">
        <f t="shared" si="4"/>
        <v>4.738461557</v>
      </c>
      <c r="P39" s="15">
        <f t="shared" si="9"/>
        <v>36</v>
      </c>
      <c r="Q39" s="15">
        <f t="shared" ref="Q39:T39" si="46">L39*L39</f>
        <v>5.76</v>
      </c>
      <c r="R39" s="15">
        <f t="shared" si="46"/>
        <v>2.89</v>
      </c>
      <c r="S39" s="15">
        <f t="shared" si="46"/>
        <v>11.36852403</v>
      </c>
      <c r="T39" s="15">
        <f t="shared" si="46"/>
        <v>22.45301793</v>
      </c>
      <c r="U39" s="17">
        <f t="shared" si="11"/>
        <v>15.38461538</v>
      </c>
      <c r="V39" s="17">
        <f t="shared" si="22"/>
        <v>6.153846154</v>
      </c>
      <c r="W39" s="17">
        <f t="shared" si="23"/>
        <v>4.358974359</v>
      </c>
      <c r="X39" s="17">
        <f t="shared" si="12"/>
        <v>8.645446647</v>
      </c>
      <c r="Y39" s="17">
        <f t="shared" si="6"/>
        <v>12.14990143</v>
      </c>
    </row>
    <row r="40" ht="15.75" customHeight="1">
      <c r="A40" s="13" t="s">
        <v>55</v>
      </c>
      <c r="B40" s="13">
        <v>30.0</v>
      </c>
      <c r="C40" s="14">
        <v>31.0</v>
      </c>
      <c r="D40" s="14">
        <v>39.0</v>
      </c>
      <c r="E40" s="14">
        <f t="shared" si="26"/>
        <v>36.6</v>
      </c>
      <c r="F40" s="15">
        <f t="shared" si="18"/>
        <v>36.5</v>
      </c>
      <c r="G40" s="15">
        <f t="shared" si="13"/>
        <v>36.30262065</v>
      </c>
      <c r="H40" s="15">
        <f t="shared" si="1"/>
        <v>930</v>
      </c>
      <c r="I40" s="15">
        <f t="shared" si="2"/>
        <v>900</v>
      </c>
      <c r="J40" s="15">
        <f t="shared" si="3"/>
        <v>34.26153845</v>
      </c>
      <c r="K40" s="15">
        <f t="shared" si="7"/>
        <v>8</v>
      </c>
      <c r="L40" s="15">
        <f t="shared" si="19"/>
        <v>5.6</v>
      </c>
      <c r="M40" s="15">
        <f t="shared" si="20"/>
        <v>5.5</v>
      </c>
      <c r="N40" s="15">
        <f t="shared" si="8"/>
        <v>5.302620646</v>
      </c>
      <c r="O40" s="15">
        <f t="shared" si="4"/>
        <v>3.261538449</v>
      </c>
      <c r="P40" s="15">
        <f t="shared" si="9"/>
        <v>64</v>
      </c>
      <c r="Q40" s="15">
        <f t="shared" ref="Q40:T40" si="47">L40*L40</f>
        <v>31.36</v>
      </c>
      <c r="R40" s="15">
        <f t="shared" si="47"/>
        <v>30.25</v>
      </c>
      <c r="S40" s="15">
        <f t="shared" si="47"/>
        <v>28.11778572</v>
      </c>
      <c r="T40" s="15">
        <f t="shared" si="47"/>
        <v>10.63763305</v>
      </c>
      <c r="U40" s="17">
        <f t="shared" si="11"/>
        <v>25.80645161</v>
      </c>
      <c r="V40" s="17">
        <f t="shared" si="22"/>
        <v>18.06451613</v>
      </c>
      <c r="W40" s="17">
        <f t="shared" si="23"/>
        <v>17.74193548</v>
      </c>
      <c r="X40" s="17">
        <f t="shared" si="12"/>
        <v>17.10522789</v>
      </c>
      <c r="Y40" s="17">
        <f t="shared" si="6"/>
        <v>10.52109177</v>
      </c>
    </row>
    <row r="41" ht="15.75" customHeight="1">
      <c r="A41" s="13" t="s">
        <v>56</v>
      </c>
      <c r="B41" s="13">
        <v>31.0</v>
      </c>
      <c r="C41" s="14">
        <v>36.0</v>
      </c>
      <c r="D41" s="14">
        <v>31.0</v>
      </c>
      <c r="E41" s="14">
        <f t="shared" si="26"/>
        <v>35</v>
      </c>
      <c r="F41" s="15">
        <f t="shared" si="18"/>
        <v>34.9</v>
      </c>
      <c r="G41" s="15">
        <f t="shared" si="13"/>
        <v>35.24209652</v>
      </c>
      <c r="H41" s="15">
        <f t="shared" si="1"/>
        <v>1116</v>
      </c>
      <c r="I41" s="15">
        <f t="shared" si="2"/>
        <v>961</v>
      </c>
      <c r="J41" s="15">
        <f t="shared" si="3"/>
        <v>34.26153846</v>
      </c>
      <c r="K41" s="15">
        <f t="shared" si="7"/>
        <v>5</v>
      </c>
      <c r="L41" s="15">
        <f t="shared" si="19"/>
        <v>1</v>
      </c>
      <c r="M41" s="15">
        <f t="shared" si="20"/>
        <v>1.1</v>
      </c>
      <c r="N41" s="15">
        <f t="shared" si="8"/>
        <v>0.757903483</v>
      </c>
      <c r="O41" s="15">
        <f t="shared" si="4"/>
        <v>1.738461545</v>
      </c>
      <c r="P41" s="15">
        <f t="shared" si="9"/>
        <v>25</v>
      </c>
      <c r="Q41" s="15">
        <f t="shared" ref="Q41:T41" si="48">L41*L41</f>
        <v>1</v>
      </c>
      <c r="R41" s="15">
        <f t="shared" si="48"/>
        <v>1.21</v>
      </c>
      <c r="S41" s="15">
        <f t="shared" si="48"/>
        <v>0.5744176895</v>
      </c>
      <c r="T41" s="15">
        <f t="shared" si="48"/>
        <v>3.022248542</v>
      </c>
      <c r="U41" s="17">
        <f t="shared" si="11"/>
        <v>13.88888889</v>
      </c>
      <c r="V41" s="17">
        <f t="shared" si="22"/>
        <v>2.777777778</v>
      </c>
      <c r="W41" s="17">
        <f t="shared" si="23"/>
        <v>3.055555556</v>
      </c>
      <c r="X41" s="17">
        <f t="shared" si="12"/>
        <v>2.105287453</v>
      </c>
      <c r="Y41" s="17">
        <f t="shared" si="6"/>
        <v>4.829059846</v>
      </c>
    </row>
    <row r="42" ht="15.75" customHeight="1">
      <c r="A42" s="13" t="s">
        <v>57</v>
      </c>
      <c r="B42" s="13">
        <v>32.0</v>
      </c>
      <c r="C42" s="14">
        <v>38.0</v>
      </c>
      <c r="D42" s="14">
        <v>36.0</v>
      </c>
      <c r="E42" s="14">
        <f t="shared" si="26"/>
        <v>35.8</v>
      </c>
      <c r="F42" s="15">
        <f t="shared" si="18"/>
        <v>35.9</v>
      </c>
      <c r="G42" s="15">
        <f t="shared" si="13"/>
        <v>35.39367721</v>
      </c>
      <c r="H42" s="15">
        <f t="shared" si="1"/>
        <v>1216</v>
      </c>
      <c r="I42" s="15">
        <f t="shared" si="2"/>
        <v>1024</v>
      </c>
      <c r="J42" s="15">
        <f t="shared" si="3"/>
        <v>34.26153846</v>
      </c>
      <c r="K42" s="15">
        <f t="shared" si="7"/>
        <v>2</v>
      </c>
      <c r="L42" s="15">
        <f t="shared" si="19"/>
        <v>2.2</v>
      </c>
      <c r="M42" s="15">
        <f t="shared" si="20"/>
        <v>2.1</v>
      </c>
      <c r="N42" s="15">
        <f t="shared" si="8"/>
        <v>2.606322786</v>
      </c>
      <c r="O42" s="15">
        <f t="shared" si="4"/>
        <v>3.738461538</v>
      </c>
      <c r="P42" s="15">
        <f t="shared" si="9"/>
        <v>4</v>
      </c>
      <c r="Q42" s="15">
        <f t="shared" ref="Q42:T42" si="49">L42*L42</f>
        <v>4.84</v>
      </c>
      <c r="R42" s="15">
        <f t="shared" si="49"/>
        <v>4.41</v>
      </c>
      <c r="S42" s="15">
        <f t="shared" si="49"/>
        <v>6.792918467</v>
      </c>
      <c r="T42" s="15">
        <f t="shared" si="49"/>
        <v>13.97609467</v>
      </c>
      <c r="U42" s="17">
        <f t="shared" si="11"/>
        <v>5.263157895</v>
      </c>
      <c r="V42" s="17">
        <f t="shared" si="22"/>
        <v>5.789473684</v>
      </c>
      <c r="W42" s="17">
        <f t="shared" si="23"/>
        <v>5.526315789</v>
      </c>
      <c r="X42" s="17">
        <f t="shared" si="12"/>
        <v>6.858744175</v>
      </c>
      <c r="Y42" s="17">
        <f t="shared" si="6"/>
        <v>9.83805668</v>
      </c>
    </row>
    <row r="43" ht="15.75" customHeight="1">
      <c r="A43" s="13" t="s">
        <v>58</v>
      </c>
      <c r="B43" s="13">
        <v>33.0</v>
      </c>
      <c r="C43" s="14">
        <v>35.0</v>
      </c>
      <c r="D43" s="14">
        <v>38.0</v>
      </c>
      <c r="E43" s="14">
        <f t="shared" si="26"/>
        <v>35.4</v>
      </c>
      <c r="F43" s="15">
        <f t="shared" si="18"/>
        <v>35.6</v>
      </c>
      <c r="G43" s="15">
        <f t="shared" si="13"/>
        <v>35.91494177</v>
      </c>
      <c r="H43" s="15">
        <f t="shared" si="1"/>
        <v>1155</v>
      </c>
      <c r="I43" s="15">
        <f t="shared" si="2"/>
        <v>1089</v>
      </c>
      <c r="J43" s="15">
        <f t="shared" si="3"/>
        <v>34.26153847</v>
      </c>
      <c r="K43" s="15">
        <f t="shared" si="7"/>
        <v>3</v>
      </c>
      <c r="L43" s="15">
        <f t="shared" si="19"/>
        <v>0.4</v>
      </c>
      <c r="M43" s="15">
        <f t="shared" si="20"/>
        <v>0.6</v>
      </c>
      <c r="N43" s="15">
        <f t="shared" si="8"/>
        <v>0.9149417709</v>
      </c>
      <c r="O43" s="15">
        <f t="shared" si="4"/>
        <v>0.7384615322</v>
      </c>
      <c r="P43" s="15">
        <f t="shared" si="9"/>
        <v>9</v>
      </c>
      <c r="Q43" s="15">
        <f t="shared" ref="Q43:T43" si="50">L43*L43</f>
        <v>0.16</v>
      </c>
      <c r="R43" s="15">
        <f t="shared" si="50"/>
        <v>0.36</v>
      </c>
      <c r="S43" s="15">
        <f t="shared" si="50"/>
        <v>0.8371184441</v>
      </c>
      <c r="T43" s="15">
        <f t="shared" si="50"/>
        <v>0.5453254346</v>
      </c>
      <c r="U43" s="17">
        <f t="shared" si="11"/>
        <v>8.571428571</v>
      </c>
      <c r="V43" s="17">
        <f t="shared" si="22"/>
        <v>1.142857143</v>
      </c>
      <c r="W43" s="17">
        <f t="shared" si="23"/>
        <v>1.714285714</v>
      </c>
      <c r="X43" s="17">
        <f t="shared" si="12"/>
        <v>2.614119345</v>
      </c>
      <c r="Y43" s="17">
        <f t="shared" si="6"/>
        <v>2.109890092</v>
      </c>
    </row>
    <row r="44" ht="15.75" customHeight="1">
      <c r="A44" s="13" t="s">
        <v>59</v>
      </c>
      <c r="B44" s="13">
        <v>34.0</v>
      </c>
      <c r="C44" s="14">
        <v>33.0</v>
      </c>
      <c r="D44" s="14">
        <v>35.0</v>
      </c>
      <c r="E44" s="14">
        <f t="shared" si="26"/>
        <v>35.8</v>
      </c>
      <c r="F44" s="15">
        <f t="shared" si="18"/>
        <v>36.1</v>
      </c>
      <c r="G44" s="15">
        <f t="shared" si="13"/>
        <v>35.73195342</v>
      </c>
      <c r="H44" s="15">
        <f t="shared" si="1"/>
        <v>1122</v>
      </c>
      <c r="I44" s="15">
        <f t="shared" si="2"/>
        <v>1156</v>
      </c>
      <c r="J44" s="15">
        <f t="shared" si="3"/>
        <v>34.26153847</v>
      </c>
      <c r="K44" s="15">
        <f t="shared" si="7"/>
        <v>2</v>
      </c>
      <c r="L44" s="15">
        <f t="shared" si="19"/>
        <v>2.8</v>
      </c>
      <c r="M44" s="15">
        <f t="shared" si="20"/>
        <v>3.1</v>
      </c>
      <c r="N44" s="15">
        <f t="shared" si="8"/>
        <v>2.731953417</v>
      </c>
      <c r="O44" s="15">
        <f t="shared" si="4"/>
        <v>1.261538474</v>
      </c>
      <c r="P44" s="15">
        <f t="shared" si="9"/>
        <v>4</v>
      </c>
      <c r="Q44" s="15">
        <f t="shared" ref="Q44:T44" si="51">L44*L44</f>
        <v>7.84</v>
      </c>
      <c r="R44" s="15">
        <f t="shared" si="51"/>
        <v>9.61</v>
      </c>
      <c r="S44" s="15">
        <f t="shared" si="51"/>
        <v>7.463569471</v>
      </c>
      <c r="T44" s="15">
        <f t="shared" si="51"/>
        <v>1.591479321</v>
      </c>
      <c r="U44" s="17">
        <f t="shared" si="11"/>
        <v>6.060606061</v>
      </c>
      <c r="V44" s="17">
        <f t="shared" si="22"/>
        <v>8.484848485</v>
      </c>
      <c r="W44" s="17">
        <f t="shared" si="23"/>
        <v>9.393939394</v>
      </c>
      <c r="X44" s="17">
        <f t="shared" si="12"/>
        <v>8.278646717</v>
      </c>
      <c r="Y44" s="17">
        <f t="shared" si="6"/>
        <v>3.822843861</v>
      </c>
    </row>
    <row r="45" ht="15.75" customHeight="1">
      <c r="A45" s="13" t="s">
        <v>60</v>
      </c>
      <c r="B45" s="13">
        <v>35.0</v>
      </c>
      <c r="C45" s="14">
        <v>33.0</v>
      </c>
      <c r="D45" s="14">
        <v>33.0</v>
      </c>
      <c r="E45" s="14">
        <f t="shared" si="26"/>
        <v>34.6</v>
      </c>
      <c r="F45" s="15">
        <f t="shared" si="18"/>
        <v>33.9</v>
      </c>
      <c r="G45" s="15">
        <f t="shared" si="13"/>
        <v>35.18556273</v>
      </c>
      <c r="H45" s="15">
        <f t="shared" si="1"/>
        <v>1155</v>
      </c>
      <c r="I45" s="15">
        <f t="shared" si="2"/>
        <v>1225</v>
      </c>
      <c r="J45" s="15">
        <f t="shared" si="3"/>
        <v>34.26153848</v>
      </c>
      <c r="K45" s="15">
        <f t="shared" si="7"/>
        <v>0</v>
      </c>
      <c r="L45" s="15">
        <f t="shared" si="19"/>
        <v>1.6</v>
      </c>
      <c r="M45" s="15">
        <f t="shared" si="20"/>
        <v>0.9</v>
      </c>
      <c r="N45" s="15">
        <f t="shared" si="8"/>
        <v>2.185562733</v>
      </c>
      <c r="O45" s="15">
        <f t="shared" si="4"/>
        <v>1.26153848</v>
      </c>
      <c r="P45" s="15">
        <f t="shared" si="9"/>
        <v>0</v>
      </c>
      <c r="Q45" s="15">
        <f t="shared" ref="Q45:T45" si="52">L45*L45</f>
        <v>2.56</v>
      </c>
      <c r="R45" s="15">
        <f t="shared" si="52"/>
        <v>0.81</v>
      </c>
      <c r="S45" s="15">
        <f t="shared" si="52"/>
        <v>4.776684462</v>
      </c>
      <c r="T45" s="15">
        <f t="shared" si="52"/>
        <v>1.591479337</v>
      </c>
      <c r="U45" s="17">
        <f t="shared" si="11"/>
        <v>0</v>
      </c>
      <c r="V45" s="17">
        <f t="shared" si="22"/>
        <v>4.848484848</v>
      </c>
      <c r="W45" s="17">
        <f t="shared" si="23"/>
        <v>2.727272727</v>
      </c>
      <c r="X45" s="17">
        <f t="shared" si="12"/>
        <v>6.622917374</v>
      </c>
      <c r="Y45" s="17">
        <f t="shared" si="6"/>
        <v>3.82284388</v>
      </c>
    </row>
    <row r="46" ht="15.75" customHeight="1">
      <c r="A46" s="13" t="s">
        <v>61</v>
      </c>
      <c r="B46" s="13">
        <v>36.0</v>
      </c>
      <c r="C46" s="14">
        <v>34.0</v>
      </c>
      <c r="D46" s="14">
        <v>33.0</v>
      </c>
      <c r="E46" s="14">
        <f t="shared" si="26"/>
        <v>35</v>
      </c>
      <c r="F46" s="15">
        <f t="shared" si="18"/>
        <v>35.1</v>
      </c>
      <c r="G46" s="15">
        <f t="shared" si="13"/>
        <v>34.74845019</v>
      </c>
      <c r="H46" s="15">
        <f t="shared" si="1"/>
        <v>1224</v>
      </c>
      <c r="I46" s="15">
        <f t="shared" si="2"/>
        <v>1296</v>
      </c>
      <c r="J46" s="15">
        <f t="shared" si="3"/>
        <v>34.26153849</v>
      </c>
      <c r="K46" s="15">
        <f t="shared" si="7"/>
        <v>1</v>
      </c>
      <c r="L46" s="15">
        <f t="shared" si="19"/>
        <v>1</v>
      </c>
      <c r="M46" s="15">
        <f t="shared" si="20"/>
        <v>1.1</v>
      </c>
      <c r="N46" s="15">
        <f t="shared" si="8"/>
        <v>0.7484501867</v>
      </c>
      <c r="O46" s="15">
        <f t="shared" si="4"/>
        <v>0.2615384865</v>
      </c>
      <c r="P46" s="15">
        <f t="shared" si="9"/>
        <v>1</v>
      </c>
      <c r="Q46" s="15">
        <f t="shared" ref="Q46:T46" si="53">L46*L46</f>
        <v>1</v>
      </c>
      <c r="R46" s="15">
        <f t="shared" si="53"/>
        <v>1.21</v>
      </c>
      <c r="S46" s="15">
        <f t="shared" si="53"/>
        <v>0.560177682</v>
      </c>
      <c r="T46" s="15">
        <f t="shared" si="53"/>
        <v>0.06840237991</v>
      </c>
      <c r="U46" s="17">
        <f t="shared" si="11"/>
        <v>2.941176471</v>
      </c>
      <c r="V46" s="17">
        <f t="shared" si="22"/>
        <v>2.941176471</v>
      </c>
      <c r="W46" s="17">
        <f t="shared" si="23"/>
        <v>3.235294118</v>
      </c>
      <c r="X46" s="17">
        <f t="shared" si="12"/>
        <v>2.201324079</v>
      </c>
      <c r="Y46" s="17">
        <f t="shared" si="6"/>
        <v>0.7692308426</v>
      </c>
    </row>
    <row r="47" ht="15.75" customHeight="1">
      <c r="A47" s="13" t="s">
        <v>62</v>
      </c>
      <c r="B47" s="13">
        <v>37.0</v>
      </c>
      <c r="C47" s="14">
        <v>30.0</v>
      </c>
      <c r="D47" s="14">
        <v>34.0</v>
      </c>
      <c r="E47" s="14">
        <f t="shared" si="26"/>
        <v>34.6</v>
      </c>
      <c r="F47" s="15">
        <f t="shared" si="18"/>
        <v>35.1</v>
      </c>
      <c r="G47" s="15">
        <f t="shared" si="13"/>
        <v>34.59876015</v>
      </c>
      <c r="H47" s="15">
        <f t="shared" si="1"/>
        <v>1110</v>
      </c>
      <c r="I47" s="15">
        <f t="shared" si="2"/>
        <v>1369</v>
      </c>
      <c r="J47" s="15">
        <f t="shared" si="3"/>
        <v>34.26153849</v>
      </c>
      <c r="K47" s="15">
        <f t="shared" si="7"/>
        <v>4</v>
      </c>
      <c r="L47" s="15">
        <f t="shared" si="19"/>
        <v>4.6</v>
      </c>
      <c r="M47" s="15">
        <f t="shared" si="20"/>
        <v>5.1</v>
      </c>
      <c r="N47" s="15">
        <f t="shared" si="8"/>
        <v>4.598760149</v>
      </c>
      <c r="O47" s="15">
        <f t="shared" si="4"/>
        <v>4.261538493</v>
      </c>
      <c r="P47" s="15">
        <f t="shared" si="9"/>
        <v>16</v>
      </c>
      <c r="Q47" s="15">
        <f t="shared" ref="Q47:T47" si="54">L47*L47</f>
        <v>21.16</v>
      </c>
      <c r="R47" s="15">
        <f t="shared" si="54"/>
        <v>26.01</v>
      </c>
      <c r="S47" s="15">
        <f t="shared" si="54"/>
        <v>21.14859491</v>
      </c>
      <c r="T47" s="15">
        <f t="shared" si="54"/>
        <v>18.16071032</v>
      </c>
      <c r="U47" s="17">
        <f t="shared" si="11"/>
        <v>13.33333333</v>
      </c>
      <c r="V47" s="17">
        <f t="shared" si="22"/>
        <v>15.33333333</v>
      </c>
      <c r="W47" s="17">
        <f t="shared" si="23"/>
        <v>17</v>
      </c>
      <c r="X47" s="17">
        <f t="shared" si="12"/>
        <v>15.3292005</v>
      </c>
      <c r="Y47" s="17">
        <f t="shared" si="6"/>
        <v>14.20512831</v>
      </c>
    </row>
    <row r="48" ht="15.75" customHeight="1">
      <c r="A48" s="13" t="s">
        <v>63</v>
      </c>
      <c r="B48" s="13">
        <v>38.0</v>
      </c>
      <c r="C48" s="14">
        <v>30.0</v>
      </c>
      <c r="D48" s="14">
        <v>30.0</v>
      </c>
      <c r="E48" s="14">
        <f t="shared" si="26"/>
        <v>33</v>
      </c>
      <c r="F48" s="15">
        <f t="shared" si="18"/>
        <v>33.2</v>
      </c>
      <c r="G48" s="15">
        <f t="shared" si="13"/>
        <v>33.67900812</v>
      </c>
      <c r="H48" s="15">
        <f t="shared" si="1"/>
        <v>1140</v>
      </c>
      <c r="I48" s="15">
        <f t="shared" si="2"/>
        <v>1444</v>
      </c>
      <c r="J48" s="15">
        <f t="shared" si="3"/>
        <v>34.2615385</v>
      </c>
      <c r="K48" s="15">
        <f t="shared" si="7"/>
        <v>0</v>
      </c>
      <c r="L48" s="15">
        <f t="shared" si="19"/>
        <v>3</v>
      </c>
      <c r="M48" s="15">
        <f t="shared" si="20"/>
        <v>3.2</v>
      </c>
      <c r="N48" s="15">
        <f t="shared" si="8"/>
        <v>3.679008119</v>
      </c>
      <c r="O48" s="15">
        <f t="shared" si="4"/>
        <v>4.261538499</v>
      </c>
      <c r="P48" s="15">
        <f t="shared" si="9"/>
        <v>0</v>
      </c>
      <c r="Q48" s="15">
        <f t="shared" ref="Q48:T48" si="55">L48*L48</f>
        <v>9</v>
      </c>
      <c r="R48" s="15">
        <f t="shared" si="55"/>
        <v>10.24</v>
      </c>
      <c r="S48" s="15">
        <f t="shared" si="55"/>
        <v>13.53510074</v>
      </c>
      <c r="T48" s="15">
        <f t="shared" si="55"/>
        <v>18.16071038</v>
      </c>
      <c r="U48" s="17">
        <f t="shared" si="11"/>
        <v>0</v>
      </c>
      <c r="V48" s="17">
        <f t="shared" si="22"/>
        <v>10</v>
      </c>
      <c r="W48" s="17">
        <f t="shared" si="23"/>
        <v>10.66666667</v>
      </c>
      <c r="X48" s="17">
        <f t="shared" si="12"/>
        <v>12.2633604</v>
      </c>
      <c r="Y48" s="17">
        <f t="shared" si="6"/>
        <v>14.20512833</v>
      </c>
    </row>
    <row r="49" ht="15.75" customHeight="1">
      <c r="A49" s="13" t="s">
        <v>64</v>
      </c>
      <c r="B49" s="13">
        <v>39.0</v>
      </c>
      <c r="C49" s="14">
        <v>40.0</v>
      </c>
      <c r="D49" s="14">
        <v>30.0</v>
      </c>
      <c r="E49" s="14">
        <f t="shared" si="26"/>
        <v>32</v>
      </c>
      <c r="F49" s="15">
        <f t="shared" si="18"/>
        <v>31.9</v>
      </c>
      <c r="G49" s="15">
        <f t="shared" si="13"/>
        <v>32.9432065</v>
      </c>
      <c r="H49" s="15">
        <f t="shared" si="1"/>
        <v>1560</v>
      </c>
      <c r="I49" s="15">
        <f t="shared" si="2"/>
        <v>1521</v>
      </c>
      <c r="J49" s="15">
        <f t="shared" si="3"/>
        <v>34.26153851</v>
      </c>
      <c r="K49" s="15">
        <f t="shared" si="7"/>
        <v>10</v>
      </c>
      <c r="L49" s="15">
        <f t="shared" si="19"/>
        <v>8</v>
      </c>
      <c r="M49" s="15">
        <f t="shared" si="20"/>
        <v>8.1</v>
      </c>
      <c r="N49" s="15">
        <f t="shared" si="8"/>
        <v>7.056793504</v>
      </c>
      <c r="O49" s="15">
        <f t="shared" si="4"/>
        <v>5.738461495</v>
      </c>
      <c r="P49" s="15">
        <f t="shared" si="9"/>
        <v>100</v>
      </c>
      <c r="Q49" s="15">
        <f t="shared" ref="Q49:T49" si="56">L49*L49</f>
        <v>64</v>
      </c>
      <c r="R49" s="15">
        <f t="shared" si="56"/>
        <v>65.61</v>
      </c>
      <c r="S49" s="15">
        <f t="shared" si="56"/>
        <v>49.79833456</v>
      </c>
      <c r="T49" s="15">
        <f t="shared" si="56"/>
        <v>32.92994033</v>
      </c>
      <c r="U49" s="17">
        <f t="shared" si="11"/>
        <v>25</v>
      </c>
      <c r="V49" s="17">
        <f t="shared" si="22"/>
        <v>20</v>
      </c>
      <c r="W49" s="17">
        <f t="shared" si="23"/>
        <v>20.25</v>
      </c>
      <c r="X49" s="17">
        <f t="shared" si="12"/>
        <v>17.64198376</v>
      </c>
      <c r="Y49" s="17">
        <f t="shared" si="6"/>
        <v>14.34615374</v>
      </c>
    </row>
    <row r="50" ht="15.75" customHeight="1">
      <c r="A50" s="13" t="s">
        <v>65</v>
      </c>
      <c r="B50" s="13">
        <v>40.0</v>
      </c>
      <c r="C50" s="14">
        <v>36.0</v>
      </c>
      <c r="D50" s="14">
        <v>40.0</v>
      </c>
      <c r="E50" s="14">
        <f t="shared" si="26"/>
        <v>33.4</v>
      </c>
      <c r="F50" s="15">
        <f t="shared" si="18"/>
        <v>33.7</v>
      </c>
      <c r="G50" s="15">
        <f t="shared" si="13"/>
        <v>34.3545652</v>
      </c>
      <c r="H50" s="15">
        <f t="shared" si="1"/>
        <v>1440</v>
      </c>
      <c r="I50" s="15">
        <f t="shared" si="2"/>
        <v>1600</v>
      </c>
      <c r="J50" s="15">
        <f t="shared" si="3"/>
        <v>34.26153851</v>
      </c>
      <c r="K50" s="15">
        <f t="shared" si="7"/>
        <v>4</v>
      </c>
      <c r="L50" s="15">
        <f t="shared" si="19"/>
        <v>2.6</v>
      </c>
      <c r="M50" s="15">
        <f t="shared" si="20"/>
        <v>2.3</v>
      </c>
      <c r="N50" s="15">
        <f t="shared" si="8"/>
        <v>1.645434804</v>
      </c>
      <c r="O50" s="15">
        <f t="shared" si="4"/>
        <v>1.738461489</v>
      </c>
      <c r="P50" s="15">
        <f t="shared" si="9"/>
        <v>16</v>
      </c>
      <c r="Q50" s="15">
        <f t="shared" ref="Q50:T50" si="57">L50*L50</f>
        <v>6.76</v>
      </c>
      <c r="R50" s="15">
        <f t="shared" si="57"/>
        <v>5.29</v>
      </c>
      <c r="S50" s="15">
        <f t="shared" si="57"/>
        <v>2.707455693</v>
      </c>
      <c r="T50" s="15">
        <f t="shared" si="57"/>
        <v>3.022248347</v>
      </c>
      <c r="U50" s="17">
        <f t="shared" si="11"/>
        <v>11.11111111</v>
      </c>
      <c r="V50" s="17">
        <f t="shared" si="22"/>
        <v>7.222222222</v>
      </c>
      <c r="W50" s="17">
        <f t="shared" si="23"/>
        <v>6.388888889</v>
      </c>
      <c r="X50" s="17">
        <f t="shared" si="12"/>
        <v>4.570652232</v>
      </c>
      <c r="Y50" s="17">
        <f t="shared" si="6"/>
        <v>4.829059691</v>
      </c>
    </row>
    <row r="51" ht="15.75" customHeight="1">
      <c r="A51" s="13" t="s">
        <v>66</v>
      </c>
      <c r="B51" s="13">
        <v>41.0</v>
      </c>
      <c r="C51" s="14">
        <v>30.0</v>
      </c>
      <c r="D51" s="14">
        <v>36.0</v>
      </c>
      <c r="E51" s="14">
        <f t="shared" si="26"/>
        <v>34</v>
      </c>
      <c r="F51" s="15">
        <f t="shared" si="18"/>
        <v>34.4</v>
      </c>
      <c r="G51" s="15">
        <f t="shared" si="13"/>
        <v>34.68365216</v>
      </c>
      <c r="H51" s="15">
        <f t="shared" si="1"/>
        <v>1230</v>
      </c>
      <c r="I51" s="15">
        <f t="shared" si="2"/>
        <v>1681</v>
      </c>
      <c r="J51" s="15">
        <f t="shared" si="3"/>
        <v>34.26153852</v>
      </c>
      <c r="K51" s="15">
        <f t="shared" si="7"/>
        <v>6</v>
      </c>
      <c r="L51" s="15">
        <f t="shared" si="19"/>
        <v>4</v>
      </c>
      <c r="M51" s="15">
        <f t="shared" si="20"/>
        <v>4.4</v>
      </c>
      <c r="N51" s="15">
        <f t="shared" si="8"/>
        <v>4.683652157</v>
      </c>
      <c r="O51" s="15">
        <f t="shared" si="4"/>
        <v>4.261538518</v>
      </c>
      <c r="P51" s="15">
        <f t="shared" si="9"/>
        <v>36</v>
      </c>
      <c r="Q51" s="15">
        <f t="shared" ref="Q51:T51" si="58">L51*L51</f>
        <v>16</v>
      </c>
      <c r="R51" s="15">
        <f t="shared" si="58"/>
        <v>19.36</v>
      </c>
      <c r="S51" s="15">
        <f t="shared" si="58"/>
        <v>21.93659753</v>
      </c>
      <c r="T51" s="15">
        <f t="shared" si="58"/>
        <v>18.16071054</v>
      </c>
      <c r="U51" s="17">
        <f t="shared" si="11"/>
        <v>20</v>
      </c>
      <c r="V51" s="17">
        <f t="shared" si="22"/>
        <v>13.33333333</v>
      </c>
      <c r="W51" s="17">
        <f t="shared" si="23"/>
        <v>14.66666667</v>
      </c>
      <c r="X51" s="17">
        <f t="shared" si="12"/>
        <v>15.61217386</v>
      </c>
      <c r="Y51" s="17">
        <f t="shared" si="6"/>
        <v>14.20512839</v>
      </c>
    </row>
    <row r="52" ht="15.75" customHeight="1">
      <c r="A52" s="13" t="s">
        <v>67</v>
      </c>
      <c r="B52" s="13">
        <v>42.0</v>
      </c>
      <c r="C52" s="14">
        <v>32.0</v>
      </c>
      <c r="D52" s="14">
        <v>30.0</v>
      </c>
      <c r="E52" s="14">
        <f t="shared" si="26"/>
        <v>33.2</v>
      </c>
      <c r="F52" s="15">
        <f t="shared" si="18"/>
        <v>32.2</v>
      </c>
      <c r="G52" s="15">
        <f t="shared" si="13"/>
        <v>33.74692173</v>
      </c>
      <c r="H52" s="15">
        <f t="shared" si="1"/>
        <v>1344</v>
      </c>
      <c r="I52" s="15">
        <f t="shared" si="2"/>
        <v>1764</v>
      </c>
      <c r="J52" s="15">
        <f t="shared" si="3"/>
        <v>34.26153852</v>
      </c>
      <c r="K52" s="15">
        <f t="shared" si="7"/>
        <v>2</v>
      </c>
      <c r="L52" s="15">
        <f t="shared" si="19"/>
        <v>1.2</v>
      </c>
      <c r="M52" s="15">
        <f t="shared" si="20"/>
        <v>0.2</v>
      </c>
      <c r="N52" s="15">
        <f t="shared" si="8"/>
        <v>1.746921726</v>
      </c>
      <c r="O52" s="15">
        <f t="shared" si="4"/>
        <v>2.261538524</v>
      </c>
      <c r="P52" s="15">
        <f t="shared" si="9"/>
        <v>4</v>
      </c>
      <c r="Q52" s="15">
        <f t="shared" ref="Q52:T52" si="59">L52*L52</f>
        <v>1.44</v>
      </c>
      <c r="R52" s="15">
        <f t="shared" si="59"/>
        <v>0.04</v>
      </c>
      <c r="S52" s="15">
        <f t="shared" si="59"/>
        <v>3.051735516</v>
      </c>
      <c r="T52" s="15">
        <f t="shared" si="59"/>
        <v>5.114556495</v>
      </c>
      <c r="U52" s="17">
        <f t="shared" si="11"/>
        <v>6.25</v>
      </c>
      <c r="V52" s="17">
        <f t="shared" si="22"/>
        <v>3.75</v>
      </c>
      <c r="W52" s="17">
        <f t="shared" si="23"/>
        <v>0.625</v>
      </c>
      <c r="X52" s="17">
        <f t="shared" si="12"/>
        <v>5.459130393</v>
      </c>
      <c r="Y52" s="17">
        <f t="shared" si="6"/>
        <v>7.067307887</v>
      </c>
    </row>
    <row r="53" ht="15.75" customHeight="1">
      <c r="A53" s="13" t="s">
        <v>68</v>
      </c>
      <c r="B53" s="13">
        <v>43.0</v>
      </c>
      <c r="C53" s="14">
        <v>38.0</v>
      </c>
      <c r="D53" s="14">
        <v>32.0</v>
      </c>
      <c r="E53" s="14">
        <f t="shared" si="26"/>
        <v>33.6</v>
      </c>
      <c r="F53" s="15">
        <f t="shared" si="18"/>
        <v>33</v>
      </c>
      <c r="G53" s="15">
        <f t="shared" si="13"/>
        <v>33.39753738</v>
      </c>
      <c r="H53" s="15">
        <f t="shared" si="1"/>
        <v>1634</v>
      </c>
      <c r="I53" s="15">
        <f t="shared" si="2"/>
        <v>1849</v>
      </c>
      <c r="J53" s="15">
        <f t="shared" si="3"/>
        <v>34.26153853</v>
      </c>
      <c r="K53" s="15">
        <f t="shared" si="7"/>
        <v>6</v>
      </c>
      <c r="L53" s="15">
        <f t="shared" si="19"/>
        <v>4.4</v>
      </c>
      <c r="M53" s="15">
        <f t="shared" si="20"/>
        <v>5</v>
      </c>
      <c r="N53" s="15">
        <f t="shared" si="8"/>
        <v>4.602462619</v>
      </c>
      <c r="O53" s="15">
        <f t="shared" si="4"/>
        <v>3.73846147</v>
      </c>
      <c r="P53" s="15">
        <f t="shared" si="9"/>
        <v>36</v>
      </c>
      <c r="Q53" s="15">
        <f t="shared" ref="Q53:T53" si="60">L53*L53</f>
        <v>19.36</v>
      </c>
      <c r="R53" s="15">
        <f t="shared" si="60"/>
        <v>25</v>
      </c>
      <c r="S53" s="15">
        <f t="shared" si="60"/>
        <v>21.18266216</v>
      </c>
      <c r="T53" s="15">
        <f t="shared" si="60"/>
        <v>13.97609416</v>
      </c>
      <c r="U53" s="17">
        <f t="shared" si="11"/>
        <v>15.78947368</v>
      </c>
      <c r="V53" s="17">
        <f t="shared" si="22"/>
        <v>11.57894737</v>
      </c>
      <c r="W53" s="17">
        <f t="shared" si="23"/>
        <v>13.15789474</v>
      </c>
      <c r="X53" s="17">
        <f t="shared" si="12"/>
        <v>12.11174374</v>
      </c>
      <c r="Y53" s="17">
        <f t="shared" si="6"/>
        <v>9.8380565</v>
      </c>
    </row>
    <row r="54" ht="15.75" customHeight="1">
      <c r="A54" s="13" t="s">
        <v>69</v>
      </c>
      <c r="B54" s="13">
        <v>44.0</v>
      </c>
      <c r="C54" s="14">
        <v>33.0</v>
      </c>
      <c r="D54" s="14">
        <v>38.0</v>
      </c>
      <c r="E54" s="14">
        <f t="shared" si="26"/>
        <v>35.2</v>
      </c>
      <c r="F54" s="15">
        <f t="shared" si="18"/>
        <v>36.2</v>
      </c>
      <c r="G54" s="15">
        <f t="shared" si="13"/>
        <v>34.3180299</v>
      </c>
      <c r="H54" s="15">
        <f t="shared" si="1"/>
        <v>1452</v>
      </c>
      <c r="I54" s="15">
        <f t="shared" si="2"/>
        <v>1936</v>
      </c>
      <c r="J54" s="15">
        <f t="shared" si="3"/>
        <v>34.26153854</v>
      </c>
      <c r="K54" s="15">
        <f t="shared" si="7"/>
        <v>5</v>
      </c>
      <c r="L54" s="15">
        <f t="shared" si="19"/>
        <v>2.2</v>
      </c>
      <c r="M54" s="15">
        <f t="shared" si="20"/>
        <v>3.2</v>
      </c>
      <c r="N54" s="15">
        <f t="shared" si="8"/>
        <v>1.318029904</v>
      </c>
      <c r="O54" s="15">
        <f t="shared" si="4"/>
        <v>1.261538536</v>
      </c>
      <c r="P54" s="15">
        <f t="shared" si="9"/>
        <v>25</v>
      </c>
      <c r="Q54" s="15">
        <f t="shared" ref="Q54:T54" si="61">L54*L54</f>
        <v>4.84</v>
      </c>
      <c r="R54" s="15">
        <f t="shared" si="61"/>
        <v>10.24</v>
      </c>
      <c r="S54" s="15">
        <f t="shared" si="61"/>
        <v>1.737202829</v>
      </c>
      <c r="T54" s="15">
        <f t="shared" si="61"/>
        <v>1.591479479</v>
      </c>
      <c r="U54" s="17">
        <f t="shared" si="11"/>
        <v>15.15151515</v>
      </c>
      <c r="V54" s="17">
        <f t="shared" si="22"/>
        <v>6.666666667</v>
      </c>
      <c r="W54" s="17">
        <f t="shared" si="23"/>
        <v>9.696969697</v>
      </c>
      <c r="X54" s="17">
        <f t="shared" si="12"/>
        <v>3.994030014</v>
      </c>
      <c r="Y54" s="17">
        <f t="shared" si="6"/>
        <v>3.82284405</v>
      </c>
    </row>
    <row r="55" ht="15.75" customHeight="1">
      <c r="A55" s="13" t="s">
        <v>70</v>
      </c>
      <c r="B55" s="13">
        <v>45.0</v>
      </c>
      <c r="C55" s="14">
        <v>40.0</v>
      </c>
      <c r="D55" s="14">
        <v>33.0</v>
      </c>
      <c r="E55" s="14">
        <f t="shared" si="26"/>
        <v>33.8</v>
      </c>
      <c r="F55" s="15">
        <f t="shared" si="18"/>
        <v>34.2</v>
      </c>
      <c r="G55" s="15">
        <f t="shared" si="13"/>
        <v>34.05442392</v>
      </c>
      <c r="H55" s="15">
        <f t="shared" si="1"/>
        <v>1800</v>
      </c>
      <c r="I55" s="15">
        <f t="shared" si="2"/>
        <v>2025</v>
      </c>
      <c r="J55" s="15">
        <f t="shared" si="3"/>
        <v>34.26153854</v>
      </c>
      <c r="K55" s="15">
        <f t="shared" si="7"/>
        <v>7</v>
      </c>
      <c r="L55" s="15">
        <f t="shared" si="19"/>
        <v>6.2</v>
      </c>
      <c r="M55" s="15">
        <f t="shared" si="20"/>
        <v>5.8</v>
      </c>
      <c r="N55" s="15">
        <f t="shared" si="8"/>
        <v>5.945576076</v>
      </c>
      <c r="O55" s="15">
        <f t="shared" si="4"/>
        <v>5.738461457</v>
      </c>
      <c r="P55" s="15">
        <f t="shared" si="9"/>
        <v>49</v>
      </c>
      <c r="Q55" s="15">
        <f t="shared" ref="Q55:T55" si="62">L55*L55</f>
        <v>38.44</v>
      </c>
      <c r="R55" s="15">
        <f t="shared" si="62"/>
        <v>33.64</v>
      </c>
      <c r="S55" s="15">
        <f t="shared" si="62"/>
        <v>35.34987488</v>
      </c>
      <c r="T55" s="15">
        <f t="shared" si="62"/>
        <v>32.9299399</v>
      </c>
      <c r="U55" s="17">
        <f t="shared" si="11"/>
        <v>17.5</v>
      </c>
      <c r="V55" s="17">
        <f t="shared" si="22"/>
        <v>15.5</v>
      </c>
      <c r="W55" s="17">
        <f t="shared" si="23"/>
        <v>14.5</v>
      </c>
      <c r="X55" s="17">
        <f t="shared" si="12"/>
        <v>14.86394019</v>
      </c>
      <c r="Y55" s="17">
        <f t="shared" si="6"/>
        <v>14.34615364</v>
      </c>
    </row>
    <row r="56" ht="15.75" customHeight="1">
      <c r="A56" s="13" t="s">
        <v>71</v>
      </c>
      <c r="B56" s="13">
        <v>46.0</v>
      </c>
      <c r="C56" s="14">
        <v>33.0</v>
      </c>
      <c r="D56" s="14">
        <v>40.0</v>
      </c>
      <c r="E56" s="14">
        <f t="shared" si="26"/>
        <v>34.6</v>
      </c>
      <c r="F56" s="15">
        <f t="shared" si="18"/>
        <v>33.8</v>
      </c>
      <c r="G56" s="15">
        <f t="shared" si="13"/>
        <v>35.24353914</v>
      </c>
      <c r="H56" s="15">
        <f t="shared" si="1"/>
        <v>1518</v>
      </c>
      <c r="I56" s="15">
        <f t="shared" si="2"/>
        <v>2116</v>
      </c>
      <c r="J56" s="15">
        <f t="shared" si="3"/>
        <v>34.26153855</v>
      </c>
      <c r="K56" s="15">
        <f t="shared" si="7"/>
        <v>7</v>
      </c>
      <c r="L56" s="15">
        <f t="shared" si="19"/>
        <v>1.6</v>
      </c>
      <c r="M56" s="15">
        <f t="shared" si="20"/>
        <v>0.8</v>
      </c>
      <c r="N56" s="15">
        <f t="shared" si="8"/>
        <v>2.243539139</v>
      </c>
      <c r="O56" s="15">
        <f t="shared" si="4"/>
        <v>1.261538549</v>
      </c>
      <c r="P56" s="15">
        <f t="shared" si="9"/>
        <v>49</v>
      </c>
      <c r="Q56" s="15">
        <f t="shared" ref="Q56:T56" si="63">L56*L56</f>
        <v>2.56</v>
      </c>
      <c r="R56" s="15">
        <f t="shared" si="63"/>
        <v>0.64</v>
      </c>
      <c r="S56" s="15">
        <f t="shared" si="63"/>
        <v>5.033467868</v>
      </c>
      <c r="T56" s="15">
        <f t="shared" si="63"/>
        <v>1.59147951</v>
      </c>
      <c r="U56" s="17">
        <f t="shared" si="11"/>
        <v>21.21212121</v>
      </c>
      <c r="V56" s="17">
        <f t="shared" si="22"/>
        <v>4.848484848</v>
      </c>
      <c r="W56" s="17">
        <f t="shared" si="23"/>
        <v>2.424242424</v>
      </c>
      <c r="X56" s="17">
        <f t="shared" si="12"/>
        <v>6.798603451</v>
      </c>
      <c r="Y56" s="17">
        <f t="shared" si="6"/>
        <v>3.822844087</v>
      </c>
    </row>
    <row r="57" ht="15.75" customHeight="1">
      <c r="A57" s="13" t="s">
        <v>72</v>
      </c>
      <c r="B57" s="13">
        <v>47.0</v>
      </c>
      <c r="C57" s="14">
        <v>30.0</v>
      </c>
      <c r="D57" s="14">
        <v>33.0</v>
      </c>
      <c r="E57" s="14">
        <f t="shared" si="26"/>
        <v>35.2</v>
      </c>
      <c r="F57" s="15">
        <f t="shared" si="18"/>
        <v>35.1</v>
      </c>
      <c r="G57" s="15">
        <f t="shared" si="13"/>
        <v>34.79483131</v>
      </c>
      <c r="H57" s="15">
        <f t="shared" si="1"/>
        <v>1410</v>
      </c>
      <c r="I57" s="15">
        <f t="shared" si="2"/>
        <v>2209</v>
      </c>
      <c r="J57" s="15">
        <f t="shared" si="3"/>
        <v>34.26153856</v>
      </c>
      <c r="K57" s="15">
        <f t="shared" si="7"/>
        <v>3</v>
      </c>
      <c r="L57" s="15">
        <f t="shared" si="19"/>
        <v>5.2</v>
      </c>
      <c r="M57" s="15">
        <f t="shared" si="20"/>
        <v>5.1</v>
      </c>
      <c r="N57" s="15">
        <f t="shared" si="8"/>
        <v>4.794831311</v>
      </c>
      <c r="O57" s="15">
        <f t="shared" si="4"/>
        <v>4.261538555</v>
      </c>
      <c r="P57" s="15">
        <f t="shared" si="9"/>
        <v>9</v>
      </c>
      <c r="Q57" s="15">
        <f t="shared" ref="Q57:T57" si="64">L57*L57</f>
        <v>27.04</v>
      </c>
      <c r="R57" s="15">
        <f t="shared" si="64"/>
        <v>26.01</v>
      </c>
      <c r="S57" s="15">
        <f t="shared" si="64"/>
        <v>22.9904073</v>
      </c>
      <c r="T57" s="15">
        <f t="shared" si="64"/>
        <v>18.16071086</v>
      </c>
      <c r="U57" s="17">
        <f t="shared" si="11"/>
        <v>10</v>
      </c>
      <c r="V57" s="17">
        <f t="shared" si="22"/>
        <v>17.33333333</v>
      </c>
      <c r="W57" s="17">
        <f t="shared" si="23"/>
        <v>17</v>
      </c>
      <c r="X57" s="17">
        <f t="shared" si="12"/>
        <v>15.98277104</v>
      </c>
      <c r="Y57" s="17">
        <f t="shared" si="6"/>
        <v>14.20512852</v>
      </c>
    </row>
    <row r="58" ht="15.75" customHeight="1">
      <c r="A58" s="13" t="s">
        <v>73</v>
      </c>
      <c r="B58" s="13">
        <v>48.0</v>
      </c>
      <c r="C58" s="14">
        <v>40.0</v>
      </c>
      <c r="D58" s="14">
        <v>30.0</v>
      </c>
      <c r="E58" s="14">
        <f t="shared" si="26"/>
        <v>34.8</v>
      </c>
      <c r="F58" s="15">
        <f t="shared" si="18"/>
        <v>34.6</v>
      </c>
      <c r="G58" s="15">
        <f t="shared" si="13"/>
        <v>33.83586505</v>
      </c>
      <c r="H58" s="15">
        <f t="shared" si="1"/>
        <v>1920</v>
      </c>
      <c r="I58" s="15">
        <f t="shared" si="2"/>
        <v>2304</v>
      </c>
      <c r="J58" s="15">
        <f t="shared" si="3"/>
        <v>34.26153856</v>
      </c>
      <c r="K58" s="15">
        <f t="shared" si="7"/>
        <v>10</v>
      </c>
      <c r="L58" s="15">
        <f t="shared" si="19"/>
        <v>5.2</v>
      </c>
      <c r="M58" s="15">
        <f t="shared" si="20"/>
        <v>5.4</v>
      </c>
      <c r="N58" s="15">
        <f t="shared" si="8"/>
        <v>6.164134951</v>
      </c>
      <c r="O58" s="15">
        <f t="shared" si="4"/>
        <v>5.738461439</v>
      </c>
      <c r="P58" s="15">
        <f t="shared" si="9"/>
        <v>100</v>
      </c>
      <c r="Q58" s="15">
        <f t="shared" ref="Q58:T58" si="65">L58*L58</f>
        <v>27.04</v>
      </c>
      <c r="R58" s="15">
        <f t="shared" si="65"/>
        <v>29.16</v>
      </c>
      <c r="S58" s="15">
        <f t="shared" si="65"/>
        <v>37.9965597</v>
      </c>
      <c r="T58" s="15">
        <f t="shared" si="65"/>
        <v>32.92993968</v>
      </c>
      <c r="U58" s="17">
        <f t="shared" si="11"/>
        <v>25</v>
      </c>
      <c r="V58" s="17">
        <f t="shared" si="22"/>
        <v>13</v>
      </c>
      <c r="W58" s="17">
        <f t="shared" si="23"/>
        <v>13.5</v>
      </c>
      <c r="X58" s="17">
        <f t="shared" si="12"/>
        <v>15.41033738</v>
      </c>
      <c r="Y58" s="17">
        <f t="shared" si="6"/>
        <v>14.3461536</v>
      </c>
    </row>
    <row r="59" ht="15.75" customHeight="1">
      <c r="A59" s="13" t="s">
        <v>74</v>
      </c>
      <c r="B59" s="13">
        <v>49.0</v>
      </c>
      <c r="C59" s="14">
        <v>32.0</v>
      </c>
      <c r="D59" s="14">
        <v>40.0</v>
      </c>
      <c r="E59" s="14">
        <f t="shared" si="26"/>
        <v>35.2</v>
      </c>
      <c r="F59" s="15">
        <f t="shared" si="18"/>
        <v>35.2</v>
      </c>
      <c r="G59" s="15">
        <f t="shared" si="13"/>
        <v>35.06869204</v>
      </c>
      <c r="H59" s="15">
        <f t="shared" si="1"/>
        <v>1568</v>
      </c>
      <c r="I59" s="15">
        <f t="shared" si="2"/>
        <v>2401</v>
      </c>
      <c r="J59" s="15">
        <f t="shared" si="3"/>
        <v>34.26153857</v>
      </c>
      <c r="K59" s="15">
        <f t="shared" si="7"/>
        <v>8</v>
      </c>
      <c r="L59" s="15">
        <f t="shared" si="19"/>
        <v>3.2</v>
      </c>
      <c r="M59" s="15">
        <f t="shared" si="20"/>
        <v>3.2</v>
      </c>
      <c r="N59" s="15">
        <f t="shared" si="8"/>
        <v>3.068692039</v>
      </c>
      <c r="O59" s="15">
        <f t="shared" si="4"/>
        <v>2.261538568</v>
      </c>
      <c r="P59" s="15">
        <f t="shared" si="9"/>
        <v>64</v>
      </c>
      <c r="Q59" s="15">
        <f t="shared" ref="Q59:T59" si="66">L59*L59</f>
        <v>10.24</v>
      </c>
      <c r="R59" s="15">
        <f t="shared" si="66"/>
        <v>10.24</v>
      </c>
      <c r="S59" s="15">
        <f t="shared" si="66"/>
        <v>9.416870831</v>
      </c>
      <c r="T59" s="15">
        <f t="shared" si="66"/>
        <v>5.114556692</v>
      </c>
      <c r="U59" s="17">
        <f t="shared" si="11"/>
        <v>25</v>
      </c>
      <c r="V59" s="17">
        <f t="shared" si="22"/>
        <v>10</v>
      </c>
      <c r="W59" s="17">
        <f t="shared" si="23"/>
        <v>10</v>
      </c>
      <c r="X59" s="17">
        <f t="shared" si="12"/>
        <v>9.589662622</v>
      </c>
      <c r="Y59" s="17">
        <f t="shared" si="6"/>
        <v>7.067308023</v>
      </c>
    </row>
    <row r="60" ht="15.75" customHeight="1">
      <c r="A60" s="13" t="s">
        <v>75</v>
      </c>
      <c r="B60" s="13">
        <v>50.0</v>
      </c>
      <c r="C60" s="14">
        <v>32.0</v>
      </c>
      <c r="D60" s="14">
        <v>32.0</v>
      </c>
      <c r="E60" s="14">
        <f t="shared" si="26"/>
        <v>35</v>
      </c>
      <c r="F60" s="15">
        <f t="shared" si="18"/>
        <v>36</v>
      </c>
      <c r="G60" s="15">
        <f t="shared" si="13"/>
        <v>34.45495363</v>
      </c>
      <c r="H60" s="15">
        <f t="shared" si="1"/>
        <v>1600</v>
      </c>
      <c r="I60" s="15">
        <f t="shared" si="2"/>
        <v>2500</v>
      </c>
      <c r="J60" s="15">
        <f t="shared" si="3"/>
        <v>34.26153857</v>
      </c>
      <c r="K60" s="15">
        <f t="shared" si="7"/>
        <v>0</v>
      </c>
      <c r="L60" s="15">
        <f t="shared" si="19"/>
        <v>3</v>
      </c>
      <c r="M60" s="15">
        <f t="shared" si="20"/>
        <v>4</v>
      </c>
      <c r="N60" s="15">
        <f t="shared" si="8"/>
        <v>2.454953631</v>
      </c>
      <c r="O60" s="15">
        <f t="shared" si="4"/>
        <v>2.261538574</v>
      </c>
      <c r="P60" s="15">
        <f t="shared" si="9"/>
        <v>0</v>
      </c>
      <c r="Q60" s="15">
        <f t="shared" ref="Q60:T60" si="67">L60*L60</f>
        <v>9</v>
      </c>
      <c r="R60" s="15">
        <f t="shared" si="67"/>
        <v>16</v>
      </c>
      <c r="S60" s="15">
        <f t="shared" si="67"/>
        <v>6.026797332</v>
      </c>
      <c r="T60" s="15">
        <f t="shared" si="67"/>
        <v>5.114556721</v>
      </c>
      <c r="U60" s="17">
        <f t="shared" si="11"/>
        <v>0</v>
      </c>
      <c r="V60" s="17">
        <f t="shared" si="22"/>
        <v>9.375</v>
      </c>
      <c r="W60" s="17">
        <f t="shared" si="23"/>
        <v>12.5</v>
      </c>
      <c r="X60" s="17">
        <f t="shared" si="12"/>
        <v>7.671730098</v>
      </c>
      <c r="Y60" s="17">
        <f t="shared" si="6"/>
        <v>7.067308043</v>
      </c>
    </row>
    <row r="61" ht="15.75" customHeight="1">
      <c r="A61" s="13" t="s">
        <v>76</v>
      </c>
      <c r="B61" s="13">
        <v>51.0</v>
      </c>
      <c r="C61" s="14">
        <v>36.0</v>
      </c>
      <c r="D61" s="14">
        <v>32.0</v>
      </c>
      <c r="E61" s="14">
        <f>(C57+C58+C59+C60+C47)/5</f>
        <v>32.8</v>
      </c>
      <c r="F61" s="15">
        <f t="shared" si="18"/>
        <v>32.7</v>
      </c>
      <c r="G61" s="15">
        <f t="shared" si="13"/>
        <v>33.96396291</v>
      </c>
      <c r="H61" s="15">
        <f t="shared" si="1"/>
        <v>1836</v>
      </c>
      <c r="I61" s="15">
        <f t="shared" si="2"/>
        <v>2601</v>
      </c>
      <c r="J61" s="15">
        <f t="shared" si="3"/>
        <v>34.26153858</v>
      </c>
      <c r="K61" s="15">
        <f t="shared" si="7"/>
        <v>4</v>
      </c>
      <c r="L61" s="15">
        <f t="shared" si="19"/>
        <v>3.2</v>
      </c>
      <c r="M61" s="15">
        <f t="shared" si="20"/>
        <v>3.3</v>
      </c>
      <c r="N61" s="15">
        <f t="shared" si="8"/>
        <v>2.036037095</v>
      </c>
      <c r="O61" s="15">
        <f t="shared" si="4"/>
        <v>1.73846142</v>
      </c>
      <c r="P61" s="15">
        <f t="shared" si="9"/>
        <v>16</v>
      </c>
      <c r="Q61" s="15">
        <f t="shared" ref="Q61:T61" si="68">L61*L61</f>
        <v>10.24</v>
      </c>
      <c r="R61" s="15">
        <f t="shared" si="68"/>
        <v>10.89</v>
      </c>
      <c r="S61" s="15">
        <f t="shared" si="68"/>
        <v>4.145447052</v>
      </c>
      <c r="T61" s="15">
        <f t="shared" si="68"/>
        <v>3.022248109</v>
      </c>
      <c r="U61" s="17">
        <f t="shared" si="11"/>
        <v>11.11111111</v>
      </c>
      <c r="V61" s="17">
        <f t="shared" si="22"/>
        <v>8.888888889</v>
      </c>
      <c r="W61" s="17">
        <f t="shared" si="23"/>
        <v>9.166666667</v>
      </c>
      <c r="X61" s="17">
        <f t="shared" si="12"/>
        <v>5.655658597</v>
      </c>
      <c r="Y61" s="17">
        <f t="shared" si="6"/>
        <v>4.8290595</v>
      </c>
    </row>
    <row r="62" ht="15.75" customHeight="1">
      <c r="A62" s="13" t="s">
        <v>77</v>
      </c>
      <c r="B62" s="13">
        <v>52.0</v>
      </c>
      <c r="C62" s="14">
        <v>33.0</v>
      </c>
      <c r="D62" s="14">
        <v>36.0</v>
      </c>
      <c r="E62" s="14">
        <f t="shared" ref="E62:E75" si="70">(C58+C59+C60+C61+C57)/5</f>
        <v>34</v>
      </c>
      <c r="F62" s="15">
        <f t="shared" si="18"/>
        <v>33.8</v>
      </c>
      <c r="G62" s="15">
        <f t="shared" si="13"/>
        <v>34.37117032</v>
      </c>
      <c r="H62" s="15">
        <f t="shared" si="1"/>
        <v>1716</v>
      </c>
      <c r="I62" s="15">
        <f t="shared" si="2"/>
        <v>2704</v>
      </c>
      <c r="J62" s="15">
        <f t="shared" si="3"/>
        <v>34.26153859</v>
      </c>
      <c r="K62" s="15">
        <f t="shared" si="7"/>
        <v>3</v>
      </c>
      <c r="L62" s="15">
        <f t="shared" si="19"/>
        <v>1</v>
      </c>
      <c r="M62" s="15">
        <f t="shared" si="20"/>
        <v>0.8</v>
      </c>
      <c r="N62" s="15">
        <f t="shared" si="8"/>
        <v>1.371170324</v>
      </c>
      <c r="O62" s="15">
        <f t="shared" si="4"/>
        <v>1.261538586</v>
      </c>
      <c r="P62" s="15">
        <f t="shared" si="9"/>
        <v>9</v>
      </c>
      <c r="Q62" s="15">
        <f t="shared" ref="Q62:T62" si="69">L62*L62</f>
        <v>1</v>
      </c>
      <c r="R62" s="15">
        <f t="shared" si="69"/>
        <v>0.64</v>
      </c>
      <c r="S62" s="15">
        <f t="shared" si="69"/>
        <v>1.880108057</v>
      </c>
      <c r="T62" s="15">
        <f t="shared" si="69"/>
        <v>1.591479604</v>
      </c>
      <c r="U62" s="17">
        <f t="shared" si="11"/>
        <v>9.090909091</v>
      </c>
      <c r="V62" s="17">
        <f t="shared" si="22"/>
        <v>3.03030303</v>
      </c>
      <c r="W62" s="17">
        <f t="shared" si="23"/>
        <v>2.424242424</v>
      </c>
      <c r="X62" s="17">
        <f t="shared" si="12"/>
        <v>4.155061588</v>
      </c>
      <c r="Y62" s="17">
        <f t="shared" si="6"/>
        <v>3.822844201</v>
      </c>
    </row>
    <row r="63" ht="15.75" customHeight="1">
      <c r="A63" s="13" t="s">
        <v>78</v>
      </c>
      <c r="B63" s="13">
        <v>53.0</v>
      </c>
      <c r="C63" s="14">
        <v>33.0</v>
      </c>
      <c r="D63" s="14">
        <v>33.0</v>
      </c>
      <c r="E63" s="14">
        <f t="shared" si="70"/>
        <v>34.6</v>
      </c>
      <c r="F63" s="15">
        <f t="shared" si="18"/>
        <v>35.4</v>
      </c>
      <c r="G63" s="15">
        <f t="shared" si="13"/>
        <v>34.09693626</v>
      </c>
      <c r="H63" s="15">
        <f t="shared" si="1"/>
        <v>1749</v>
      </c>
      <c r="I63" s="15">
        <f t="shared" si="2"/>
        <v>2809</v>
      </c>
      <c r="J63" s="15">
        <f t="shared" si="3"/>
        <v>34.26153859</v>
      </c>
      <c r="K63" s="15">
        <f t="shared" si="7"/>
        <v>0</v>
      </c>
      <c r="L63" s="15">
        <f t="shared" si="19"/>
        <v>1.6</v>
      </c>
      <c r="M63" s="15">
        <f t="shared" si="20"/>
        <v>2.4</v>
      </c>
      <c r="N63" s="15">
        <f t="shared" si="8"/>
        <v>1.096936259</v>
      </c>
      <c r="O63" s="15">
        <f t="shared" si="4"/>
        <v>1.261538592</v>
      </c>
      <c r="P63" s="15">
        <f t="shared" si="9"/>
        <v>0</v>
      </c>
      <c r="Q63" s="15">
        <f t="shared" ref="Q63:T63" si="71">L63*L63</f>
        <v>2.56</v>
      </c>
      <c r="R63" s="15">
        <f t="shared" si="71"/>
        <v>5.76</v>
      </c>
      <c r="S63" s="15">
        <f t="shared" si="71"/>
        <v>1.203269157</v>
      </c>
      <c r="T63" s="15">
        <f t="shared" si="71"/>
        <v>1.59147962</v>
      </c>
      <c r="U63" s="17">
        <f t="shared" si="11"/>
        <v>0</v>
      </c>
      <c r="V63" s="17">
        <f t="shared" si="22"/>
        <v>4.848484848</v>
      </c>
      <c r="W63" s="17">
        <f t="shared" si="23"/>
        <v>7.272727273</v>
      </c>
      <c r="X63" s="17">
        <f t="shared" si="12"/>
        <v>3.32404927</v>
      </c>
      <c r="Y63" s="17">
        <f t="shared" si="6"/>
        <v>3.82284422</v>
      </c>
    </row>
    <row r="64" ht="15.75" customHeight="1">
      <c r="A64" s="13" t="s">
        <v>79</v>
      </c>
      <c r="B64" s="13">
        <v>54.0</v>
      </c>
      <c r="C64" s="14">
        <v>34.0</v>
      </c>
      <c r="D64" s="14">
        <v>33.0</v>
      </c>
      <c r="E64" s="14">
        <f t="shared" si="70"/>
        <v>33.2</v>
      </c>
      <c r="F64" s="15">
        <f t="shared" si="18"/>
        <v>32.8</v>
      </c>
      <c r="G64" s="15">
        <f t="shared" si="13"/>
        <v>33.87754901</v>
      </c>
      <c r="H64" s="15">
        <f t="shared" si="1"/>
        <v>1836</v>
      </c>
      <c r="I64" s="15">
        <f t="shared" si="2"/>
        <v>2916</v>
      </c>
      <c r="J64" s="15">
        <f t="shared" si="3"/>
        <v>34.2615386</v>
      </c>
      <c r="K64" s="15">
        <f t="shared" si="7"/>
        <v>1</v>
      </c>
      <c r="L64" s="15">
        <f t="shared" si="19"/>
        <v>0.8</v>
      </c>
      <c r="M64" s="15">
        <f t="shared" si="20"/>
        <v>1.2</v>
      </c>
      <c r="N64" s="15">
        <f t="shared" si="8"/>
        <v>0.1224509926</v>
      </c>
      <c r="O64" s="15">
        <f t="shared" si="4"/>
        <v>0.2615385987</v>
      </c>
      <c r="P64" s="15">
        <f t="shared" si="9"/>
        <v>1</v>
      </c>
      <c r="Q64" s="15">
        <f t="shared" ref="Q64:T64" si="72">L64*L64</f>
        <v>0.64</v>
      </c>
      <c r="R64" s="15">
        <f t="shared" si="72"/>
        <v>1.44</v>
      </c>
      <c r="S64" s="15">
        <f t="shared" si="72"/>
        <v>0.0149942456</v>
      </c>
      <c r="T64" s="15">
        <f t="shared" si="72"/>
        <v>0.0684024386</v>
      </c>
      <c r="U64" s="17">
        <f t="shared" si="11"/>
        <v>2.941176471</v>
      </c>
      <c r="V64" s="17">
        <f t="shared" si="22"/>
        <v>2.352941176</v>
      </c>
      <c r="W64" s="17">
        <f t="shared" si="23"/>
        <v>3.529411765</v>
      </c>
      <c r="X64" s="17">
        <f t="shared" si="12"/>
        <v>0.3601499783</v>
      </c>
      <c r="Y64" s="17">
        <f t="shared" si="6"/>
        <v>0.7692311726</v>
      </c>
    </row>
    <row r="65" ht="15.75" customHeight="1">
      <c r="A65" s="13" t="s">
        <v>80</v>
      </c>
      <c r="B65" s="13">
        <v>55.0</v>
      </c>
      <c r="C65" s="14">
        <v>34.0</v>
      </c>
      <c r="D65" s="14">
        <v>34.0</v>
      </c>
      <c r="E65" s="14">
        <f t="shared" si="70"/>
        <v>33.6</v>
      </c>
      <c r="F65" s="15">
        <f t="shared" si="18"/>
        <v>33.5</v>
      </c>
      <c r="G65" s="15">
        <f t="shared" si="13"/>
        <v>33.90203921</v>
      </c>
      <c r="H65" s="15">
        <f t="shared" si="1"/>
        <v>1870</v>
      </c>
      <c r="I65" s="15">
        <f t="shared" si="2"/>
        <v>3025</v>
      </c>
      <c r="J65" s="15">
        <f t="shared" si="3"/>
        <v>34.2615386</v>
      </c>
      <c r="K65" s="15">
        <f t="shared" si="7"/>
        <v>0</v>
      </c>
      <c r="L65" s="15">
        <f t="shared" si="19"/>
        <v>0.4</v>
      </c>
      <c r="M65" s="15">
        <f t="shared" si="20"/>
        <v>0.5</v>
      </c>
      <c r="N65" s="15">
        <f t="shared" si="8"/>
        <v>0.0979607941</v>
      </c>
      <c r="O65" s="15">
        <f t="shared" si="4"/>
        <v>0.2615386049</v>
      </c>
      <c r="P65" s="15">
        <f t="shared" si="9"/>
        <v>0</v>
      </c>
      <c r="Q65" s="15">
        <f t="shared" ref="Q65:T65" si="73">L65*L65</f>
        <v>0.16</v>
      </c>
      <c r="R65" s="15">
        <f t="shared" si="73"/>
        <v>0.25</v>
      </c>
      <c r="S65" s="15">
        <f t="shared" si="73"/>
        <v>0.009596317181</v>
      </c>
      <c r="T65" s="15">
        <f t="shared" si="73"/>
        <v>0.06840244186</v>
      </c>
      <c r="U65" s="17">
        <f t="shared" si="11"/>
        <v>0</v>
      </c>
      <c r="V65" s="17">
        <f t="shared" si="22"/>
        <v>1.176470588</v>
      </c>
      <c r="W65" s="17">
        <f t="shared" si="23"/>
        <v>1.470588235</v>
      </c>
      <c r="X65" s="17">
        <f t="shared" si="12"/>
        <v>0.2881199827</v>
      </c>
      <c r="Y65" s="17">
        <f t="shared" si="6"/>
        <v>0.7692311909</v>
      </c>
    </row>
    <row r="66" ht="15.75" customHeight="1">
      <c r="A66" s="13" t="s">
        <v>81</v>
      </c>
      <c r="B66" s="13">
        <v>56.0</v>
      </c>
      <c r="C66" s="14">
        <v>33.0</v>
      </c>
      <c r="D66" s="14">
        <v>34.0</v>
      </c>
      <c r="E66" s="14">
        <f t="shared" si="70"/>
        <v>34</v>
      </c>
      <c r="F66" s="15">
        <f t="shared" si="18"/>
        <v>34.3</v>
      </c>
      <c r="G66" s="15">
        <f t="shared" si="13"/>
        <v>33.92163136</v>
      </c>
      <c r="H66" s="15">
        <f t="shared" si="1"/>
        <v>1848</v>
      </c>
      <c r="I66" s="15">
        <f t="shared" si="2"/>
        <v>3136</v>
      </c>
      <c r="J66" s="15">
        <f t="shared" si="3"/>
        <v>34.26153861</v>
      </c>
      <c r="K66" s="15">
        <f t="shared" si="7"/>
        <v>1</v>
      </c>
      <c r="L66" s="15">
        <f t="shared" si="19"/>
        <v>1</v>
      </c>
      <c r="M66" s="15">
        <f t="shared" si="20"/>
        <v>1.3</v>
      </c>
      <c r="N66" s="15">
        <f t="shared" si="8"/>
        <v>0.9216313647</v>
      </c>
      <c r="O66" s="15">
        <f t="shared" si="4"/>
        <v>1.261538611</v>
      </c>
      <c r="P66" s="15">
        <f t="shared" si="9"/>
        <v>1</v>
      </c>
      <c r="Q66" s="15">
        <f t="shared" ref="Q66:T66" si="74">L66*L66</f>
        <v>1</v>
      </c>
      <c r="R66" s="15">
        <f t="shared" si="74"/>
        <v>1.69</v>
      </c>
      <c r="S66" s="15">
        <f t="shared" si="74"/>
        <v>0.8494043724</v>
      </c>
      <c r="T66" s="15">
        <f t="shared" si="74"/>
        <v>1.591479667</v>
      </c>
      <c r="U66" s="17">
        <f t="shared" si="11"/>
        <v>3.03030303</v>
      </c>
      <c r="V66" s="17">
        <f t="shared" si="22"/>
        <v>3.03030303</v>
      </c>
      <c r="W66" s="17">
        <f t="shared" si="23"/>
        <v>3.939393939</v>
      </c>
      <c r="X66" s="17">
        <f t="shared" si="12"/>
        <v>2.792822317</v>
      </c>
      <c r="Y66" s="17">
        <f t="shared" si="6"/>
        <v>3.822844276</v>
      </c>
    </row>
    <row r="67" ht="15.75" customHeight="1">
      <c r="A67" s="13" t="s">
        <v>82</v>
      </c>
      <c r="B67" s="13">
        <v>57.0</v>
      </c>
      <c r="C67" s="14">
        <v>32.0</v>
      </c>
      <c r="D67" s="14">
        <v>33.0</v>
      </c>
      <c r="E67" s="14">
        <f t="shared" si="70"/>
        <v>33.4</v>
      </c>
      <c r="F67" s="15">
        <f t="shared" si="18"/>
        <v>33.3</v>
      </c>
      <c r="G67" s="15">
        <f t="shared" si="13"/>
        <v>33.73730509</v>
      </c>
      <c r="H67" s="15">
        <f t="shared" si="1"/>
        <v>1824</v>
      </c>
      <c r="I67" s="15">
        <f t="shared" si="2"/>
        <v>3249</v>
      </c>
      <c r="J67" s="15">
        <f t="shared" si="3"/>
        <v>34.26153862</v>
      </c>
      <c r="K67" s="15">
        <f t="shared" si="7"/>
        <v>1</v>
      </c>
      <c r="L67" s="15">
        <f t="shared" si="19"/>
        <v>1.4</v>
      </c>
      <c r="M67" s="15">
        <f t="shared" si="20"/>
        <v>1.3</v>
      </c>
      <c r="N67" s="15">
        <f t="shared" si="8"/>
        <v>1.737305092</v>
      </c>
      <c r="O67" s="15">
        <f t="shared" si="4"/>
        <v>2.261538617</v>
      </c>
      <c r="P67" s="15">
        <f t="shared" si="9"/>
        <v>1</v>
      </c>
      <c r="Q67" s="15">
        <f t="shared" ref="Q67:T67" si="75">L67*L67</f>
        <v>1.96</v>
      </c>
      <c r="R67" s="15">
        <f t="shared" si="75"/>
        <v>1.69</v>
      </c>
      <c r="S67" s="15">
        <f t="shared" si="75"/>
        <v>3.018228982</v>
      </c>
      <c r="T67" s="15">
        <f t="shared" si="75"/>
        <v>5.114556918</v>
      </c>
      <c r="U67" s="17">
        <f t="shared" si="11"/>
        <v>3.125</v>
      </c>
      <c r="V67" s="17">
        <f t="shared" si="22"/>
        <v>4.375</v>
      </c>
      <c r="W67" s="17">
        <f t="shared" si="23"/>
        <v>4.0625</v>
      </c>
      <c r="X67" s="17">
        <f t="shared" si="12"/>
        <v>5.429078412</v>
      </c>
      <c r="Y67" s="17">
        <f t="shared" si="6"/>
        <v>7.067308179</v>
      </c>
    </row>
    <row r="68" ht="15.75" customHeight="1">
      <c r="A68" s="13" t="s">
        <v>83</v>
      </c>
      <c r="B68" s="13">
        <v>58.0</v>
      </c>
      <c r="C68" s="14">
        <v>39.0</v>
      </c>
      <c r="D68" s="14">
        <v>32.0</v>
      </c>
      <c r="E68" s="14">
        <f t="shared" si="70"/>
        <v>33.2</v>
      </c>
      <c r="F68" s="15">
        <f t="shared" si="18"/>
        <v>33.1</v>
      </c>
      <c r="G68" s="15">
        <f t="shared" si="13"/>
        <v>33.38984407</v>
      </c>
      <c r="H68" s="15">
        <f t="shared" si="1"/>
        <v>2262</v>
      </c>
      <c r="I68" s="15">
        <f t="shared" si="2"/>
        <v>3364</v>
      </c>
      <c r="J68" s="15">
        <f t="shared" si="3"/>
        <v>34.26153862</v>
      </c>
      <c r="K68" s="15">
        <f t="shared" si="7"/>
        <v>7</v>
      </c>
      <c r="L68" s="15">
        <f t="shared" si="19"/>
        <v>5.8</v>
      </c>
      <c r="M68" s="15">
        <f t="shared" si="20"/>
        <v>5.9</v>
      </c>
      <c r="N68" s="15">
        <f t="shared" si="8"/>
        <v>5.610155927</v>
      </c>
      <c r="O68" s="15">
        <f t="shared" si="4"/>
        <v>4.738461376</v>
      </c>
      <c r="P68" s="15">
        <f t="shared" si="9"/>
        <v>49</v>
      </c>
      <c r="Q68" s="15">
        <f t="shared" ref="Q68:T68" si="76">L68*L68</f>
        <v>33.64</v>
      </c>
      <c r="R68" s="15">
        <f t="shared" si="76"/>
        <v>34.81</v>
      </c>
      <c r="S68" s="15">
        <f t="shared" si="76"/>
        <v>31.47384952</v>
      </c>
      <c r="T68" s="15">
        <f t="shared" si="76"/>
        <v>22.45301622</v>
      </c>
      <c r="U68" s="17">
        <f t="shared" si="11"/>
        <v>17.94871795</v>
      </c>
      <c r="V68" s="17">
        <f t="shared" si="22"/>
        <v>14.87179487</v>
      </c>
      <c r="W68" s="17">
        <f t="shared" si="23"/>
        <v>15.12820513</v>
      </c>
      <c r="X68" s="17">
        <f t="shared" si="12"/>
        <v>14.3850152</v>
      </c>
      <c r="Y68" s="17">
        <f t="shared" si="6"/>
        <v>12.14990097</v>
      </c>
    </row>
    <row r="69" ht="15.75" customHeight="1">
      <c r="A69" s="13" t="s">
        <v>84</v>
      </c>
      <c r="B69" s="13">
        <v>59.0</v>
      </c>
      <c r="C69" s="14">
        <v>30.0</v>
      </c>
      <c r="D69" s="14">
        <v>39.0</v>
      </c>
      <c r="E69" s="14">
        <f t="shared" si="70"/>
        <v>34.4</v>
      </c>
      <c r="F69" s="15">
        <f t="shared" si="18"/>
        <v>34.5</v>
      </c>
      <c r="G69" s="15">
        <f t="shared" si="13"/>
        <v>34.51187526</v>
      </c>
      <c r="H69" s="15">
        <f t="shared" si="1"/>
        <v>1770</v>
      </c>
      <c r="I69" s="15">
        <f t="shared" si="2"/>
        <v>3481</v>
      </c>
      <c r="J69" s="15">
        <f t="shared" si="3"/>
        <v>34.26153863</v>
      </c>
      <c r="K69" s="15">
        <f t="shared" si="7"/>
        <v>9</v>
      </c>
      <c r="L69" s="15">
        <f t="shared" si="19"/>
        <v>4.4</v>
      </c>
      <c r="M69" s="15">
        <f t="shared" si="20"/>
        <v>4.5</v>
      </c>
      <c r="N69" s="15">
        <f t="shared" si="8"/>
        <v>4.511875259</v>
      </c>
      <c r="O69" s="15">
        <f t="shared" si="4"/>
        <v>4.26153863</v>
      </c>
      <c r="P69" s="15">
        <f t="shared" si="9"/>
        <v>81</v>
      </c>
      <c r="Q69" s="15">
        <f t="shared" ref="Q69:T69" si="77">L69*L69</f>
        <v>19.36</v>
      </c>
      <c r="R69" s="15">
        <f t="shared" si="77"/>
        <v>20.25</v>
      </c>
      <c r="S69" s="15">
        <f t="shared" si="77"/>
        <v>20.35701835</v>
      </c>
      <c r="T69" s="15">
        <f t="shared" si="77"/>
        <v>18.16071149</v>
      </c>
      <c r="U69" s="17">
        <f t="shared" si="11"/>
        <v>30</v>
      </c>
      <c r="V69" s="17">
        <f t="shared" si="22"/>
        <v>14.66666667</v>
      </c>
      <c r="W69" s="17">
        <f t="shared" si="23"/>
        <v>15</v>
      </c>
      <c r="X69" s="17">
        <f t="shared" si="12"/>
        <v>15.0395842</v>
      </c>
      <c r="Y69" s="17">
        <f t="shared" si="6"/>
        <v>14.20512877</v>
      </c>
    </row>
    <row r="70" ht="15.75" customHeight="1">
      <c r="A70" s="13" t="s">
        <v>85</v>
      </c>
      <c r="B70" s="13">
        <v>60.0</v>
      </c>
      <c r="C70" s="14">
        <v>36.0</v>
      </c>
      <c r="D70" s="14">
        <v>30.0</v>
      </c>
      <c r="E70" s="14">
        <f t="shared" si="70"/>
        <v>33.6</v>
      </c>
      <c r="F70" s="15">
        <f t="shared" si="18"/>
        <v>33.8</v>
      </c>
      <c r="G70" s="15">
        <f t="shared" si="13"/>
        <v>33.60950021</v>
      </c>
      <c r="H70" s="15">
        <f t="shared" si="1"/>
        <v>2160</v>
      </c>
      <c r="I70" s="15">
        <f t="shared" si="2"/>
        <v>3600</v>
      </c>
      <c r="J70" s="15">
        <f t="shared" si="3"/>
        <v>34.26153864</v>
      </c>
      <c r="K70" s="15">
        <f t="shared" si="7"/>
        <v>6</v>
      </c>
      <c r="L70" s="15">
        <f t="shared" si="19"/>
        <v>2.4</v>
      </c>
      <c r="M70" s="15">
        <f t="shared" si="20"/>
        <v>2.2</v>
      </c>
      <c r="N70" s="15">
        <f t="shared" si="8"/>
        <v>2.390499793</v>
      </c>
      <c r="O70" s="15">
        <f t="shared" si="4"/>
        <v>1.738461364</v>
      </c>
      <c r="P70" s="15">
        <f t="shared" si="9"/>
        <v>36</v>
      </c>
      <c r="Q70" s="15">
        <f t="shared" ref="Q70:T70" si="78">L70*L70</f>
        <v>5.76</v>
      </c>
      <c r="R70" s="15">
        <f t="shared" si="78"/>
        <v>4.84</v>
      </c>
      <c r="S70" s="15">
        <f t="shared" si="78"/>
        <v>5.71448926</v>
      </c>
      <c r="T70" s="15">
        <f t="shared" si="78"/>
        <v>3.022247914</v>
      </c>
      <c r="U70" s="17">
        <f t="shared" si="11"/>
        <v>16.66666667</v>
      </c>
      <c r="V70" s="17">
        <f t="shared" si="22"/>
        <v>6.666666667</v>
      </c>
      <c r="W70" s="17">
        <f t="shared" si="23"/>
        <v>6.111111111</v>
      </c>
      <c r="X70" s="17">
        <f t="shared" si="12"/>
        <v>6.640277203</v>
      </c>
      <c r="Y70" s="17">
        <f t="shared" si="6"/>
        <v>4.829059344</v>
      </c>
    </row>
    <row r="71" ht="15.75" customHeight="1">
      <c r="A71" s="13" t="s">
        <v>86</v>
      </c>
      <c r="B71" s="13">
        <v>61.0</v>
      </c>
      <c r="C71" s="14">
        <v>30.0</v>
      </c>
      <c r="D71" s="14">
        <v>36.0</v>
      </c>
      <c r="E71" s="14">
        <f t="shared" si="70"/>
        <v>34</v>
      </c>
      <c r="F71" s="15">
        <f t="shared" si="18"/>
        <v>33.4</v>
      </c>
      <c r="G71" s="15">
        <f t="shared" si="13"/>
        <v>34.08760017</v>
      </c>
      <c r="H71" s="15">
        <f t="shared" si="1"/>
        <v>1830</v>
      </c>
      <c r="I71" s="15">
        <f t="shared" si="2"/>
        <v>3721</v>
      </c>
      <c r="J71" s="15">
        <f t="shared" si="3"/>
        <v>34.26153864</v>
      </c>
      <c r="K71" s="15">
        <f t="shared" si="7"/>
        <v>6</v>
      </c>
      <c r="L71" s="15">
        <f t="shared" si="19"/>
        <v>4</v>
      </c>
      <c r="M71" s="15">
        <f t="shared" si="20"/>
        <v>3.4</v>
      </c>
      <c r="N71" s="15">
        <f t="shared" si="8"/>
        <v>4.087600166</v>
      </c>
      <c r="O71" s="15">
        <f t="shared" si="4"/>
        <v>4.261538642</v>
      </c>
      <c r="P71" s="15">
        <f t="shared" si="9"/>
        <v>36</v>
      </c>
      <c r="Q71" s="15">
        <f t="shared" ref="Q71:T71" si="79">L71*L71</f>
        <v>16</v>
      </c>
      <c r="R71" s="15">
        <f t="shared" si="79"/>
        <v>11.56</v>
      </c>
      <c r="S71" s="15">
        <f t="shared" si="79"/>
        <v>16.70847511</v>
      </c>
      <c r="T71" s="15">
        <f t="shared" si="79"/>
        <v>18.1607116</v>
      </c>
      <c r="U71" s="17">
        <f t="shared" si="11"/>
        <v>20</v>
      </c>
      <c r="V71" s="17">
        <f t="shared" si="22"/>
        <v>13.33333333</v>
      </c>
      <c r="W71" s="17">
        <f t="shared" si="23"/>
        <v>11.33333333</v>
      </c>
      <c r="X71" s="17">
        <f t="shared" si="12"/>
        <v>13.62533389</v>
      </c>
      <c r="Y71" s="17">
        <f t="shared" si="6"/>
        <v>14.20512881</v>
      </c>
    </row>
    <row r="72" ht="15.75" customHeight="1">
      <c r="A72" s="13" t="s">
        <v>87</v>
      </c>
      <c r="B72" s="13">
        <v>62.0</v>
      </c>
      <c r="C72" s="14">
        <v>33.0</v>
      </c>
      <c r="D72" s="14">
        <v>30.0</v>
      </c>
      <c r="E72" s="14">
        <f t="shared" si="70"/>
        <v>33.4</v>
      </c>
      <c r="F72" s="15">
        <f t="shared" si="18"/>
        <v>33.6</v>
      </c>
      <c r="G72" s="15">
        <f t="shared" si="13"/>
        <v>33.27008013</v>
      </c>
      <c r="H72" s="15">
        <f t="shared" si="1"/>
        <v>2046</v>
      </c>
      <c r="I72" s="15">
        <f t="shared" si="2"/>
        <v>3844</v>
      </c>
      <c r="J72" s="15">
        <f t="shared" si="3"/>
        <v>34.26153865</v>
      </c>
      <c r="K72" s="15">
        <f t="shared" si="7"/>
        <v>3</v>
      </c>
      <c r="L72" s="15">
        <f t="shared" si="19"/>
        <v>0.4</v>
      </c>
      <c r="M72" s="15">
        <f t="shared" si="20"/>
        <v>0.6</v>
      </c>
      <c r="N72" s="15">
        <f t="shared" si="8"/>
        <v>0.2700801325</v>
      </c>
      <c r="O72" s="15">
        <f t="shared" si="4"/>
        <v>1.261538649</v>
      </c>
      <c r="P72" s="15">
        <f t="shared" si="9"/>
        <v>9</v>
      </c>
      <c r="Q72" s="15">
        <f t="shared" ref="Q72:T72" si="80">L72*L72</f>
        <v>0.16</v>
      </c>
      <c r="R72" s="15">
        <f t="shared" si="80"/>
        <v>0.36</v>
      </c>
      <c r="S72" s="15">
        <f t="shared" si="80"/>
        <v>0.07294327796</v>
      </c>
      <c r="T72" s="15">
        <f t="shared" si="80"/>
        <v>1.591479762</v>
      </c>
      <c r="U72" s="17">
        <f t="shared" si="11"/>
        <v>9.090909091</v>
      </c>
      <c r="V72" s="17">
        <f t="shared" si="22"/>
        <v>1.212121212</v>
      </c>
      <c r="W72" s="17">
        <f t="shared" si="23"/>
        <v>1.818181818</v>
      </c>
      <c r="X72" s="17">
        <f t="shared" si="12"/>
        <v>0.8184246439</v>
      </c>
      <c r="Y72" s="17">
        <f t="shared" si="6"/>
        <v>3.82284439</v>
      </c>
    </row>
    <row r="73" ht="15.75" customHeight="1">
      <c r="A73" s="13" t="s">
        <v>88</v>
      </c>
      <c r="B73" s="13">
        <v>63.0</v>
      </c>
      <c r="C73" s="14">
        <v>34.0</v>
      </c>
      <c r="D73" s="14">
        <v>33.0</v>
      </c>
      <c r="E73" s="14">
        <f t="shared" si="70"/>
        <v>33.6</v>
      </c>
      <c r="F73" s="15">
        <f t="shared" si="18"/>
        <v>33.9</v>
      </c>
      <c r="G73" s="15">
        <f t="shared" si="13"/>
        <v>33.21606411</v>
      </c>
      <c r="H73" s="15">
        <f t="shared" si="1"/>
        <v>2142</v>
      </c>
      <c r="I73" s="15">
        <f t="shared" si="2"/>
        <v>3969</v>
      </c>
      <c r="J73" s="15">
        <f t="shared" si="3"/>
        <v>34.26153865</v>
      </c>
      <c r="K73" s="15">
        <f t="shared" si="7"/>
        <v>1</v>
      </c>
      <c r="L73" s="15">
        <f t="shared" si="19"/>
        <v>0.4</v>
      </c>
      <c r="M73" s="15">
        <f t="shared" si="20"/>
        <v>0.1</v>
      </c>
      <c r="N73" s="15">
        <f t="shared" si="8"/>
        <v>0.783935894</v>
      </c>
      <c r="O73" s="15">
        <f t="shared" si="4"/>
        <v>0.2615386548</v>
      </c>
      <c r="P73" s="15">
        <f t="shared" si="9"/>
        <v>1</v>
      </c>
      <c r="Q73" s="15">
        <f t="shared" ref="Q73:T73" si="81">L73*L73</f>
        <v>0.16</v>
      </c>
      <c r="R73" s="15">
        <f t="shared" si="81"/>
        <v>0.01</v>
      </c>
      <c r="S73" s="15">
        <f t="shared" si="81"/>
        <v>0.6145554859</v>
      </c>
      <c r="T73" s="15">
        <f t="shared" si="81"/>
        <v>0.06840246794</v>
      </c>
      <c r="U73" s="17">
        <f t="shared" si="11"/>
        <v>2.941176471</v>
      </c>
      <c r="V73" s="17">
        <f t="shared" si="22"/>
        <v>1.176470588</v>
      </c>
      <c r="W73" s="17">
        <f t="shared" si="23"/>
        <v>0.2941176471</v>
      </c>
      <c r="X73" s="17">
        <f t="shared" si="12"/>
        <v>2.305693806</v>
      </c>
      <c r="Y73" s="17">
        <f t="shared" si="6"/>
        <v>0.7692313376</v>
      </c>
    </row>
    <row r="74" ht="15.75" customHeight="1">
      <c r="A74" s="13" t="s">
        <v>89</v>
      </c>
      <c r="B74" s="13">
        <v>64.0</v>
      </c>
      <c r="C74" s="14">
        <v>38.0</v>
      </c>
      <c r="D74" s="14">
        <v>34.0</v>
      </c>
      <c r="E74" s="14">
        <f t="shared" si="70"/>
        <v>32.6</v>
      </c>
      <c r="F74" s="15">
        <f t="shared" si="18"/>
        <v>32.6</v>
      </c>
      <c r="G74" s="15">
        <f t="shared" si="13"/>
        <v>33.37285128</v>
      </c>
      <c r="H74" s="15">
        <f t="shared" si="1"/>
        <v>2432</v>
      </c>
      <c r="I74" s="15">
        <f t="shared" si="2"/>
        <v>4096</v>
      </c>
      <c r="J74" s="15">
        <f t="shared" si="3"/>
        <v>34.26153866</v>
      </c>
      <c r="K74" s="15">
        <f t="shared" si="7"/>
        <v>4</v>
      </c>
      <c r="L74" s="15">
        <f t="shared" si="19"/>
        <v>5.4</v>
      </c>
      <c r="M74" s="15">
        <f t="shared" si="20"/>
        <v>5.4</v>
      </c>
      <c r="N74" s="15">
        <f t="shared" si="8"/>
        <v>4.627148715</v>
      </c>
      <c r="O74" s="15">
        <f t="shared" si="4"/>
        <v>3.738461339</v>
      </c>
      <c r="P74" s="15">
        <f t="shared" si="9"/>
        <v>16</v>
      </c>
      <c r="Q74" s="15">
        <f t="shared" ref="Q74:T74" si="82">L74*L74</f>
        <v>29.16</v>
      </c>
      <c r="R74" s="15">
        <f t="shared" si="82"/>
        <v>29.16</v>
      </c>
      <c r="S74" s="15">
        <f t="shared" si="82"/>
        <v>21.41050523</v>
      </c>
      <c r="T74" s="15">
        <f t="shared" si="82"/>
        <v>13.97609318</v>
      </c>
      <c r="U74" s="17">
        <f t="shared" si="11"/>
        <v>10.52631579</v>
      </c>
      <c r="V74" s="17">
        <f t="shared" si="22"/>
        <v>14.21052632</v>
      </c>
      <c r="W74" s="17">
        <f t="shared" si="23"/>
        <v>14.21052632</v>
      </c>
      <c r="X74" s="17">
        <f t="shared" si="12"/>
        <v>12.17670715</v>
      </c>
      <c r="Y74" s="17">
        <f t="shared" si="6"/>
        <v>9.838056155</v>
      </c>
    </row>
    <row r="75" ht="15.75" customHeight="1">
      <c r="A75" s="13" t="s">
        <v>90</v>
      </c>
      <c r="B75" s="13">
        <v>65.0</v>
      </c>
      <c r="C75" s="14">
        <v>35.0</v>
      </c>
      <c r="D75" s="14">
        <v>38.0</v>
      </c>
      <c r="E75" s="14">
        <f t="shared" si="70"/>
        <v>34.2</v>
      </c>
      <c r="F75" s="15">
        <f t="shared" si="18"/>
        <v>34.5</v>
      </c>
      <c r="G75" s="15">
        <f t="shared" si="13"/>
        <v>34.29828103</v>
      </c>
      <c r="H75" s="15">
        <f t="shared" si="1"/>
        <v>2275</v>
      </c>
      <c r="I75" s="15">
        <f t="shared" si="2"/>
        <v>4225</v>
      </c>
      <c r="J75" s="15">
        <f t="shared" si="3"/>
        <v>34.26153867</v>
      </c>
      <c r="K75" s="15">
        <f t="shared" si="7"/>
        <v>3</v>
      </c>
      <c r="L75" s="15">
        <f t="shared" si="19"/>
        <v>0.8</v>
      </c>
      <c r="M75" s="15">
        <f t="shared" si="20"/>
        <v>0.5</v>
      </c>
      <c r="N75" s="15">
        <f t="shared" si="8"/>
        <v>0.7017189722</v>
      </c>
      <c r="O75" s="15">
        <f t="shared" si="4"/>
        <v>0.7384613328</v>
      </c>
      <c r="P75" s="15">
        <f t="shared" si="9"/>
        <v>9</v>
      </c>
      <c r="Q75" s="15">
        <f t="shared" ref="Q75:T75" si="83">L75*L75</f>
        <v>0.64</v>
      </c>
      <c r="R75" s="15">
        <f t="shared" si="83"/>
        <v>0.25</v>
      </c>
      <c r="S75" s="15">
        <f t="shared" si="83"/>
        <v>0.4924095159</v>
      </c>
      <c r="T75" s="15">
        <f t="shared" si="83"/>
        <v>0.54532514</v>
      </c>
      <c r="U75" s="17">
        <f t="shared" si="11"/>
        <v>8.571428571</v>
      </c>
      <c r="V75" s="17">
        <f t="shared" si="22"/>
        <v>2.285714286</v>
      </c>
      <c r="W75" s="17">
        <f t="shared" si="23"/>
        <v>1.428571429</v>
      </c>
      <c r="X75" s="17">
        <f t="shared" si="12"/>
        <v>2.004911349</v>
      </c>
      <c r="Y75" s="17">
        <f t="shared" si="6"/>
        <v>2.109889522</v>
      </c>
    </row>
    <row r="76" ht="15.75" customHeight="1">
      <c r="A76" s="15"/>
      <c r="B76" s="15"/>
      <c r="C76" s="15"/>
      <c r="D76" s="14">
        <v>35.0</v>
      </c>
      <c r="E76" s="29"/>
      <c r="F76" s="15">
        <f t="shared" si="18"/>
        <v>33.6</v>
      </c>
      <c r="G76" s="15">
        <f t="shared" si="13"/>
        <v>34.43862482</v>
      </c>
      <c r="H76" s="15">
        <f t="shared" si="1"/>
        <v>0</v>
      </c>
      <c r="I76" s="15">
        <f t="shared" si="2"/>
        <v>0</v>
      </c>
      <c r="J76" s="15">
        <f t="shared" si="3"/>
        <v>34.26153826</v>
      </c>
      <c r="K76" s="15">
        <f t="shared" si="7"/>
        <v>35</v>
      </c>
      <c r="L76" s="15">
        <f t="shared" si="19"/>
        <v>0</v>
      </c>
      <c r="M76" s="15">
        <f t="shared" si="20"/>
        <v>33.6</v>
      </c>
      <c r="N76" s="15">
        <f t="shared" si="8"/>
        <v>34.43862482</v>
      </c>
      <c r="O76" s="15">
        <f t="shared" si="4"/>
        <v>34.26153826</v>
      </c>
      <c r="P76" s="15">
        <f t="shared" si="9"/>
        <v>1225</v>
      </c>
      <c r="Q76" s="15">
        <f t="shared" ref="Q76:T76" si="84">L76*L76</f>
        <v>0</v>
      </c>
      <c r="R76" s="15">
        <f t="shared" si="84"/>
        <v>1128.96</v>
      </c>
      <c r="S76" s="15">
        <f t="shared" si="84"/>
        <v>1186.01888</v>
      </c>
      <c r="T76" s="15">
        <f t="shared" si="84"/>
        <v>1173.853004</v>
      </c>
      <c r="V76" s="17" t="str">
        <f t="shared" si="22"/>
        <v>#DIV/0!</v>
      </c>
      <c r="W76" s="17" t="str">
        <f t="shared" si="23"/>
        <v>#DIV/0!</v>
      </c>
      <c r="X76" s="17" t="str">
        <f t="shared" si="12"/>
        <v>#DIV/0!</v>
      </c>
      <c r="Y76" s="17" t="str">
        <f t="shared" si="6"/>
        <v>#DIV/0!</v>
      </c>
    </row>
    <row r="77" ht="15.75" customHeight="1">
      <c r="A77" s="24" t="s">
        <v>91</v>
      </c>
      <c r="B77" s="25">
        <f t="shared" ref="B77:C77" si="85">Sum(B10:B74)</f>
        <v>2080</v>
      </c>
      <c r="C77" s="25">
        <f t="shared" si="85"/>
        <v>2227</v>
      </c>
      <c r="D77" s="25"/>
      <c r="E77" s="26"/>
      <c r="F77" s="26"/>
      <c r="G77" s="25"/>
      <c r="H77" s="25">
        <f t="shared" ref="H77:I77" si="86">sum(H11:H75)</f>
        <v>73790</v>
      </c>
      <c r="I77" s="25">
        <f t="shared" si="86"/>
        <v>93665</v>
      </c>
      <c r="J77" s="24" t="s">
        <v>92</v>
      </c>
      <c r="K77" s="25">
        <f t="shared" ref="K77:U77" si="87">AVERAGE(K10:K74)</f>
        <v>4.174603175</v>
      </c>
      <c r="L77" s="25">
        <f t="shared" si="87"/>
        <v>3.13559322</v>
      </c>
      <c r="M77" s="25">
        <f t="shared" si="87"/>
        <v>3.174576271</v>
      </c>
      <c r="N77" s="25">
        <f t="shared" si="87"/>
        <v>3.187188854</v>
      </c>
      <c r="O77" s="25">
        <f t="shared" si="87"/>
        <v>2.969471185</v>
      </c>
      <c r="P77" s="25">
        <f t="shared" si="87"/>
        <v>26.07936508</v>
      </c>
      <c r="Q77" s="25">
        <f t="shared" si="87"/>
        <v>13.77152542</v>
      </c>
      <c r="R77" s="25">
        <f t="shared" si="87"/>
        <v>14.12898305</v>
      </c>
      <c r="S77" s="25">
        <f t="shared" si="87"/>
        <v>13.5349761</v>
      </c>
      <c r="T77" s="25">
        <f t="shared" si="87"/>
        <v>11.63595061</v>
      </c>
      <c r="U77" s="25">
        <f t="shared" si="87"/>
        <v>12.06096567</v>
      </c>
      <c r="V77" s="17">
        <f>(L78/C77)*100</f>
        <v>0</v>
      </c>
      <c r="W77" s="17">
        <f>(M78/C77)*100</f>
        <v>0</v>
      </c>
      <c r="X77" s="27"/>
      <c r="Y77" s="17">
        <f t="shared" si="6"/>
        <v>0.1333395234</v>
      </c>
      <c r="Z77" s="27"/>
      <c r="AA77" s="27"/>
      <c r="AB77" s="27"/>
    </row>
    <row r="78" ht="15.75" customHeight="1">
      <c r="A78" s="28"/>
      <c r="B78" s="15"/>
      <c r="C78" s="15"/>
      <c r="D78" s="15"/>
      <c r="E78" s="29"/>
      <c r="F78" s="29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ht="15.75" customHeight="1">
      <c r="A79" s="15"/>
      <c r="B79" s="15"/>
      <c r="C79" s="15"/>
      <c r="D79" s="15"/>
      <c r="E79" s="29"/>
      <c r="F79" s="29"/>
      <c r="G79" s="30" t="s">
        <v>93</v>
      </c>
      <c r="H79" s="31">
        <f>(65*H77-B77*C77)/(65*I77*B77*B77)</f>
        <v>0.000000006233462323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ht="15.75" customHeight="1">
      <c r="A80" s="15"/>
      <c r="B80" s="15"/>
      <c r="C80" s="15"/>
      <c r="D80" s="15"/>
      <c r="E80" s="29"/>
      <c r="F80" s="29"/>
      <c r="G80" s="30" t="s">
        <v>94</v>
      </c>
      <c r="H80" s="31">
        <f>(C77-H79*B77)/65</f>
        <v>34.26153826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A7:J9"/>
    <mergeCell ref="K7:O9"/>
    <mergeCell ref="P7:T9"/>
    <mergeCell ref="U7:Y9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0"/>
    <col customWidth="1" min="3" max="3" width="19.29"/>
    <col customWidth="1" min="4" max="4" width="20.43"/>
    <col customWidth="1" min="5" max="6" width="17.43"/>
    <col customWidth="1" min="7" max="7" width="17.86"/>
    <col customWidth="1" min="8" max="8" width="30.86"/>
    <col customWidth="1" min="9" max="11" width="20.43"/>
    <col customWidth="1" min="12" max="13" width="8.86"/>
    <col customWidth="1" min="14" max="14" width="18.43"/>
    <col customWidth="1" min="15" max="15" width="17.57"/>
    <col customWidth="1" min="16" max="16" width="15.43"/>
    <col customWidth="1" min="17" max="17" width="12.57"/>
    <col customWidth="1" min="18" max="18" width="13.71"/>
    <col customWidth="1" min="19" max="19" width="13.0"/>
    <col customWidth="1" min="20" max="20" width="12.57"/>
    <col customWidth="1" min="21" max="21" width="14.43"/>
    <col customWidth="1" min="22" max="22" width="14.29"/>
    <col customWidth="1" min="23" max="23" width="13.57"/>
    <col customWidth="1" min="24" max="24" width="13.86"/>
    <col customWidth="1" min="25" max="25" width="13.14"/>
    <col customWidth="1" min="26" max="28" width="8.86"/>
  </cols>
  <sheetData>
    <row r="3">
      <c r="Q3" s="1"/>
      <c r="R3" s="1"/>
      <c r="S3" s="1"/>
      <c r="T3" s="1"/>
      <c r="U3" s="1"/>
      <c r="V3" s="1"/>
      <c r="W3" s="1"/>
    </row>
    <row r="4">
      <c r="Q4" s="1"/>
      <c r="R4" s="1"/>
      <c r="S4" s="1"/>
      <c r="T4" s="1"/>
      <c r="U4" s="1"/>
      <c r="V4" s="1"/>
      <c r="W4" s="1"/>
    </row>
    <row r="5">
      <c r="Q5" s="1"/>
      <c r="R5" s="1"/>
      <c r="S5" s="1"/>
      <c r="T5" s="1"/>
      <c r="U5" s="1"/>
      <c r="V5" s="1"/>
      <c r="W5" s="1"/>
    </row>
    <row r="6">
      <c r="Q6" s="1"/>
      <c r="R6" s="1"/>
      <c r="S6" s="1"/>
      <c r="T6" s="1"/>
      <c r="U6" s="1"/>
      <c r="V6" s="1"/>
      <c r="W6" s="1"/>
    </row>
    <row r="7">
      <c r="A7" s="2" t="s">
        <v>0</v>
      </c>
      <c r="K7" s="3" t="s">
        <v>1</v>
      </c>
      <c r="P7" s="4" t="s">
        <v>2</v>
      </c>
      <c r="U7" s="5" t="s">
        <v>3</v>
      </c>
    </row>
    <row r="9" ht="21.0" customHeight="1"/>
    <row r="10" ht="30.0" customHeight="1">
      <c r="A10" s="6" t="s">
        <v>4</v>
      </c>
      <c r="B10" s="6" t="s">
        <v>5</v>
      </c>
      <c r="C10" s="6" t="s">
        <v>6</v>
      </c>
      <c r="D10" s="7" t="s">
        <v>7</v>
      </c>
      <c r="E10" s="8" t="s">
        <v>99</v>
      </c>
      <c r="F10" s="9" t="s">
        <v>100</v>
      </c>
      <c r="G10" s="10" t="s">
        <v>101</v>
      </c>
      <c r="H10" s="10" t="s">
        <v>11</v>
      </c>
      <c r="I10" s="7" t="s">
        <v>12</v>
      </c>
      <c r="J10" s="9" t="s">
        <v>13</v>
      </c>
      <c r="K10" s="7" t="s">
        <v>14</v>
      </c>
      <c r="L10" s="8" t="s">
        <v>15</v>
      </c>
      <c r="M10" s="8" t="s">
        <v>16</v>
      </c>
      <c r="N10" s="8" t="s">
        <v>17</v>
      </c>
      <c r="O10" s="8" t="s">
        <v>18</v>
      </c>
      <c r="P10" s="11" t="s">
        <v>14</v>
      </c>
      <c r="Q10" s="11" t="s">
        <v>19</v>
      </c>
      <c r="R10" s="11" t="s">
        <v>20</v>
      </c>
      <c r="S10" s="11" t="s">
        <v>21</v>
      </c>
      <c r="T10" s="11" t="s">
        <v>22</v>
      </c>
      <c r="U10" s="11" t="s">
        <v>14</v>
      </c>
      <c r="V10" s="11" t="s">
        <v>23</v>
      </c>
      <c r="W10" s="11" t="s">
        <v>24</v>
      </c>
      <c r="X10" s="11" t="s">
        <v>25</v>
      </c>
      <c r="Y10" s="11" t="s">
        <v>22</v>
      </c>
      <c r="Z10" s="32"/>
      <c r="AA10" s="32"/>
      <c r="AB10" s="32"/>
    </row>
    <row r="11">
      <c r="A11" s="13" t="s">
        <v>26</v>
      </c>
      <c r="B11" s="13">
        <v>1.0</v>
      </c>
      <c r="C11" s="14">
        <v>33.0</v>
      </c>
      <c r="D11" s="15"/>
      <c r="E11" s="16" t="s">
        <v>98</v>
      </c>
      <c r="F11" s="15"/>
      <c r="G11" s="15"/>
      <c r="H11" s="15">
        <f t="shared" ref="H11:H76" si="1">B11*C11</f>
        <v>33</v>
      </c>
      <c r="I11" s="15">
        <f t="shared" ref="I11:I76" si="2">B11*B11</f>
        <v>1</v>
      </c>
      <c r="J11" s="15">
        <f t="shared" ref="J11:J76" si="3">$H$79*B11+$H$80</f>
        <v>34.26153827</v>
      </c>
      <c r="K11" s="15"/>
      <c r="L11" s="15"/>
      <c r="M11" s="15"/>
      <c r="N11" s="15"/>
      <c r="O11" s="15">
        <f t="shared" ref="O11:O76" si="4">ABS(C11-J11)</f>
        <v>1.261538268</v>
      </c>
      <c r="P11" s="15"/>
      <c r="Q11" s="15"/>
      <c r="R11" s="15"/>
      <c r="S11" s="15"/>
      <c r="T11" s="15">
        <f>O11*O11</f>
        <v>1.591478802</v>
      </c>
      <c r="Y11" s="17">
        <f t="shared" ref="Y11:Y77" si="6">(O11/C11)*100</f>
        <v>3.822843237</v>
      </c>
    </row>
    <row r="12">
      <c r="A12" s="13" t="s">
        <v>27</v>
      </c>
      <c r="B12" s="13">
        <v>2.0</v>
      </c>
      <c r="C12" s="14">
        <v>38.0</v>
      </c>
      <c r="D12" s="14">
        <v>33.0</v>
      </c>
      <c r="E12" s="16" t="s">
        <v>98</v>
      </c>
      <c r="F12" s="15"/>
      <c r="G12" s="18">
        <v>33.0</v>
      </c>
      <c r="H12" s="15">
        <f t="shared" si="1"/>
        <v>76</v>
      </c>
      <c r="I12" s="15">
        <f t="shared" si="2"/>
        <v>4</v>
      </c>
      <c r="J12" s="15">
        <f t="shared" si="3"/>
        <v>34.26153827</v>
      </c>
      <c r="K12" s="15">
        <f t="shared" ref="K12:K76" si="7">ABS(C12-D12)</f>
        <v>5</v>
      </c>
      <c r="L12" s="15"/>
      <c r="M12" s="15"/>
      <c r="N12" s="15">
        <f t="shared" ref="N12:N76" si="8">ABS(C12-G12)</f>
        <v>5</v>
      </c>
      <c r="O12" s="15">
        <f t="shared" si="4"/>
        <v>3.738461725</v>
      </c>
      <c r="P12" s="15">
        <f t="shared" ref="P12:P76" si="9">K12*K12</f>
        <v>25</v>
      </c>
      <c r="Q12" s="15"/>
      <c r="R12" s="15"/>
      <c r="S12" s="15">
        <f t="shared" ref="S12:T12" si="5">N12*N12</f>
        <v>25</v>
      </c>
      <c r="T12" s="15">
        <f t="shared" si="5"/>
        <v>13.97609607</v>
      </c>
      <c r="U12" s="17">
        <f t="shared" ref="U12:U76" si="11">(K12/C12)*100</f>
        <v>13.15789474</v>
      </c>
      <c r="X12" s="17">
        <f t="shared" ref="X12:X76" si="12">(N12/C12)*100</f>
        <v>13.15789474</v>
      </c>
      <c r="Y12" s="17">
        <f t="shared" si="6"/>
        <v>9.838057172</v>
      </c>
    </row>
    <row r="13">
      <c r="A13" s="13" t="s">
        <v>28</v>
      </c>
      <c r="B13" s="13">
        <v>3.0</v>
      </c>
      <c r="C13" s="14">
        <v>40.0</v>
      </c>
      <c r="D13" s="14">
        <v>38.0</v>
      </c>
      <c r="E13" s="16" t="s">
        <v>98</v>
      </c>
      <c r="F13" s="15"/>
      <c r="G13" s="15">
        <f t="shared" ref="G13:G76" si="13">G12+0.7*(C12-G12)</f>
        <v>36.5</v>
      </c>
      <c r="H13" s="15">
        <f t="shared" si="1"/>
        <v>120</v>
      </c>
      <c r="I13" s="15">
        <f t="shared" si="2"/>
        <v>9</v>
      </c>
      <c r="J13" s="15">
        <f t="shared" si="3"/>
        <v>34.26153828</v>
      </c>
      <c r="K13" s="15">
        <f t="shared" si="7"/>
        <v>2</v>
      </c>
      <c r="L13" s="15"/>
      <c r="M13" s="15"/>
      <c r="N13" s="15">
        <f t="shared" si="8"/>
        <v>3.5</v>
      </c>
      <c r="O13" s="15">
        <f t="shared" si="4"/>
        <v>5.738461719</v>
      </c>
      <c r="P13" s="15">
        <f t="shared" si="9"/>
        <v>4</v>
      </c>
      <c r="Q13" s="15"/>
      <c r="R13" s="15"/>
      <c r="S13" s="15">
        <f t="shared" ref="S13:T13" si="10">N13*N13</f>
        <v>12.25</v>
      </c>
      <c r="T13" s="15">
        <f t="shared" si="10"/>
        <v>32.9299429</v>
      </c>
      <c r="U13" s="17">
        <f t="shared" si="11"/>
        <v>5</v>
      </c>
      <c r="X13" s="17">
        <f t="shared" si="12"/>
        <v>8.75</v>
      </c>
      <c r="Y13" s="17">
        <f t="shared" si="6"/>
        <v>14.3461543</v>
      </c>
    </row>
    <row r="14">
      <c r="A14" s="13" t="s">
        <v>29</v>
      </c>
      <c r="B14" s="13">
        <v>4.0</v>
      </c>
      <c r="C14" s="14">
        <v>32.0</v>
      </c>
      <c r="D14" s="14">
        <v>40.0</v>
      </c>
      <c r="E14" s="16" t="s">
        <v>98</v>
      </c>
      <c r="F14" s="15"/>
      <c r="G14" s="15">
        <f t="shared" si="13"/>
        <v>38.95</v>
      </c>
      <c r="H14" s="15">
        <f t="shared" si="1"/>
        <v>128</v>
      </c>
      <c r="I14" s="15">
        <f t="shared" si="2"/>
        <v>16</v>
      </c>
      <c r="J14" s="15">
        <f t="shared" si="3"/>
        <v>34.26153829</v>
      </c>
      <c r="K14" s="15">
        <f t="shared" si="7"/>
        <v>8</v>
      </c>
      <c r="L14" s="15"/>
      <c r="M14" s="15"/>
      <c r="N14" s="15">
        <f t="shared" si="8"/>
        <v>6.95</v>
      </c>
      <c r="O14" s="15">
        <f t="shared" si="4"/>
        <v>2.261538287</v>
      </c>
      <c r="P14" s="15">
        <f t="shared" si="9"/>
        <v>64</v>
      </c>
      <c r="Q14" s="15"/>
      <c r="R14" s="15"/>
      <c r="S14" s="15">
        <f t="shared" ref="S14:T14" si="14">N14*N14</f>
        <v>48.3025</v>
      </c>
      <c r="T14" s="15">
        <f t="shared" si="14"/>
        <v>5.114555424</v>
      </c>
      <c r="U14" s="17">
        <f t="shared" si="11"/>
        <v>25</v>
      </c>
      <c r="X14" s="17">
        <f t="shared" si="12"/>
        <v>21.71875</v>
      </c>
      <c r="Y14" s="17">
        <f t="shared" si="6"/>
        <v>7.067307147</v>
      </c>
    </row>
    <row r="15">
      <c r="A15" s="13" t="s">
        <v>30</v>
      </c>
      <c r="B15" s="13">
        <v>5.0</v>
      </c>
      <c r="C15" s="14">
        <v>38.0</v>
      </c>
      <c r="D15" s="14">
        <v>32.0</v>
      </c>
      <c r="E15" s="16" t="s">
        <v>98</v>
      </c>
      <c r="F15" s="15"/>
      <c r="G15" s="15">
        <f t="shared" si="13"/>
        <v>34.085</v>
      </c>
      <c r="H15" s="15">
        <f t="shared" si="1"/>
        <v>190</v>
      </c>
      <c r="I15" s="15">
        <f t="shared" si="2"/>
        <v>25</v>
      </c>
      <c r="J15" s="15">
        <f t="shared" si="3"/>
        <v>34.26153829</v>
      </c>
      <c r="K15" s="15">
        <f t="shared" si="7"/>
        <v>6</v>
      </c>
      <c r="L15" s="15"/>
      <c r="M15" s="15"/>
      <c r="N15" s="15">
        <f t="shared" si="8"/>
        <v>3.915</v>
      </c>
      <c r="O15" s="15">
        <f t="shared" si="4"/>
        <v>3.738461707</v>
      </c>
      <c r="P15" s="15">
        <f t="shared" si="9"/>
        <v>36</v>
      </c>
      <c r="Q15" s="15"/>
      <c r="R15" s="15"/>
      <c r="S15" s="15">
        <f t="shared" ref="S15:T15" si="15">N15*N15</f>
        <v>15.327225</v>
      </c>
      <c r="T15" s="15">
        <f t="shared" si="15"/>
        <v>13.97609593</v>
      </c>
      <c r="U15" s="17">
        <f t="shared" si="11"/>
        <v>15.78947368</v>
      </c>
      <c r="X15" s="17">
        <f t="shared" si="12"/>
        <v>10.30263158</v>
      </c>
      <c r="Y15" s="17">
        <f t="shared" si="6"/>
        <v>9.838057123</v>
      </c>
    </row>
    <row r="16">
      <c r="A16" s="13" t="s">
        <v>31</v>
      </c>
      <c r="B16" s="13">
        <v>6.0</v>
      </c>
      <c r="C16" s="14">
        <v>37.0</v>
      </c>
      <c r="D16" s="14">
        <v>38.0</v>
      </c>
      <c r="E16" s="16" t="s">
        <v>98</v>
      </c>
      <c r="F16" s="15"/>
      <c r="G16" s="15">
        <f t="shared" si="13"/>
        <v>36.8255</v>
      </c>
      <c r="H16" s="15">
        <f t="shared" si="1"/>
        <v>222</v>
      </c>
      <c r="I16" s="15">
        <f t="shared" si="2"/>
        <v>36</v>
      </c>
      <c r="J16" s="15">
        <f t="shared" si="3"/>
        <v>34.2615383</v>
      </c>
      <c r="K16" s="15">
        <f t="shared" si="7"/>
        <v>1</v>
      </c>
      <c r="L16" s="15"/>
      <c r="M16" s="15"/>
      <c r="N16" s="15">
        <f t="shared" si="8"/>
        <v>0.1745</v>
      </c>
      <c r="O16" s="15">
        <f t="shared" si="4"/>
        <v>2.738461701</v>
      </c>
      <c r="P16" s="15">
        <f t="shared" si="9"/>
        <v>1</v>
      </c>
      <c r="Q16" s="15"/>
      <c r="R16" s="15"/>
      <c r="S16" s="15">
        <f t="shared" ref="S16:T16" si="16">N16*N16</f>
        <v>0.03045025</v>
      </c>
      <c r="T16" s="15">
        <f t="shared" si="16"/>
        <v>7.499172485</v>
      </c>
      <c r="U16" s="17">
        <f t="shared" si="11"/>
        <v>2.702702703</v>
      </c>
      <c r="X16" s="17">
        <f t="shared" si="12"/>
        <v>0.4716216216</v>
      </c>
      <c r="Y16" s="17">
        <f t="shared" si="6"/>
        <v>7.401247839</v>
      </c>
    </row>
    <row r="17">
      <c r="A17" s="13" t="s">
        <v>32</v>
      </c>
      <c r="B17" s="13">
        <v>7.0</v>
      </c>
      <c r="C17" s="14">
        <v>31.0</v>
      </c>
      <c r="D17" s="14">
        <v>37.0</v>
      </c>
      <c r="E17" s="16" t="s">
        <v>98</v>
      </c>
      <c r="F17" s="15"/>
      <c r="G17" s="15">
        <f t="shared" si="13"/>
        <v>36.94765</v>
      </c>
      <c r="H17" s="15">
        <f t="shared" si="1"/>
        <v>217</v>
      </c>
      <c r="I17" s="15">
        <f t="shared" si="2"/>
        <v>49</v>
      </c>
      <c r="J17" s="15">
        <f t="shared" si="3"/>
        <v>34.26153831</v>
      </c>
      <c r="K17" s="15">
        <f t="shared" si="7"/>
        <v>6</v>
      </c>
      <c r="L17" s="15"/>
      <c r="M17" s="15"/>
      <c r="N17" s="15">
        <f t="shared" si="8"/>
        <v>5.94765</v>
      </c>
      <c r="O17" s="15">
        <f t="shared" si="4"/>
        <v>3.261538306</v>
      </c>
      <c r="P17" s="15">
        <f t="shared" si="9"/>
        <v>36</v>
      </c>
      <c r="Q17" s="15"/>
      <c r="R17" s="15"/>
      <c r="S17" s="15">
        <f t="shared" ref="S17:T17" si="17">N17*N17</f>
        <v>35.37454052</v>
      </c>
      <c r="T17" s="15">
        <f t="shared" si="17"/>
        <v>10.63763212</v>
      </c>
      <c r="U17" s="17">
        <f t="shared" si="11"/>
        <v>19.35483871</v>
      </c>
      <c r="X17" s="17">
        <f t="shared" si="12"/>
        <v>19.18596774</v>
      </c>
      <c r="Y17" s="17">
        <f t="shared" si="6"/>
        <v>10.52109131</v>
      </c>
    </row>
    <row r="18">
      <c r="A18" s="13" t="s">
        <v>33</v>
      </c>
      <c r="B18" s="13">
        <v>8.0</v>
      </c>
      <c r="C18" s="14">
        <v>40.0</v>
      </c>
      <c r="D18" s="14">
        <v>31.0</v>
      </c>
      <c r="E18" s="14">
        <f t="shared" ref="E18:E76" si="19">(C14+C15+C16+C17+C1+C11+C12+C13)/7</f>
        <v>35.57142857</v>
      </c>
      <c r="F18" s="15">
        <f t="shared" ref="F18:F76" si="20">sum((0.3*C13)+(0.2*C14)+(0.1*C15)+(0.1*C16)+(0.1*C17)+(0.1*C12)+(0.1*C11))</f>
        <v>36.1</v>
      </c>
      <c r="G18" s="15">
        <f t="shared" si="13"/>
        <v>32.784295</v>
      </c>
      <c r="H18" s="15">
        <f t="shared" si="1"/>
        <v>320</v>
      </c>
      <c r="I18" s="15">
        <f t="shared" si="2"/>
        <v>64</v>
      </c>
      <c r="J18" s="15">
        <f t="shared" si="3"/>
        <v>34.26153831</v>
      </c>
      <c r="K18" s="15">
        <f t="shared" si="7"/>
        <v>9</v>
      </c>
      <c r="L18" s="15">
        <f t="shared" ref="L18:L76" si="21">ABS(C18-E18)</f>
        <v>4.428571429</v>
      </c>
      <c r="M18" s="15">
        <f t="shared" ref="M18:M76" si="22">ABS(C18-F18)</f>
        <v>3.9</v>
      </c>
      <c r="N18" s="15">
        <f t="shared" si="8"/>
        <v>7.215705</v>
      </c>
      <c r="O18" s="15">
        <f t="shared" si="4"/>
        <v>5.738461688</v>
      </c>
      <c r="P18" s="15">
        <f t="shared" si="9"/>
        <v>81</v>
      </c>
      <c r="Q18" s="15">
        <f t="shared" ref="Q18:T18" si="18">L18*L18</f>
        <v>19.6122449</v>
      </c>
      <c r="R18" s="15">
        <f t="shared" si="18"/>
        <v>15.21</v>
      </c>
      <c r="S18" s="15">
        <f t="shared" si="18"/>
        <v>52.06639865</v>
      </c>
      <c r="T18" s="15">
        <f t="shared" si="18"/>
        <v>32.92994255</v>
      </c>
      <c r="U18" s="17">
        <f t="shared" si="11"/>
        <v>22.5</v>
      </c>
      <c r="V18" s="17">
        <f t="shared" ref="V18:V76" si="24">(L18/C18)*100</f>
        <v>11.07142857</v>
      </c>
      <c r="W18" s="17">
        <f t="shared" ref="W18:W76" si="25">(M18/C18)*100</f>
        <v>9.75</v>
      </c>
      <c r="X18" s="17">
        <f t="shared" si="12"/>
        <v>18.0392625</v>
      </c>
      <c r="Y18" s="17">
        <f t="shared" si="6"/>
        <v>14.34615422</v>
      </c>
    </row>
    <row r="19">
      <c r="A19" s="13" t="s">
        <v>34</v>
      </c>
      <c r="B19" s="13">
        <v>9.0</v>
      </c>
      <c r="C19" s="14">
        <v>38.0</v>
      </c>
      <c r="D19" s="14">
        <v>40.0</v>
      </c>
      <c r="E19" s="14">
        <f t="shared" si="19"/>
        <v>36.57142857</v>
      </c>
      <c r="F19" s="15">
        <f t="shared" si="20"/>
        <v>35.8</v>
      </c>
      <c r="G19" s="15">
        <f t="shared" si="13"/>
        <v>37.8352885</v>
      </c>
      <c r="H19" s="15">
        <f t="shared" si="1"/>
        <v>342</v>
      </c>
      <c r="I19" s="15">
        <f t="shared" si="2"/>
        <v>81</v>
      </c>
      <c r="J19" s="15">
        <f t="shared" si="3"/>
        <v>34.26153832</v>
      </c>
      <c r="K19" s="15">
        <f t="shared" si="7"/>
        <v>2</v>
      </c>
      <c r="L19" s="15">
        <f t="shared" si="21"/>
        <v>1.428571429</v>
      </c>
      <c r="M19" s="15">
        <f t="shared" si="22"/>
        <v>2.2</v>
      </c>
      <c r="N19" s="15">
        <f t="shared" si="8"/>
        <v>0.1647115</v>
      </c>
      <c r="O19" s="15">
        <f t="shared" si="4"/>
        <v>3.738461682</v>
      </c>
      <c r="P19" s="15">
        <f t="shared" si="9"/>
        <v>4</v>
      </c>
      <c r="Q19" s="15">
        <f t="shared" ref="Q19:T19" si="23">L19*L19</f>
        <v>2.040816327</v>
      </c>
      <c r="R19" s="15">
        <f t="shared" si="23"/>
        <v>4.84</v>
      </c>
      <c r="S19" s="15">
        <f t="shared" si="23"/>
        <v>0.02712987823</v>
      </c>
      <c r="T19" s="15">
        <f t="shared" si="23"/>
        <v>13.97609575</v>
      </c>
      <c r="U19" s="17">
        <f t="shared" si="11"/>
        <v>5.263157895</v>
      </c>
      <c r="V19" s="17">
        <f t="shared" si="24"/>
        <v>3.759398496</v>
      </c>
      <c r="W19" s="17">
        <f t="shared" si="25"/>
        <v>5.789473684</v>
      </c>
      <c r="X19" s="17">
        <f t="shared" si="12"/>
        <v>0.4334513158</v>
      </c>
      <c r="Y19" s="17">
        <f t="shared" si="6"/>
        <v>9.838057057</v>
      </c>
    </row>
    <row r="20">
      <c r="A20" s="13" t="s">
        <v>35</v>
      </c>
      <c r="B20" s="13">
        <v>10.0</v>
      </c>
      <c r="C20" s="14">
        <v>31.0</v>
      </c>
      <c r="D20" s="14">
        <v>38.0</v>
      </c>
      <c r="E20" s="14">
        <f t="shared" si="19"/>
        <v>36.57142857</v>
      </c>
      <c r="F20" s="15">
        <f t="shared" si="20"/>
        <v>36.9</v>
      </c>
      <c r="G20" s="15">
        <f t="shared" si="13"/>
        <v>37.95058655</v>
      </c>
      <c r="H20" s="15">
        <f t="shared" si="1"/>
        <v>310</v>
      </c>
      <c r="I20" s="15">
        <f t="shared" si="2"/>
        <v>100</v>
      </c>
      <c r="J20" s="15">
        <f t="shared" si="3"/>
        <v>34.26153832</v>
      </c>
      <c r="K20" s="15">
        <f t="shared" si="7"/>
        <v>7</v>
      </c>
      <c r="L20" s="15">
        <f t="shared" si="21"/>
        <v>5.571428571</v>
      </c>
      <c r="M20" s="15">
        <f t="shared" si="22"/>
        <v>5.9</v>
      </c>
      <c r="N20" s="15">
        <f t="shared" si="8"/>
        <v>6.95058655</v>
      </c>
      <c r="O20" s="15">
        <f t="shared" si="4"/>
        <v>3.261538324</v>
      </c>
      <c r="P20" s="15">
        <f t="shared" si="9"/>
        <v>49</v>
      </c>
      <c r="Q20" s="15">
        <f t="shared" ref="Q20:T20" si="26">L20*L20</f>
        <v>31.04081633</v>
      </c>
      <c r="R20" s="15">
        <f t="shared" si="26"/>
        <v>34.81</v>
      </c>
      <c r="S20" s="15">
        <f t="shared" si="26"/>
        <v>48.31065339</v>
      </c>
      <c r="T20" s="15">
        <f t="shared" si="26"/>
        <v>10.63763224</v>
      </c>
      <c r="U20" s="17">
        <f t="shared" si="11"/>
        <v>22.58064516</v>
      </c>
      <c r="V20" s="17">
        <f t="shared" si="24"/>
        <v>17.97235023</v>
      </c>
      <c r="W20" s="17">
        <f t="shared" si="25"/>
        <v>19.03225806</v>
      </c>
      <c r="X20" s="17">
        <f t="shared" si="12"/>
        <v>22.42124694</v>
      </c>
      <c r="Y20" s="17">
        <f t="shared" si="6"/>
        <v>10.52109137</v>
      </c>
    </row>
    <row r="21" ht="15.75" customHeight="1">
      <c r="A21" s="13" t="s">
        <v>36</v>
      </c>
      <c r="B21" s="13">
        <v>11.0</v>
      </c>
      <c r="C21" s="14">
        <v>36.0</v>
      </c>
      <c r="D21" s="14">
        <v>31.0</v>
      </c>
      <c r="E21" s="14">
        <f t="shared" si="19"/>
        <v>35.28571429</v>
      </c>
      <c r="F21" s="15">
        <f t="shared" si="20"/>
        <v>35.2</v>
      </c>
      <c r="G21" s="15">
        <f t="shared" si="13"/>
        <v>33.08517597</v>
      </c>
      <c r="H21" s="15">
        <f t="shared" si="1"/>
        <v>396</v>
      </c>
      <c r="I21" s="15">
        <f t="shared" si="2"/>
        <v>121</v>
      </c>
      <c r="J21" s="15">
        <f t="shared" si="3"/>
        <v>34.26153833</v>
      </c>
      <c r="K21" s="15">
        <f t="shared" si="7"/>
        <v>5</v>
      </c>
      <c r="L21" s="15">
        <f t="shared" si="21"/>
        <v>0.7142857143</v>
      </c>
      <c r="M21" s="15">
        <f t="shared" si="22"/>
        <v>0.8</v>
      </c>
      <c r="N21" s="15">
        <f t="shared" si="8"/>
        <v>2.914824035</v>
      </c>
      <c r="O21" s="15">
        <f t="shared" si="4"/>
        <v>1.738461669</v>
      </c>
      <c r="P21" s="15">
        <f t="shared" si="9"/>
        <v>25</v>
      </c>
      <c r="Q21" s="15">
        <f t="shared" ref="Q21:T21" si="27">L21*L21</f>
        <v>0.5102040816</v>
      </c>
      <c r="R21" s="15">
        <f t="shared" si="27"/>
        <v>0.64</v>
      </c>
      <c r="S21" s="15">
        <f t="shared" si="27"/>
        <v>8.496199155</v>
      </c>
      <c r="T21" s="15">
        <f t="shared" si="27"/>
        <v>3.022248976</v>
      </c>
      <c r="U21" s="17">
        <f t="shared" si="11"/>
        <v>13.88888889</v>
      </c>
      <c r="V21" s="17">
        <f t="shared" si="24"/>
        <v>1.984126984</v>
      </c>
      <c r="W21" s="17">
        <f t="shared" si="25"/>
        <v>2.222222222</v>
      </c>
      <c r="X21" s="17">
        <f t="shared" si="12"/>
        <v>8.096733431</v>
      </c>
      <c r="Y21" s="17">
        <f t="shared" si="6"/>
        <v>4.829060193</v>
      </c>
    </row>
    <row r="22" ht="15.75" customHeight="1">
      <c r="A22" s="13" t="s">
        <v>37</v>
      </c>
      <c r="B22" s="13">
        <v>12.0</v>
      </c>
      <c r="C22" s="14">
        <v>37.0</v>
      </c>
      <c r="D22" s="14">
        <v>36.0</v>
      </c>
      <c r="E22" s="14">
        <f t="shared" si="19"/>
        <v>35.85714286</v>
      </c>
      <c r="F22" s="15">
        <f t="shared" si="20"/>
        <v>35.3</v>
      </c>
      <c r="G22" s="15">
        <f t="shared" si="13"/>
        <v>35.12555279</v>
      </c>
      <c r="H22" s="15">
        <f t="shared" si="1"/>
        <v>444</v>
      </c>
      <c r="I22" s="15">
        <f t="shared" si="2"/>
        <v>144</v>
      </c>
      <c r="J22" s="15">
        <f t="shared" si="3"/>
        <v>34.26153834</v>
      </c>
      <c r="K22" s="15">
        <f t="shared" si="7"/>
        <v>1</v>
      </c>
      <c r="L22" s="15">
        <f t="shared" si="21"/>
        <v>1.142857143</v>
      </c>
      <c r="M22" s="15">
        <f t="shared" si="22"/>
        <v>1.7</v>
      </c>
      <c r="N22" s="15">
        <f t="shared" si="8"/>
        <v>1.874447211</v>
      </c>
      <c r="O22" s="15">
        <f t="shared" si="4"/>
        <v>2.738461663</v>
      </c>
      <c r="P22" s="15">
        <f t="shared" si="9"/>
        <v>1</v>
      </c>
      <c r="Q22" s="15">
        <f t="shared" ref="Q22:T22" si="28">L22*L22</f>
        <v>1.306122449</v>
      </c>
      <c r="R22" s="15">
        <f t="shared" si="28"/>
        <v>2.89</v>
      </c>
      <c r="S22" s="15">
        <f t="shared" si="28"/>
        <v>3.513552345</v>
      </c>
      <c r="T22" s="15">
        <f t="shared" si="28"/>
        <v>7.49917228</v>
      </c>
      <c r="U22" s="17">
        <f t="shared" si="11"/>
        <v>2.702702703</v>
      </c>
      <c r="V22" s="17">
        <f t="shared" si="24"/>
        <v>3.088803089</v>
      </c>
      <c r="W22" s="17">
        <f t="shared" si="25"/>
        <v>4.594594595</v>
      </c>
      <c r="X22" s="17">
        <f t="shared" si="12"/>
        <v>5.066073542</v>
      </c>
      <c r="Y22" s="17">
        <f t="shared" si="6"/>
        <v>7.401247738</v>
      </c>
    </row>
    <row r="23" ht="15.75" customHeight="1">
      <c r="A23" s="13" t="s">
        <v>38</v>
      </c>
      <c r="B23" s="13">
        <v>13.0</v>
      </c>
      <c r="C23" s="14">
        <v>39.0</v>
      </c>
      <c r="D23" s="14">
        <v>37.0</v>
      </c>
      <c r="E23" s="14">
        <f t="shared" si="19"/>
        <v>35.71428571</v>
      </c>
      <c r="F23" s="15">
        <f t="shared" si="20"/>
        <v>36.8</v>
      </c>
      <c r="G23" s="15">
        <f t="shared" si="13"/>
        <v>36.43766584</v>
      </c>
      <c r="H23" s="15">
        <f t="shared" si="1"/>
        <v>507</v>
      </c>
      <c r="I23" s="15">
        <f t="shared" si="2"/>
        <v>169</v>
      </c>
      <c r="J23" s="15">
        <f t="shared" si="3"/>
        <v>34.26153834</v>
      </c>
      <c r="K23" s="15">
        <f t="shared" si="7"/>
        <v>2</v>
      </c>
      <c r="L23" s="15">
        <f t="shared" si="21"/>
        <v>3.285714286</v>
      </c>
      <c r="M23" s="15">
        <f t="shared" si="22"/>
        <v>2.2</v>
      </c>
      <c r="N23" s="15">
        <f t="shared" si="8"/>
        <v>2.562334163</v>
      </c>
      <c r="O23" s="15">
        <f t="shared" si="4"/>
        <v>4.738461657</v>
      </c>
      <c r="P23" s="15">
        <f t="shared" si="9"/>
        <v>4</v>
      </c>
      <c r="Q23" s="15">
        <f t="shared" ref="Q23:T23" si="29">L23*L23</f>
        <v>10.79591837</v>
      </c>
      <c r="R23" s="15">
        <f t="shared" si="29"/>
        <v>4.84</v>
      </c>
      <c r="S23" s="15">
        <f t="shared" si="29"/>
        <v>6.565556364</v>
      </c>
      <c r="T23" s="15">
        <f t="shared" si="29"/>
        <v>22.45301887</v>
      </c>
      <c r="U23" s="17">
        <f t="shared" si="11"/>
        <v>5.128205128</v>
      </c>
      <c r="V23" s="17">
        <f t="shared" si="24"/>
        <v>8.424908425</v>
      </c>
      <c r="W23" s="17">
        <f t="shared" si="25"/>
        <v>5.641025641</v>
      </c>
      <c r="X23" s="17">
        <f t="shared" si="12"/>
        <v>6.570087598</v>
      </c>
      <c r="Y23" s="17">
        <f t="shared" si="6"/>
        <v>12.14990168</v>
      </c>
    </row>
    <row r="24" ht="15.75" customHeight="1">
      <c r="A24" s="13" t="s">
        <v>39</v>
      </c>
      <c r="B24" s="13">
        <v>14.0</v>
      </c>
      <c r="C24" s="14">
        <v>39.0</v>
      </c>
      <c r="D24" s="14">
        <v>39.0</v>
      </c>
      <c r="E24" s="14">
        <f t="shared" si="19"/>
        <v>36</v>
      </c>
      <c r="F24" s="15">
        <f t="shared" si="20"/>
        <v>35.9</v>
      </c>
      <c r="G24" s="15">
        <f t="shared" si="13"/>
        <v>38.23129975</v>
      </c>
      <c r="H24" s="15">
        <f t="shared" si="1"/>
        <v>546</v>
      </c>
      <c r="I24" s="15">
        <f t="shared" si="2"/>
        <v>196</v>
      </c>
      <c r="J24" s="15">
        <f t="shared" si="3"/>
        <v>34.26153835</v>
      </c>
      <c r="K24" s="15">
        <f t="shared" si="7"/>
        <v>0</v>
      </c>
      <c r="L24" s="15">
        <f t="shared" si="21"/>
        <v>3</v>
      </c>
      <c r="M24" s="15">
        <f t="shared" si="22"/>
        <v>3.1</v>
      </c>
      <c r="N24" s="15">
        <f t="shared" si="8"/>
        <v>0.7687002489</v>
      </c>
      <c r="O24" s="15">
        <f t="shared" si="4"/>
        <v>4.738461651</v>
      </c>
      <c r="P24" s="15">
        <f t="shared" si="9"/>
        <v>0</v>
      </c>
      <c r="Q24" s="15">
        <f t="shared" ref="Q24:T24" si="30">L24*L24</f>
        <v>9</v>
      </c>
      <c r="R24" s="15">
        <f t="shared" si="30"/>
        <v>9.61</v>
      </c>
      <c r="S24" s="15">
        <f t="shared" si="30"/>
        <v>0.5909000727</v>
      </c>
      <c r="T24" s="15">
        <f t="shared" si="30"/>
        <v>22.45301881</v>
      </c>
      <c r="U24" s="17">
        <f t="shared" si="11"/>
        <v>0</v>
      </c>
      <c r="V24" s="17">
        <f t="shared" si="24"/>
        <v>7.692307692</v>
      </c>
      <c r="W24" s="17">
        <f t="shared" si="25"/>
        <v>7.948717949</v>
      </c>
      <c r="X24" s="17">
        <f t="shared" si="12"/>
        <v>1.971026279</v>
      </c>
      <c r="Y24" s="17">
        <f t="shared" si="6"/>
        <v>12.14990167</v>
      </c>
    </row>
    <row r="25" ht="15.75" customHeight="1">
      <c r="A25" s="13" t="s">
        <v>40</v>
      </c>
      <c r="B25" s="13">
        <v>15.0</v>
      </c>
      <c r="C25" s="14">
        <v>30.0</v>
      </c>
      <c r="D25" s="14">
        <v>39.0</v>
      </c>
      <c r="E25" s="14">
        <f t="shared" si="19"/>
        <v>37.14285714</v>
      </c>
      <c r="F25" s="15">
        <f t="shared" si="20"/>
        <v>35.8</v>
      </c>
      <c r="G25" s="15">
        <f t="shared" si="13"/>
        <v>38.76938993</v>
      </c>
      <c r="H25" s="15">
        <f t="shared" si="1"/>
        <v>450</v>
      </c>
      <c r="I25" s="15">
        <f t="shared" si="2"/>
        <v>225</v>
      </c>
      <c r="J25" s="15">
        <f t="shared" si="3"/>
        <v>34.26153836</v>
      </c>
      <c r="K25" s="15">
        <f t="shared" si="7"/>
        <v>9</v>
      </c>
      <c r="L25" s="15">
        <f t="shared" si="21"/>
        <v>7.142857143</v>
      </c>
      <c r="M25" s="15">
        <f t="shared" si="22"/>
        <v>5.8</v>
      </c>
      <c r="N25" s="15">
        <f t="shared" si="8"/>
        <v>8.769389925</v>
      </c>
      <c r="O25" s="15">
        <f t="shared" si="4"/>
        <v>4.261538356</v>
      </c>
      <c r="P25" s="15">
        <f t="shared" si="9"/>
        <v>81</v>
      </c>
      <c r="Q25" s="15">
        <f t="shared" ref="Q25:T25" si="31">L25*L25</f>
        <v>51.02040816</v>
      </c>
      <c r="R25" s="15">
        <f t="shared" si="31"/>
        <v>33.64</v>
      </c>
      <c r="S25" s="15">
        <f t="shared" si="31"/>
        <v>76.90219966</v>
      </c>
      <c r="T25" s="15">
        <f t="shared" si="31"/>
        <v>18.16070916</v>
      </c>
      <c r="U25" s="17">
        <f t="shared" si="11"/>
        <v>30</v>
      </c>
      <c r="V25" s="17">
        <f t="shared" si="24"/>
        <v>23.80952381</v>
      </c>
      <c r="W25" s="17">
        <f t="shared" si="25"/>
        <v>19.33333333</v>
      </c>
      <c r="X25" s="17">
        <f t="shared" si="12"/>
        <v>29.23129975</v>
      </c>
      <c r="Y25" s="17">
        <f t="shared" si="6"/>
        <v>14.20512785</v>
      </c>
    </row>
    <row r="26" ht="15.75" customHeight="1">
      <c r="A26" s="13" t="s">
        <v>41</v>
      </c>
      <c r="B26" s="13">
        <v>16.0</v>
      </c>
      <c r="C26" s="14">
        <v>33.0</v>
      </c>
      <c r="D26" s="14">
        <v>30.0</v>
      </c>
      <c r="E26" s="14">
        <f t="shared" si="19"/>
        <v>35.71428571</v>
      </c>
      <c r="F26" s="15">
        <f t="shared" si="20"/>
        <v>35.9</v>
      </c>
      <c r="G26" s="15">
        <f t="shared" si="13"/>
        <v>32.63081698</v>
      </c>
      <c r="H26" s="15">
        <f t="shared" si="1"/>
        <v>528</v>
      </c>
      <c r="I26" s="15">
        <f t="shared" si="2"/>
        <v>256</v>
      </c>
      <c r="J26" s="15">
        <f t="shared" si="3"/>
        <v>34.26153836</v>
      </c>
      <c r="K26" s="15">
        <f t="shared" si="7"/>
        <v>3</v>
      </c>
      <c r="L26" s="15">
        <f t="shared" si="21"/>
        <v>2.714285714</v>
      </c>
      <c r="M26" s="15">
        <f t="shared" si="22"/>
        <v>2.9</v>
      </c>
      <c r="N26" s="15">
        <f t="shared" si="8"/>
        <v>0.3691830224</v>
      </c>
      <c r="O26" s="15">
        <f t="shared" si="4"/>
        <v>1.261538362</v>
      </c>
      <c r="P26" s="15">
        <f t="shared" si="9"/>
        <v>9</v>
      </c>
      <c r="Q26" s="15">
        <f t="shared" ref="Q26:T26" si="32">L26*L26</f>
        <v>7.367346939</v>
      </c>
      <c r="R26" s="15">
        <f t="shared" si="32"/>
        <v>8.41</v>
      </c>
      <c r="S26" s="15">
        <f t="shared" si="32"/>
        <v>0.136296104</v>
      </c>
      <c r="T26" s="15">
        <f t="shared" si="32"/>
        <v>1.591479038</v>
      </c>
      <c r="U26" s="17">
        <f t="shared" si="11"/>
        <v>9.090909091</v>
      </c>
      <c r="V26" s="17">
        <f t="shared" si="24"/>
        <v>8.225108225</v>
      </c>
      <c r="W26" s="17">
        <f t="shared" si="25"/>
        <v>8.787878788</v>
      </c>
      <c r="X26" s="17">
        <f t="shared" si="12"/>
        <v>1.118736432</v>
      </c>
      <c r="Y26" s="17">
        <f t="shared" si="6"/>
        <v>3.822843521</v>
      </c>
    </row>
    <row r="27" ht="15.75" customHeight="1">
      <c r="A27" s="13" t="s">
        <v>42</v>
      </c>
      <c r="B27" s="13">
        <v>17.0</v>
      </c>
      <c r="C27" s="14">
        <v>32.0</v>
      </c>
      <c r="D27" s="14">
        <v>33.0</v>
      </c>
      <c r="E27" s="14" t="str">
        <f t="shared" si="19"/>
        <v>#VALUE!</v>
      </c>
      <c r="F27" s="15">
        <f t="shared" si="20"/>
        <v>35.8</v>
      </c>
      <c r="G27" s="15">
        <f t="shared" si="13"/>
        <v>32.88924509</v>
      </c>
      <c r="H27" s="15">
        <f t="shared" si="1"/>
        <v>544</v>
      </c>
      <c r="I27" s="15">
        <f t="shared" si="2"/>
        <v>289</v>
      </c>
      <c r="J27" s="15">
        <f t="shared" si="3"/>
        <v>34.26153837</v>
      </c>
      <c r="K27" s="15">
        <f t="shared" si="7"/>
        <v>1</v>
      </c>
      <c r="L27" s="15" t="str">
        <f t="shared" si="21"/>
        <v>#VALUE!</v>
      </c>
      <c r="M27" s="15">
        <f t="shared" si="22"/>
        <v>3.8</v>
      </c>
      <c r="N27" s="15">
        <f t="shared" si="8"/>
        <v>0.8892450933</v>
      </c>
      <c r="O27" s="15">
        <f t="shared" si="4"/>
        <v>2.261538368</v>
      </c>
      <c r="P27" s="15">
        <f t="shared" si="9"/>
        <v>1</v>
      </c>
      <c r="Q27" s="15" t="str">
        <f t="shared" ref="Q27:T27" si="33">L27*L27</f>
        <v>#VALUE!</v>
      </c>
      <c r="R27" s="15">
        <f t="shared" si="33"/>
        <v>14.44</v>
      </c>
      <c r="S27" s="15">
        <f t="shared" si="33"/>
        <v>0.7907568359</v>
      </c>
      <c r="T27" s="15">
        <f t="shared" si="33"/>
        <v>5.11455579</v>
      </c>
      <c r="U27" s="17">
        <f t="shared" si="11"/>
        <v>3.125</v>
      </c>
      <c r="V27" s="17" t="str">
        <f t="shared" si="24"/>
        <v>#VALUE!</v>
      </c>
      <c r="W27" s="17">
        <f t="shared" si="25"/>
        <v>11.875</v>
      </c>
      <c r="X27" s="17">
        <f t="shared" si="12"/>
        <v>2.778890916</v>
      </c>
      <c r="Y27" s="17">
        <f t="shared" si="6"/>
        <v>7.0673074</v>
      </c>
    </row>
    <row r="28" ht="15.75" customHeight="1">
      <c r="A28" s="13" t="s">
        <v>43</v>
      </c>
      <c r="B28" s="13">
        <v>18.0</v>
      </c>
      <c r="C28" s="14">
        <v>31.0</v>
      </c>
      <c r="D28" s="14">
        <v>32.0</v>
      </c>
      <c r="E28" s="14">
        <f t="shared" si="19"/>
        <v>39.85714286</v>
      </c>
      <c r="F28" s="15">
        <f t="shared" si="20"/>
        <v>36.3</v>
      </c>
      <c r="G28" s="15">
        <f t="shared" si="13"/>
        <v>32.26677353</v>
      </c>
      <c r="H28" s="15">
        <f t="shared" si="1"/>
        <v>558</v>
      </c>
      <c r="I28" s="15">
        <f t="shared" si="2"/>
        <v>324</v>
      </c>
      <c r="J28" s="15">
        <f t="shared" si="3"/>
        <v>34.26153837</v>
      </c>
      <c r="K28" s="15">
        <f t="shared" si="7"/>
        <v>1</v>
      </c>
      <c r="L28" s="15">
        <f t="shared" si="21"/>
        <v>8.857142857</v>
      </c>
      <c r="M28" s="15">
        <f t="shared" si="22"/>
        <v>5.3</v>
      </c>
      <c r="N28" s="15">
        <f t="shared" si="8"/>
        <v>1.266773528</v>
      </c>
      <c r="O28" s="15">
        <f t="shared" si="4"/>
        <v>3.261538374</v>
      </c>
      <c r="P28" s="15">
        <f t="shared" si="9"/>
        <v>1</v>
      </c>
      <c r="Q28" s="15">
        <f t="shared" ref="Q28:T28" si="34">L28*L28</f>
        <v>78.44897959</v>
      </c>
      <c r="R28" s="15">
        <f t="shared" si="34"/>
        <v>28.09</v>
      </c>
      <c r="S28" s="15">
        <f t="shared" si="34"/>
        <v>1.604715171</v>
      </c>
      <c r="T28" s="15">
        <f t="shared" si="34"/>
        <v>10.63763257</v>
      </c>
      <c r="U28" s="17">
        <f t="shared" si="11"/>
        <v>3.225806452</v>
      </c>
      <c r="V28" s="17">
        <f t="shared" si="24"/>
        <v>28.57142857</v>
      </c>
      <c r="W28" s="17">
        <f t="shared" si="25"/>
        <v>17.09677419</v>
      </c>
      <c r="X28" s="17">
        <f t="shared" si="12"/>
        <v>4.086366219</v>
      </c>
      <c r="Y28" s="17">
        <f t="shared" si="6"/>
        <v>10.52109153</v>
      </c>
    </row>
    <row r="29" ht="15.75" customHeight="1">
      <c r="A29" s="13" t="s">
        <v>44</v>
      </c>
      <c r="B29" s="13">
        <v>19.0</v>
      </c>
      <c r="C29" s="14">
        <v>39.0</v>
      </c>
      <c r="D29" s="14">
        <v>31.0</v>
      </c>
      <c r="E29" s="14">
        <f t="shared" si="19"/>
        <v>39.85714286</v>
      </c>
      <c r="F29" s="15">
        <f t="shared" si="20"/>
        <v>34.9</v>
      </c>
      <c r="G29" s="15">
        <f t="shared" si="13"/>
        <v>31.38003206</v>
      </c>
      <c r="H29" s="15">
        <f t="shared" si="1"/>
        <v>741</v>
      </c>
      <c r="I29" s="15">
        <f t="shared" si="2"/>
        <v>361</v>
      </c>
      <c r="J29" s="15">
        <f t="shared" si="3"/>
        <v>34.26153838</v>
      </c>
      <c r="K29" s="15">
        <f t="shared" si="7"/>
        <v>8</v>
      </c>
      <c r="L29" s="15">
        <f t="shared" si="21"/>
        <v>0.8571428571</v>
      </c>
      <c r="M29" s="15">
        <f t="shared" si="22"/>
        <v>4.1</v>
      </c>
      <c r="N29" s="15">
        <f t="shared" si="8"/>
        <v>7.619967942</v>
      </c>
      <c r="O29" s="15">
        <f t="shared" si="4"/>
        <v>4.738461619</v>
      </c>
      <c r="P29" s="15">
        <f t="shared" si="9"/>
        <v>64</v>
      </c>
      <c r="Q29" s="15">
        <f t="shared" ref="Q29:T29" si="35">L29*L29</f>
        <v>0.7346938776</v>
      </c>
      <c r="R29" s="15">
        <f t="shared" si="35"/>
        <v>16.81</v>
      </c>
      <c r="S29" s="15">
        <f t="shared" si="35"/>
        <v>58.06391143</v>
      </c>
      <c r="T29" s="15">
        <f t="shared" si="35"/>
        <v>22.45301852</v>
      </c>
      <c r="U29" s="17">
        <f t="shared" si="11"/>
        <v>20.51282051</v>
      </c>
      <c r="V29" s="17">
        <f t="shared" si="24"/>
        <v>2.197802198</v>
      </c>
      <c r="W29" s="17">
        <f t="shared" si="25"/>
        <v>10.51282051</v>
      </c>
      <c r="X29" s="17">
        <f t="shared" si="12"/>
        <v>19.53837934</v>
      </c>
      <c r="Y29" s="17">
        <f t="shared" si="6"/>
        <v>12.14990159</v>
      </c>
    </row>
    <row r="30" ht="15.75" customHeight="1">
      <c r="A30" s="13" t="s">
        <v>45</v>
      </c>
      <c r="B30" s="13">
        <v>20.0</v>
      </c>
      <c r="C30" s="14">
        <v>40.0</v>
      </c>
      <c r="D30" s="14">
        <v>39.0</v>
      </c>
      <c r="E30" s="14">
        <f t="shared" si="19"/>
        <v>40.42857143</v>
      </c>
      <c r="F30" s="15">
        <f t="shared" si="20"/>
        <v>33.6</v>
      </c>
      <c r="G30" s="15">
        <f t="shared" si="13"/>
        <v>36.71400962</v>
      </c>
      <c r="H30" s="15">
        <f t="shared" si="1"/>
        <v>800</v>
      </c>
      <c r="I30" s="15">
        <f t="shared" si="2"/>
        <v>400</v>
      </c>
      <c r="J30" s="15">
        <f t="shared" si="3"/>
        <v>34.26153839</v>
      </c>
      <c r="K30" s="15">
        <f t="shared" si="7"/>
        <v>1</v>
      </c>
      <c r="L30" s="15">
        <f t="shared" si="21"/>
        <v>0.4285714286</v>
      </c>
      <c r="M30" s="15">
        <f t="shared" si="22"/>
        <v>6.4</v>
      </c>
      <c r="N30" s="15">
        <f t="shared" si="8"/>
        <v>3.285990382</v>
      </c>
      <c r="O30" s="15">
        <f t="shared" si="4"/>
        <v>5.738461613</v>
      </c>
      <c r="P30" s="15">
        <f t="shared" si="9"/>
        <v>1</v>
      </c>
      <c r="Q30" s="15">
        <f t="shared" ref="Q30:T30" si="36">L30*L30</f>
        <v>0.1836734694</v>
      </c>
      <c r="R30" s="15">
        <f t="shared" si="36"/>
        <v>40.96</v>
      </c>
      <c r="S30" s="15">
        <f t="shared" si="36"/>
        <v>10.79773279</v>
      </c>
      <c r="T30" s="15">
        <f t="shared" si="36"/>
        <v>32.92994169</v>
      </c>
      <c r="U30" s="17">
        <f t="shared" si="11"/>
        <v>2.5</v>
      </c>
      <c r="V30" s="17">
        <f t="shared" si="24"/>
        <v>1.071428571</v>
      </c>
      <c r="W30" s="17">
        <f t="shared" si="25"/>
        <v>16</v>
      </c>
      <c r="X30" s="17">
        <f t="shared" si="12"/>
        <v>8.214975956</v>
      </c>
      <c r="Y30" s="17">
        <f t="shared" si="6"/>
        <v>14.34615403</v>
      </c>
    </row>
    <row r="31" ht="15.75" customHeight="1">
      <c r="A31" s="13" t="s">
        <v>46</v>
      </c>
      <c r="B31" s="13">
        <v>21.0</v>
      </c>
      <c r="C31" s="14">
        <v>35.0</v>
      </c>
      <c r="D31" s="14">
        <v>40.0</v>
      </c>
      <c r="E31" s="14">
        <f t="shared" si="19"/>
        <v>39.42857143</v>
      </c>
      <c r="F31" s="15">
        <f t="shared" si="20"/>
        <v>34.2</v>
      </c>
      <c r="G31" s="15">
        <f t="shared" si="13"/>
        <v>39.01420289</v>
      </c>
      <c r="H31" s="15">
        <f t="shared" si="1"/>
        <v>735</v>
      </c>
      <c r="I31" s="15">
        <f t="shared" si="2"/>
        <v>441</v>
      </c>
      <c r="J31" s="15">
        <f t="shared" si="3"/>
        <v>34.26153839</v>
      </c>
      <c r="K31" s="15">
        <f t="shared" si="7"/>
        <v>5</v>
      </c>
      <c r="L31" s="15">
        <f t="shared" si="21"/>
        <v>4.428571429</v>
      </c>
      <c r="M31" s="15">
        <f t="shared" si="22"/>
        <v>0.8</v>
      </c>
      <c r="N31" s="15">
        <f t="shared" si="8"/>
        <v>4.014202885</v>
      </c>
      <c r="O31" s="15">
        <f t="shared" si="4"/>
        <v>0.738461607</v>
      </c>
      <c r="P31" s="15">
        <f t="shared" si="9"/>
        <v>25</v>
      </c>
      <c r="Q31" s="15">
        <f t="shared" ref="Q31:T31" si="37">L31*L31</f>
        <v>19.6122449</v>
      </c>
      <c r="R31" s="15">
        <f t="shared" si="37"/>
        <v>0.64</v>
      </c>
      <c r="S31" s="15">
        <f t="shared" si="37"/>
        <v>16.1138248</v>
      </c>
      <c r="T31" s="15">
        <f t="shared" si="37"/>
        <v>0.5453255451</v>
      </c>
      <c r="U31" s="17">
        <f t="shared" si="11"/>
        <v>14.28571429</v>
      </c>
      <c r="V31" s="17">
        <f t="shared" si="24"/>
        <v>12.65306122</v>
      </c>
      <c r="W31" s="17">
        <f t="shared" si="25"/>
        <v>2.285714286</v>
      </c>
      <c r="X31" s="17">
        <f t="shared" si="12"/>
        <v>11.4691511</v>
      </c>
      <c r="Y31" s="17">
        <f t="shared" si="6"/>
        <v>2.109890306</v>
      </c>
    </row>
    <row r="32" ht="15.75" customHeight="1">
      <c r="A32" s="13" t="s">
        <v>47</v>
      </c>
      <c r="B32" s="13">
        <v>22.0</v>
      </c>
      <c r="C32" s="14">
        <v>30.0</v>
      </c>
      <c r="D32" s="14">
        <v>35.0</v>
      </c>
      <c r="E32" s="14">
        <f t="shared" si="19"/>
        <v>39.71428571</v>
      </c>
      <c r="F32" s="15">
        <f t="shared" si="20"/>
        <v>33.5</v>
      </c>
      <c r="G32" s="15">
        <f t="shared" si="13"/>
        <v>36.20426087</v>
      </c>
      <c r="H32" s="15">
        <f t="shared" si="1"/>
        <v>660</v>
      </c>
      <c r="I32" s="15">
        <f t="shared" si="2"/>
        <v>484</v>
      </c>
      <c r="J32" s="15">
        <f t="shared" si="3"/>
        <v>34.2615384</v>
      </c>
      <c r="K32" s="15">
        <f t="shared" si="7"/>
        <v>5</v>
      </c>
      <c r="L32" s="15">
        <f t="shared" si="21"/>
        <v>9.714285714</v>
      </c>
      <c r="M32" s="15">
        <f t="shared" si="22"/>
        <v>3.5</v>
      </c>
      <c r="N32" s="15">
        <f t="shared" si="8"/>
        <v>6.204260866</v>
      </c>
      <c r="O32" s="15">
        <f t="shared" si="4"/>
        <v>4.261538399</v>
      </c>
      <c r="P32" s="15">
        <f t="shared" si="9"/>
        <v>25</v>
      </c>
      <c r="Q32" s="15">
        <f t="shared" ref="Q32:T32" si="38">L32*L32</f>
        <v>94.36734694</v>
      </c>
      <c r="R32" s="15">
        <f t="shared" si="38"/>
        <v>12.25</v>
      </c>
      <c r="S32" s="15">
        <f t="shared" si="38"/>
        <v>38.49285289</v>
      </c>
      <c r="T32" s="15">
        <f t="shared" si="38"/>
        <v>18.16070953</v>
      </c>
      <c r="U32" s="17">
        <f t="shared" si="11"/>
        <v>16.66666667</v>
      </c>
      <c r="V32" s="17">
        <f t="shared" si="24"/>
        <v>32.38095238</v>
      </c>
      <c r="W32" s="17">
        <f t="shared" si="25"/>
        <v>11.66666667</v>
      </c>
      <c r="X32" s="17">
        <f t="shared" si="12"/>
        <v>20.68086955</v>
      </c>
      <c r="Y32" s="17">
        <f t="shared" si="6"/>
        <v>14.205128</v>
      </c>
    </row>
    <row r="33" ht="15.75" customHeight="1">
      <c r="A33" s="13" t="s">
        <v>48</v>
      </c>
      <c r="B33" s="13">
        <v>23.0</v>
      </c>
      <c r="C33" s="14">
        <v>35.0</v>
      </c>
      <c r="D33" s="14">
        <v>30.0</v>
      </c>
      <c r="E33" s="14">
        <f t="shared" si="19"/>
        <v>39.57142857</v>
      </c>
      <c r="F33" s="15">
        <f t="shared" si="20"/>
        <v>34.1</v>
      </c>
      <c r="G33" s="15">
        <f t="shared" si="13"/>
        <v>31.86127826</v>
      </c>
      <c r="H33" s="15">
        <f t="shared" si="1"/>
        <v>805</v>
      </c>
      <c r="I33" s="15">
        <f t="shared" si="2"/>
        <v>529</v>
      </c>
      <c r="J33" s="15">
        <f t="shared" si="3"/>
        <v>34.26153841</v>
      </c>
      <c r="K33" s="15">
        <f t="shared" si="7"/>
        <v>5</v>
      </c>
      <c r="L33" s="15">
        <f t="shared" si="21"/>
        <v>4.571428571</v>
      </c>
      <c r="M33" s="15">
        <f t="shared" si="22"/>
        <v>0.9</v>
      </c>
      <c r="N33" s="15">
        <f t="shared" si="8"/>
        <v>3.13872174</v>
      </c>
      <c r="O33" s="15">
        <f t="shared" si="4"/>
        <v>0.7384615946</v>
      </c>
      <c r="P33" s="15">
        <f t="shared" si="9"/>
        <v>25</v>
      </c>
      <c r="Q33" s="15">
        <f t="shared" ref="Q33:T33" si="39">L33*L33</f>
        <v>20.89795918</v>
      </c>
      <c r="R33" s="15">
        <f t="shared" si="39"/>
        <v>0.81</v>
      </c>
      <c r="S33" s="15">
        <f t="shared" si="39"/>
        <v>9.851574163</v>
      </c>
      <c r="T33" s="15">
        <f t="shared" si="39"/>
        <v>0.5453255266</v>
      </c>
      <c r="U33" s="17">
        <f t="shared" si="11"/>
        <v>14.28571429</v>
      </c>
      <c r="V33" s="17">
        <f t="shared" si="24"/>
        <v>13.06122449</v>
      </c>
      <c r="W33" s="17">
        <f t="shared" si="25"/>
        <v>2.571428571</v>
      </c>
      <c r="X33" s="17">
        <f t="shared" si="12"/>
        <v>8.967776401</v>
      </c>
      <c r="Y33" s="17">
        <f t="shared" si="6"/>
        <v>2.10989027</v>
      </c>
    </row>
    <row r="34" ht="15.75" customHeight="1">
      <c r="A34" s="13" t="s">
        <v>49</v>
      </c>
      <c r="B34" s="13">
        <v>24.0</v>
      </c>
      <c r="C34" s="14">
        <v>39.0</v>
      </c>
      <c r="D34" s="14">
        <v>35.0</v>
      </c>
      <c r="E34" s="14">
        <f t="shared" si="19"/>
        <v>39</v>
      </c>
      <c r="F34" s="15">
        <f t="shared" si="20"/>
        <v>36</v>
      </c>
      <c r="G34" s="15">
        <f t="shared" si="13"/>
        <v>34.05838348</v>
      </c>
      <c r="H34" s="15">
        <f t="shared" si="1"/>
        <v>936</v>
      </c>
      <c r="I34" s="15">
        <f t="shared" si="2"/>
        <v>576</v>
      </c>
      <c r="J34" s="15">
        <f t="shared" si="3"/>
        <v>34.26153841</v>
      </c>
      <c r="K34" s="15">
        <f t="shared" si="7"/>
        <v>4</v>
      </c>
      <c r="L34" s="15">
        <f t="shared" si="21"/>
        <v>0</v>
      </c>
      <c r="M34" s="15">
        <f t="shared" si="22"/>
        <v>3</v>
      </c>
      <c r="N34" s="15">
        <f t="shared" si="8"/>
        <v>4.941616522</v>
      </c>
      <c r="O34" s="15">
        <f t="shared" si="4"/>
        <v>4.738461588</v>
      </c>
      <c r="P34" s="15">
        <f t="shared" si="9"/>
        <v>16</v>
      </c>
      <c r="Q34" s="15">
        <f t="shared" ref="Q34:T34" si="40">L34*L34</f>
        <v>0</v>
      </c>
      <c r="R34" s="15">
        <f t="shared" si="40"/>
        <v>9</v>
      </c>
      <c r="S34" s="15">
        <f t="shared" si="40"/>
        <v>24.41957385</v>
      </c>
      <c r="T34" s="15">
        <f t="shared" si="40"/>
        <v>22.45301822</v>
      </c>
      <c r="U34" s="17">
        <f t="shared" si="11"/>
        <v>10.25641026</v>
      </c>
      <c r="V34" s="17">
        <f t="shared" si="24"/>
        <v>0</v>
      </c>
      <c r="W34" s="17">
        <f t="shared" si="25"/>
        <v>7.692307692</v>
      </c>
      <c r="X34" s="17">
        <f t="shared" si="12"/>
        <v>12.6708116</v>
      </c>
      <c r="Y34" s="17">
        <f t="shared" si="6"/>
        <v>12.14990151</v>
      </c>
    </row>
    <row r="35" ht="15.75" customHeight="1">
      <c r="A35" s="13" t="s">
        <v>50</v>
      </c>
      <c r="B35" s="13">
        <v>25.0</v>
      </c>
      <c r="C35" s="14">
        <v>39.0</v>
      </c>
      <c r="D35" s="14">
        <v>39.0</v>
      </c>
      <c r="E35" s="14">
        <f t="shared" si="19"/>
        <v>41.28571429</v>
      </c>
      <c r="F35" s="15">
        <f t="shared" si="20"/>
        <v>36.4</v>
      </c>
      <c r="G35" s="15">
        <f t="shared" si="13"/>
        <v>37.51751504</v>
      </c>
      <c r="H35" s="15">
        <f t="shared" si="1"/>
        <v>975</v>
      </c>
      <c r="I35" s="15">
        <f t="shared" si="2"/>
        <v>625</v>
      </c>
      <c r="J35" s="15">
        <f t="shared" si="3"/>
        <v>34.26153842</v>
      </c>
      <c r="K35" s="15">
        <f t="shared" si="7"/>
        <v>0</v>
      </c>
      <c r="L35" s="15">
        <f t="shared" si="21"/>
        <v>2.285714286</v>
      </c>
      <c r="M35" s="15">
        <f t="shared" si="22"/>
        <v>2.6</v>
      </c>
      <c r="N35" s="15">
        <f t="shared" si="8"/>
        <v>1.482484957</v>
      </c>
      <c r="O35" s="15">
        <f t="shared" si="4"/>
        <v>4.738461582</v>
      </c>
      <c r="P35" s="15">
        <f t="shared" si="9"/>
        <v>0</v>
      </c>
      <c r="Q35" s="15">
        <f t="shared" ref="Q35:T35" si="41">L35*L35</f>
        <v>5.224489796</v>
      </c>
      <c r="R35" s="15">
        <f t="shared" si="41"/>
        <v>6.76</v>
      </c>
      <c r="S35" s="15">
        <f t="shared" si="41"/>
        <v>2.197761647</v>
      </c>
      <c r="T35" s="15">
        <f t="shared" si="41"/>
        <v>22.45301816</v>
      </c>
      <c r="U35" s="17">
        <f t="shared" si="11"/>
        <v>0</v>
      </c>
      <c r="V35" s="17">
        <f t="shared" si="24"/>
        <v>5.860805861</v>
      </c>
      <c r="W35" s="17">
        <f t="shared" si="25"/>
        <v>6.666666667</v>
      </c>
      <c r="X35" s="17">
        <f t="shared" si="12"/>
        <v>3.801243479</v>
      </c>
      <c r="Y35" s="17">
        <f t="shared" si="6"/>
        <v>12.14990149</v>
      </c>
    </row>
    <row r="36" ht="15.75" customHeight="1">
      <c r="A36" s="13" t="s">
        <v>51</v>
      </c>
      <c r="B36" s="13">
        <v>26.0</v>
      </c>
      <c r="C36" s="14">
        <v>32.0</v>
      </c>
      <c r="D36" s="14">
        <v>39.0</v>
      </c>
      <c r="E36" s="14">
        <f t="shared" si="19"/>
        <v>42.14285714</v>
      </c>
      <c r="F36" s="15">
        <f t="shared" si="20"/>
        <v>35.7</v>
      </c>
      <c r="G36" s="15">
        <f t="shared" si="13"/>
        <v>38.55525451</v>
      </c>
      <c r="H36" s="15">
        <f t="shared" si="1"/>
        <v>832</v>
      </c>
      <c r="I36" s="15">
        <f t="shared" si="2"/>
        <v>676</v>
      </c>
      <c r="J36" s="15">
        <f t="shared" si="3"/>
        <v>34.26153842</v>
      </c>
      <c r="K36" s="15">
        <f t="shared" si="7"/>
        <v>7</v>
      </c>
      <c r="L36" s="15">
        <f t="shared" si="21"/>
        <v>10.14285714</v>
      </c>
      <c r="M36" s="15">
        <f t="shared" si="22"/>
        <v>3.7</v>
      </c>
      <c r="N36" s="15">
        <f t="shared" si="8"/>
        <v>6.555254513</v>
      </c>
      <c r="O36" s="15">
        <f t="shared" si="4"/>
        <v>2.261538424</v>
      </c>
      <c r="P36" s="15">
        <f t="shared" si="9"/>
        <v>49</v>
      </c>
      <c r="Q36" s="15">
        <f t="shared" ref="Q36:T36" si="42">L36*L36</f>
        <v>102.877551</v>
      </c>
      <c r="R36" s="15">
        <f t="shared" si="42"/>
        <v>13.69</v>
      </c>
      <c r="S36" s="15">
        <f t="shared" si="42"/>
        <v>42.97136173</v>
      </c>
      <c r="T36" s="15">
        <f t="shared" si="42"/>
        <v>5.114556044</v>
      </c>
      <c r="U36" s="17">
        <f t="shared" si="11"/>
        <v>21.875</v>
      </c>
      <c r="V36" s="17">
        <f t="shared" si="24"/>
        <v>31.69642857</v>
      </c>
      <c r="W36" s="17">
        <f t="shared" si="25"/>
        <v>11.5625</v>
      </c>
      <c r="X36" s="17">
        <f t="shared" si="12"/>
        <v>20.48517035</v>
      </c>
      <c r="Y36" s="17">
        <f t="shared" si="6"/>
        <v>7.067307575</v>
      </c>
    </row>
    <row r="37" ht="15.75" customHeight="1">
      <c r="A37" s="13" t="s">
        <v>52</v>
      </c>
      <c r="B37" s="13">
        <v>27.0</v>
      </c>
      <c r="C37" s="14">
        <v>40.0</v>
      </c>
      <c r="D37" s="14">
        <v>32.0</v>
      </c>
      <c r="E37" s="14">
        <f t="shared" si="19"/>
        <v>40.14285714</v>
      </c>
      <c r="F37" s="15">
        <f t="shared" si="20"/>
        <v>34.5</v>
      </c>
      <c r="G37" s="15">
        <f t="shared" si="13"/>
        <v>33.96657635</v>
      </c>
      <c r="H37" s="15">
        <f t="shared" si="1"/>
        <v>1080</v>
      </c>
      <c r="I37" s="15">
        <f t="shared" si="2"/>
        <v>729</v>
      </c>
      <c r="J37" s="15">
        <f t="shared" si="3"/>
        <v>34.26153843</v>
      </c>
      <c r="K37" s="15">
        <f t="shared" si="7"/>
        <v>8</v>
      </c>
      <c r="L37" s="15">
        <f t="shared" si="21"/>
        <v>0.1428571429</v>
      </c>
      <c r="M37" s="15">
        <f t="shared" si="22"/>
        <v>5.5</v>
      </c>
      <c r="N37" s="15">
        <f t="shared" si="8"/>
        <v>6.033423646</v>
      </c>
      <c r="O37" s="15">
        <f t="shared" si="4"/>
        <v>5.73846157</v>
      </c>
      <c r="P37" s="15">
        <f t="shared" si="9"/>
        <v>64</v>
      </c>
      <c r="Q37" s="15">
        <f t="shared" ref="Q37:T37" si="43">L37*L37</f>
        <v>0.02040816327</v>
      </c>
      <c r="R37" s="15">
        <f t="shared" si="43"/>
        <v>30.25</v>
      </c>
      <c r="S37" s="15">
        <f t="shared" si="43"/>
        <v>36.40220089</v>
      </c>
      <c r="T37" s="15">
        <f t="shared" si="43"/>
        <v>32.92994119</v>
      </c>
      <c r="U37" s="17">
        <f t="shared" si="11"/>
        <v>20</v>
      </c>
      <c r="V37" s="17">
        <f t="shared" si="24"/>
        <v>0.3571428571</v>
      </c>
      <c r="W37" s="17">
        <f t="shared" si="25"/>
        <v>13.75</v>
      </c>
      <c r="X37" s="17">
        <f t="shared" si="12"/>
        <v>15.08355912</v>
      </c>
      <c r="Y37" s="17">
        <f t="shared" si="6"/>
        <v>14.34615392</v>
      </c>
    </row>
    <row r="38" ht="15.75" customHeight="1">
      <c r="A38" s="13" t="s">
        <v>53</v>
      </c>
      <c r="B38" s="13">
        <v>28.0</v>
      </c>
      <c r="C38" s="14">
        <v>33.0</v>
      </c>
      <c r="D38" s="14">
        <v>40.0</v>
      </c>
      <c r="E38" s="14">
        <f t="shared" si="19"/>
        <v>40.85714286</v>
      </c>
      <c r="F38" s="15">
        <f t="shared" si="20"/>
        <v>35.9</v>
      </c>
      <c r="G38" s="15">
        <f t="shared" si="13"/>
        <v>38.18997291</v>
      </c>
      <c r="H38" s="15">
        <f t="shared" si="1"/>
        <v>924</v>
      </c>
      <c r="I38" s="15">
        <f t="shared" si="2"/>
        <v>784</v>
      </c>
      <c r="J38" s="15">
        <f t="shared" si="3"/>
        <v>34.26153844</v>
      </c>
      <c r="K38" s="15">
        <f t="shared" si="7"/>
        <v>7</v>
      </c>
      <c r="L38" s="15">
        <f t="shared" si="21"/>
        <v>7.857142857</v>
      </c>
      <c r="M38" s="15">
        <f t="shared" si="22"/>
        <v>2.9</v>
      </c>
      <c r="N38" s="15">
        <f t="shared" si="8"/>
        <v>5.189972906</v>
      </c>
      <c r="O38" s="15">
        <f t="shared" si="4"/>
        <v>1.261538437</v>
      </c>
      <c r="P38" s="15">
        <f t="shared" si="9"/>
        <v>49</v>
      </c>
      <c r="Q38" s="15">
        <f t="shared" ref="Q38:T38" si="44">L38*L38</f>
        <v>61.73469388</v>
      </c>
      <c r="R38" s="15">
        <f t="shared" si="44"/>
        <v>8.41</v>
      </c>
      <c r="S38" s="15">
        <f t="shared" si="44"/>
        <v>26.93581877</v>
      </c>
      <c r="T38" s="15">
        <f t="shared" si="44"/>
        <v>1.591479227</v>
      </c>
      <c r="U38" s="17">
        <f t="shared" si="11"/>
        <v>21.21212121</v>
      </c>
      <c r="V38" s="17">
        <f t="shared" si="24"/>
        <v>23.80952381</v>
      </c>
      <c r="W38" s="17">
        <f t="shared" si="25"/>
        <v>8.787878788</v>
      </c>
      <c r="X38" s="17">
        <f t="shared" si="12"/>
        <v>15.72719062</v>
      </c>
      <c r="Y38" s="17">
        <f t="shared" si="6"/>
        <v>3.822843747</v>
      </c>
    </row>
    <row r="39" ht="15.75" customHeight="1">
      <c r="A39" s="13" t="s">
        <v>54</v>
      </c>
      <c r="B39" s="13">
        <v>29.0</v>
      </c>
      <c r="C39" s="14">
        <v>39.0</v>
      </c>
      <c r="D39" s="14">
        <v>33.0</v>
      </c>
      <c r="E39" s="14">
        <f t="shared" si="19"/>
        <v>40.71428571</v>
      </c>
      <c r="F39" s="15">
        <f t="shared" si="20"/>
        <v>36.5</v>
      </c>
      <c r="G39" s="15">
        <f t="shared" si="13"/>
        <v>34.55699187</v>
      </c>
      <c r="H39" s="15">
        <f t="shared" si="1"/>
        <v>1131</v>
      </c>
      <c r="I39" s="15">
        <f t="shared" si="2"/>
        <v>841</v>
      </c>
      <c r="J39" s="15">
        <f t="shared" si="3"/>
        <v>34.26153844</v>
      </c>
      <c r="K39" s="15">
        <f t="shared" si="7"/>
        <v>6</v>
      </c>
      <c r="L39" s="15">
        <f t="shared" si="21"/>
        <v>1.714285714</v>
      </c>
      <c r="M39" s="15">
        <f t="shared" si="22"/>
        <v>2.5</v>
      </c>
      <c r="N39" s="15">
        <f t="shared" si="8"/>
        <v>4.443008128</v>
      </c>
      <c r="O39" s="15">
        <f t="shared" si="4"/>
        <v>4.738461557</v>
      </c>
      <c r="P39" s="15">
        <f t="shared" si="9"/>
        <v>36</v>
      </c>
      <c r="Q39" s="15">
        <f t="shared" ref="Q39:T39" si="45">L39*L39</f>
        <v>2.93877551</v>
      </c>
      <c r="R39" s="15">
        <f t="shared" si="45"/>
        <v>6.25</v>
      </c>
      <c r="S39" s="15">
        <f t="shared" si="45"/>
        <v>19.74032123</v>
      </c>
      <c r="T39" s="15">
        <f t="shared" si="45"/>
        <v>22.45301793</v>
      </c>
      <c r="U39" s="17">
        <f t="shared" si="11"/>
        <v>15.38461538</v>
      </c>
      <c r="V39" s="17">
        <f t="shared" si="24"/>
        <v>4.395604396</v>
      </c>
      <c r="W39" s="17">
        <f t="shared" si="25"/>
        <v>6.41025641</v>
      </c>
      <c r="X39" s="17">
        <f t="shared" si="12"/>
        <v>11.39232853</v>
      </c>
      <c r="Y39" s="17">
        <f t="shared" si="6"/>
        <v>12.14990143</v>
      </c>
    </row>
    <row r="40" ht="15.75" customHeight="1">
      <c r="A40" s="13" t="s">
        <v>55</v>
      </c>
      <c r="B40" s="13">
        <v>30.0</v>
      </c>
      <c r="C40" s="14">
        <v>31.0</v>
      </c>
      <c r="D40" s="14">
        <v>39.0</v>
      </c>
      <c r="E40" s="14">
        <f t="shared" si="19"/>
        <v>42.28571429</v>
      </c>
      <c r="F40" s="15">
        <f t="shared" si="20"/>
        <v>36.7</v>
      </c>
      <c r="G40" s="15">
        <f t="shared" si="13"/>
        <v>37.66709756</v>
      </c>
      <c r="H40" s="15">
        <f t="shared" si="1"/>
        <v>930</v>
      </c>
      <c r="I40" s="15">
        <f t="shared" si="2"/>
        <v>900</v>
      </c>
      <c r="J40" s="15">
        <f t="shared" si="3"/>
        <v>34.26153845</v>
      </c>
      <c r="K40" s="15">
        <f t="shared" si="7"/>
        <v>8</v>
      </c>
      <c r="L40" s="15">
        <f t="shared" si="21"/>
        <v>11.28571429</v>
      </c>
      <c r="M40" s="15">
        <f t="shared" si="22"/>
        <v>5.7</v>
      </c>
      <c r="N40" s="15">
        <f t="shared" si="8"/>
        <v>6.667097562</v>
      </c>
      <c r="O40" s="15">
        <f t="shared" si="4"/>
        <v>3.261538449</v>
      </c>
      <c r="P40" s="15">
        <f t="shared" si="9"/>
        <v>64</v>
      </c>
      <c r="Q40" s="15">
        <f t="shared" ref="Q40:T40" si="46">L40*L40</f>
        <v>127.3673469</v>
      </c>
      <c r="R40" s="15">
        <f t="shared" si="46"/>
        <v>32.49</v>
      </c>
      <c r="S40" s="15">
        <f t="shared" si="46"/>
        <v>44.4501899</v>
      </c>
      <c r="T40" s="15">
        <f t="shared" si="46"/>
        <v>10.63763305</v>
      </c>
      <c r="U40" s="17">
        <f t="shared" si="11"/>
        <v>25.80645161</v>
      </c>
      <c r="V40" s="17">
        <f t="shared" si="24"/>
        <v>36.40552995</v>
      </c>
      <c r="W40" s="17">
        <f t="shared" si="25"/>
        <v>18.38709677</v>
      </c>
      <c r="X40" s="17">
        <f t="shared" si="12"/>
        <v>21.50676633</v>
      </c>
      <c r="Y40" s="17">
        <f t="shared" si="6"/>
        <v>10.52109177</v>
      </c>
    </row>
    <row r="41" ht="15.75" customHeight="1">
      <c r="A41" s="13" t="s">
        <v>56</v>
      </c>
      <c r="B41" s="13">
        <v>31.0</v>
      </c>
      <c r="C41" s="14">
        <v>36.0</v>
      </c>
      <c r="D41" s="14">
        <v>31.0</v>
      </c>
      <c r="E41" s="14">
        <f t="shared" si="19"/>
        <v>41.71428571</v>
      </c>
      <c r="F41" s="15">
        <f t="shared" si="20"/>
        <v>35.7</v>
      </c>
      <c r="G41" s="15">
        <f t="shared" si="13"/>
        <v>33.00012927</v>
      </c>
      <c r="H41" s="15">
        <f t="shared" si="1"/>
        <v>1116</v>
      </c>
      <c r="I41" s="15">
        <f t="shared" si="2"/>
        <v>961</v>
      </c>
      <c r="J41" s="15">
        <f t="shared" si="3"/>
        <v>34.26153846</v>
      </c>
      <c r="K41" s="15">
        <f t="shared" si="7"/>
        <v>5</v>
      </c>
      <c r="L41" s="15">
        <f t="shared" si="21"/>
        <v>5.714285714</v>
      </c>
      <c r="M41" s="15">
        <f t="shared" si="22"/>
        <v>0.3</v>
      </c>
      <c r="N41" s="15">
        <f t="shared" si="8"/>
        <v>2.999870732</v>
      </c>
      <c r="O41" s="15">
        <f t="shared" si="4"/>
        <v>1.738461545</v>
      </c>
      <c r="P41" s="15">
        <f t="shared" si="9"/>
        <v>25</v>
      </c>
      <c r="Q41" s="15">
        <f t="shared" ref="Q41:T41" si="47">L41*L41</f>
        <v>32.65306122</v>
      </c>
      <c r="R41" s="15">
        <f t="shared" si="47"/>
        <v>0.09</v>
      </c>
      <c r="S41" s="15">
        <f t="shared" si="47"/>
        <v>8.999224406</v>
      </c>
      <c r="T41" s="15">
        <f t="shared" si="47"/>
        <v>3.022248542</v>
      </c>
      <c r="U41" s="17">
        <f t="shared" si="11"/>
        <v>13.88888889</v>
      </c>
      <c r="V41" s="17">
        <f t="shared" si="24"/>
        <v>15.87301587</v>
      </c>
      <c r="W41" s="17">
        <f t="shared" si="25"/>
        <v>0.8333333333</v>
      </c>
      <c r="X41" s="17">
        <f t="shared" si="12"/>
        <v>8.332974254</v>
      </c>
      <c r="Y41" s="17">
        <f t="shared" si="6"/>
        <v>4.829059846</v>
      </c>
    </row>
    <row r="42" ht="15.75" customHeight="1">
      <c r="A42" s="13" t="s">
        <v>57</v>
      </c>
      <c r="B42" s="13">
        <v>32.0</v>
      </c>
      <c r="C42" s="14">
        <v>38.0</v>
      </c>
      <c r="D42" s="14">
        <v>36.0</v>
      </c>
      <c r="E42" s="14">
        <f t="shared" si="19"/>
        <v>40</v>
      </c>
      <c r="F42" s="15">
        <f t="shared" si="20"/>
        <v>36.3</v>
      </c>
      <c r="G42" s="15">
        <f t="shared" si="13"/>
        <v>35.10003878</v>
      </c>
      <c r="H42" s="15">
        <f t="shared" si="1"/>
        <v>1216</v>
      </c>
      <c r="I42" s="15">
        <f t="shared" si="2"/>
        <v>1024</v>
      </c>
      <c r="J42" s="15">
        <f t="shared" si="3"/>
        <v>34.26153846</v>
      </c>
      <c r="K42" s="15">
        <f t="shared" si="7"/>
        <v>2</v>
      </c>
      <c r="L42" s="15">
        <f t="shared" si="21"/>
        <v>2</v>
      </c>
      <c r="M42" s="15">
        <f t="shared" si="22"/>
        <v>1.7</v>
      </c>
      <c r="N42" s="15">
        <f t="shared" si="8"/>
        <v>2.899961219</v>
      </c>
      <c r="O42" s="15">
        <f t="shared" si="4"/>
        <v>3.738461538</v>
      </c>
      <c r="P42" s="15">
        <f t="shared" si="9"/>
        <v>4</v>
      </c>
      <c r="Q42" s="15">
        <f t="shared" ref="Q42:T42" si="48">L42*L42</f>
        <v>4</v>
      </c>
      <c r="R42" s="15">
        <f t="shared" si="48"/>
        <v>2.89</v>
      </c>
      <c r="S42" s="15">
        <f t="shared" si="48"/>
        <v>8.409775074</v>
      </c>
      <c r="T42" s="15">
        <f t="shared" si="48"/>
        <v>13.97609467</v>
      </c>
      <c r="U42" s="17">
        <f t="shared" si="11"/>
        <v>5.263157895</v>
      </c>
      <c r="V42" s="17">
        <f t="shared" si="24"/>
        <v>5.263157895</v>
      </c>
      <c r="W42" s="17">
        <f t="shared" si="25"/>
        <v>4.473684211</v>
      </c>
      <c r="X42" s="17">
        <f t="shared" si="12"/>
        <v>7.631476893</v>
      </c>
      <c r="Y42" s="17">
        <f t="shared" si="6"/>
        <v>9.83805668</v>
      </c>
    </row>
    <row r="43" ht="15.75" customHeight="1">
      <c r="A43" s="13" t="s">
        <v>58</v>
      </c>
      <c r="B43" s="13">
        <v>33.0</v>
      </c>
      <c r="C43" s="14">
        <v>35.0</v>
      </c>
      <c r="D43" s="14">
        <v>38.0</v>
      </c>
      <c r="E43" s="14">
        <f t="shared" si="19"/>
        <v>40.28571429</v>
      </c>
      <c r="F43" s="15">
        <f t="shared" si="20"/>
        <v>35.4</v>
      </c>
      <c r="G43" s="15">
        <f t="shared" si="13"/>
        <v>37.13001163</v>
      </c>
      <c r="H43" s="15">
        <f t="shared" si="1"/>
        <v>1155</v>
      </c>
      <c r="I43" s="15">
        <f t="shared" si="2"/>
        <v>1089</v>
      </c>
      <c r="J43" s="15">
        <f t="shared" si="3"/>
        <v>34.26153847</v>
      </c>
      <c r="K43" s="15">
        <f t="shared" si="7"/>
        <v>3</v>
      </c>
      <c r="L43" s="15">
        <f t="shared" si="21"/>
        <v>5.285714286</v>
      </c>
      <c r="M43" s="15">
        <f t="shared" si="22"/>
        <v>0.4</v>
      </c>
      <c r="N43" s="15">
        <f t="shared" si="8"/>
        <v>2.130011634</v>
      </c>
      <c r="O43" s="15">
        <f t="shared" si="4"/>
        <v>0.7384615322</v>
      </c>
      <c r="P43" s="15">
        <f t="shared" si="9"/>
        <v>9</v>
      </c>
      <c r="Q43" s="15">
        <f t="shared" ref="Q43:T43" si="49">L43*L43</f>
        <v>27.93877551</v>
      </c>
      <c r="R43" s="15">
        <f t="shared" si="49"/>
        <v>0.16</v>
      </c>
      <c r="S43" s="15">
        <f t="shared" si="49"/>
        <v>4.536949562</v>
      </c>
      <c r="T43" s="15">
        <f t="shared" si="49"/>
        <v>0.5453254346</v>
      </c>
      <c r="U43" s="17">
        <f t="shared" si="11"/>
        <v>8.571428571</v>
      </c>
      <c r="V43" s="17">
        <f t="shared" si="24"/>
        <v>15.10204082</v>
      </c>
      <c r="W43" s="17">
        <f t="shared" si="25"/>
        <v>1.142857143</v>
      </c>
      <c r="X43" s="17">
        <f t="shared" si="12"/>
        <v>6.085747526</v>
      </c>
      <c r="Y43" s="17">
        <f t="shared" si="6"/>
        <v>2.109890092</v>
      </c>
    </row>
    <row r="44" ht="15.75" customHeight="1">
      <c r="A44" s="13" t="s">
        <v>59</v>
      </c>
      <c r="B44" s="13">
        <v>34.0</v>
      </c>
      <c r="C44" s="14">
        <v>33.0</v>
      </c>
      <c r="D44" s="14">
        <v>35.0</v>
      </c>
      <c r="E44" s="14">
        <f t="shared" si="19"/>
        <v>40.57142857</v>
      </c>
      <c r="F44" s="15">
        <f t="shared" si="20"/>
        <v>36.1</v>
      </c>
      <c r="G44" s="15">
        <f t="shared" si="13"/>
        <v>35.63900349</v>
      </c>
      <c r="H44" s="15">
        <f t="shared" si="1"/>
        <v>1122</v>
      </c>
      <c r="I44" s="15">
        <f t="shared" si="2"/>
        <v>1156</v>
      </c>
      <c r="J44" s="15">
        <f t="shared" si="3"/>
        <v>34.26153847</v>
      </c>
      <c r="K44" s="15">
        <f t="shared" si="7"/>
        <v>2</v>
      </c>
      <c r="L44" s="15">
        <f t="shared" si="21"/>
        <v>7.571428571</v>
      </c>
      <c r="M44" s="15">
        <f t="shared" si="22"/>
        <v>3.1</v>
      </c>
      <c r="N44" s="15">
        <f t="shared" si="8"/>
        <v>2.63900349</v>
      </c>
      <c r="O44" s="15">
        <f t="shared" si="4"/>
        <v>1.261538474</v>
      </c>
      <c r="P44" s="15">
        <f t="shared" si="9"/>
        <v>4</v>
      </c>
      <c r="Q44" s="15">
        <f t="shared" ref="Q44:T44" si="50">L44*L44</f>
        <v>57.32653061</v>
      </c>
      <c r="R44" s="15">
        <f t="shared" si="50"/>
        <v>9.61</v>
      </c>
      <c r="S44" s="15">
        <f t="shared" si="50"/>
        <v>6.964339422</v>
      </c>
      <c r="T44" s="15">
        <f t="shared" si="50"/>
        <v>1.591479321</v>
      </c>
      <c r="U44" s="17">
        <f t="shared" si="11"/>
        <v>6.060606061</v>
      </c>
      <c r="V44" s="17">
        <f t="shared" si="24"/>
        <v>22.94372294</v>
      </c>
      <c r="W44" s="17">
        <f t="shared" si="25"/>
        <v>9.393939394</v>
      </c>
      <c r="X44" s="17">
        <f t="shared" si="12"/>
        <v>7.996980273</v>
      </c>
      <c r="Y44" s="17">
        <f t="shared" si="6"/>
        <v>3.822843861</v>
      </c>
    </row>
    <row r="45" ht="15.75" customHeight="1">
      <c r="A45" s="13" t="s">
        <v>60</v>
      </c>
      <c r="B45" s="13">
        <v>35.0</v>
      </c>
      <c r="C45" s="14">
        <v>33.0</v>
      </c>
      <c r="D45" s="14">
        <v>33.0</v>
      </c>
      <c r="E45" s="14">
        <f t="shared" si="19"/>
        <v>39.42857143</v>
      </c>
      <c r="F45" s="15">
        <f t="shared" si="20"/>
        <v>34.3</v>
      </c>
      <c r="G45" s="15">
        <f t="shared" si="13"/>
        <v>33.79170105</v>
      </c>
      <c r="H45" s="15">
        <f t="shared" si="1"/>
        <v>1155</v>
      </c>
      <c r="I45" s="15">
        <f t="shared" si="2"/>
        <v>1225</v>
      </c>
      <c r="J45" s="15">
        <f t="shared" si="3"/>
        <v>34.26153848</v>
      </c>
      <c r="K45" s="15">
        <f t="shared" si="7"/>
        <v>0</v>
      </c>
      <c r="L45" s="15">
        <f t="shared" si="21"/>
        <v>6.428571429</v>
      </c>
      <c r="M45" s="15">
        <f t="shared" si="22"/>
        <v>1.3</v>
      </c>
      <c r="N45" s="15">
        <f t="shared" si="8"/>
        <v>0.7917010471</v>
      </c>
      <c r="O45" s="15">
        <f t="shared" si="4"/>
        <v>1.26153848</v>
      </c>
      <c r="P45" s="15">
        <f t="shared" si="9"/>
        <v>0</v>
      </c>
      <c r="Q45" s="15">
        <f t="shared" ref="Q45:T45" si="51">L45*L45</f>
        <v>41.32653061</v>
      </c>
      <c r="R45" s="15">
        <f t="shared" si="51"/>
        <v>1.69</v>
      </c>
      <c r="S45" s="15">
        <f t="shared" si="51"/>
        <v>0.6267905479</v>
      </c>
      <c r="T45" s="15">
        <f t="shared" si="51"/>
        <v>1.591479337</v>
      </c>
      <c r="U45" s="17">
        <f t="shared" si="11"/>
        <v>0</v>
      </c>
      <c r="V45" s="17">
        <f t="shared" si="24"/>
        <v>19.48051948</v>
      </c>
      <c r="W45" s="17">
        <f t="shared" si="25"/>
        <v>3.939393939</v>
      </c>
      <c r="X45" s="17">
        <f t="shared" si="12"/>
        <v>2.399094082</v>
      </c>
      <c r="Y45" s="17">
        <f t="shared" si="6"/>
        <v>3.82284388</v>
      </c>
    </row>
    <row r="46" ht="15.75" customHeight="1">
      <c r="A46" s="13" t="s">
        <v>61</v>
      </c>
      <c r="B46" s="13">
        <v>36.0</v>
      </c>
      <c r="C46" s="14">
        <v>34.0</v>
      </c>
      <c r="D46" s="14">
        <v>33.0</v>
      </c>
      <c r="E46" s="14">
        <f t="shared" si="19"/>
        <v>40.57142857</v>
      </c>
      <c r="F46" s="15">
        <f t="shared" si="20"/>
        <v>35.5</v>
      </c>
      <c r="G46" s="15">
        <f t="shared" si="13"/>
        <v>33.23751031</v>
      </c>
      <c r="H46" s="15">
        <f t="shared" si="1"/>
        <v>1224</v>
      </c>
      <c r="I46" s="15">
        <f t="shared" si="2"/>
        <v>1296</v>
      </c>
      <c r="J46" s="15">
        <f t="shared" si="3"/>
        <v>34.26153849</v>
      </c>
      <c r="K46" s="15">
        <f t="shared" si="7"/>
        <v>1</v>
      </c>
      <c r="L46" s="15">
        <f t="shared" si="21"/>
        <v>6.571428571</v>
      </c>
      <c r="M46" s="15">
        <f t="shared" si="22"/>
        <v>1.5</v>
      </c>
      <c r="N46" s="15">
        <f t="shared" si="8"/>
        <v>0.7624896859</v>
      </c>
      <c r="O46" s="15">
        <f t="shared" si="4"/>
        <v>0.2615384865</v>
      </c>
      <c r="P46" s="15">
        <f t="shared" si="9"/>
        <v>1</v>
      </c>
      <c r="Q46" s="15">
        <f t="shared" ref="Q46:T46" si="52">L46*L46</f>
        <v>43.18367347</v>
      </c>
      <c r="R46" s="15">
        <f t="shared" si="52"/>
        <v>2.25</v>
      </c>
      <c r="S46" s="15">
        <f t="shared" si="52"/>
        <v>0.5813905211</v>
      </c>
      <c r="T46" s="15">
        <f t="shared" si="52"/>
        <v>0.06840237991</v>
      </c>
      <c r="U46" s="17">
        <f t="shared" si="11"/>
        <v>2.941176471</v>
      </c>
      <c r="V46" s="17">
        <f t="shared" si="24"/>
        <v>19.32773109</v>
      </c>
      <c r="W46" s="17">
        <f t="shared" si="25"/>
        <v>4.411764706</v>
      </c>
      <c r="X46" s="17">
        <f t="shared" si="12"/>
        <v>2.242616723</v>
      </c>
      <c r="Y46" s="17">
        <f t="shared" si="6"/>
        <v>0.7692308426</v>
      </c>
    </row>
    <row r="47" ht="15.75" customHeight="1">
      <c r="A47" s="13" t="s">
        <v>62</v>
      </c>
      <c r="B47" s="13">
        <v>37.0</v>
      </c>
      <c r="C47" s="14">
        <v>30.0</v>
      </c>
      <c r="D47" s="14">
        <v>34.0</v>
      </c>
      <c r="E47" s="14">
        <f t="shared" si="19"/>
        <v>40</v>
      </c>
      <c r="F47" s="15">
        <f t="shared" si="20"/>
        <v>35.1</v>
      </c>
      <c r="G47" s="15">
        <f t="shared" si="13"/>
        <v>33.77125309</v>
      </c>
      <c r="H47" s="15">
        <f t="shared" si="1"/>
        <v>1110</v>
      </c>
      <c r="I47" s="15">
        <f t="shared" si="2"/>
        <v>1369</v>
      </c>
      <c r="J47" s="15">
        <f t="shared" si="3"/>
        <v>34.26153849</v>
      </c>
      <c r="K47" s="15">
        <f t="shared" si="7"/>
        <v>4</v>
      </c>
      <c r="L47" s="15">
        <f t="shared" si="21"/>
        <v>10</v>
      </c>
      <c r="M47" s="15">
        <f t="shared" si="22"/>
        <v>5.1</v>
      </c>
      <c r="N47" s="15">
        <f t="shared" si="8"/>
        <v>3.771253094</v>
      </c>
      <c r="O47" s="15">
        <f t="shared" si="4"/>
        <v>4.261538493</v>
      </c>
      <c r="P47" s="15">
        <f t="shared" si="9"/>
        <v>16</v>
      </c>
      <c r="Q47" s="15">
        <f t="shared" ref="Q47:T47" si="53">L47*L47</f>
        <v>100</v>
      </c>
      <c r="R47" s="15">
        <f t="shared" si="53"/>
        <v>26.01</v>
      </c>
      <c r="S47" s="15">
        <f t="shared" si="53"/>
        <v>14.2223499</v>
      </c>
      <c r="T47" s="15">
        <f t="shared" si="53"/>
        <v>18.16071032</v>
      </c>
      <c r="U47" s="17">
        <f t="shared" si="11"/>
        <v>13.33333333</v>
      </c>
      <c r="V47" s="17">
        <f t="shared" si="24"/>
        <v>33.33333333</v>
      </c>
      <c r="W47" s="17">
        <f t="shared" si="25"/>
        <v>17</v>
      </c>
      <c r="X47" s="17">
        <f t="shared" si="12"/>
        <v>12.57084365</v>
      </c>
      <c r="Y47" s="17">
        <f t="shared" si="6"/>
        <v>14.20512831</v>
      </c>
    </row>
    <row r="48" ht="15.75" customHeight="1">
      <c r="A48" s="13" t="s">
        <v>63</v>
      </c>
      <c r="B48" s="13">
        <v>38.0</v>
      </c>
      <c r="C48" s="14">
        <v>30.0</v>
      </c>
      <c r="D48" s="14">
        <v>30.0</v>
      </c>
      <c r="E48" s="14">
        <f t="shared" si="19"/>
        <v>39.14285714</v>
      </c>
      <c r="F48" s="15">
        <f t="shared" si="20"/>
        <v>34.2</v>
      </c>
      <c r="G48" s="15">
        <f t="shared" si="13"/>
        <v>31.13137593</v>
      </c>
      <c r="H48" s="15">
        <f t="shared" si="1"/>
        <v>1140</v>
      </c>
      <c r="I48" s="15">
        <f t="shared" si="2"/>
        <v>1444</v>
      </c>
      <c r="J48" s="15">
        <f t="shared" si="3"/>
        <v>34.2615385</v>
      </c>
      <c r="K48" s="15">
        <f t="shared" si="7"/>
        <v>0</v>
      </c>
      <c r="L48" s="15">
        <f t="shared" si="21"/>
        <v>9.142857143</v>
      </c>
      <c r="M48" s="15">
        <f t="shared" si="22"/>
        <v>4.2</v>
      </c>
      <c r="N48" s="15">
        <f t="shared" si="8"/>
        <v>1.131375928</v>
      </c>
      <c r="O48" s="15">
        <f t="shared" si="4"/>
        <v>4.261538499</v>
      </c>
      <c r="P48" s="15">
        <f t="shared" si="9"/>
        <v>0</v>
      </c>
      <c r="Q48" s="15">
        <f t="shared" ref="Q48:T48" si="54">L48*L48</f>
        <v>83.59183673</v>
      </c>
      <c r="R48" s="15">
        <f t="shared" si="54"/>
        <v>17.64</v>
      </c>
      <c r="S48" s="15">
        <f t="shared" si="54"/>
        <v>1.280011491</v>
      </c>
      <c r="T48" s="15">
        <f t="shared" si="54"/>
        <v>18.16071038</v>
      </c>
      <c r="U48" s="17">
        <f t="shared" si="11"/>
        <v>0</v>
      </c>
      <c r="V48" s="17">
        <f t="shared" si="24"/>
        <v>30.47619048</v>
      </c>
      <c r="W48" s="17">
        <f t="shared" si="25"/>
        <v>14</v>
      </c>
      <c r="X48" s="17">
        <f t="shared" si="12"/>
        <v>3.771253094</v>
      </c>
      <c r="Y48" s="17">
        <f t="shared" si="6"/>
        <v>14.20512833</v>
      </c>
    </row>
    <row r="49" ht="15.75" customHeight="1">
      <c r="A49" s="13" t="s">
        <v>64</v>
      </c>
      <c r="B49" s="13">
        <v>39.0</v>
      </c>
      <c r="C49" s="14">
        <v>40.0</v>
      </c>
      <c r="D49" s="14">
        <v>30.0</v>
      </c>
      <c r="E49" s="14">
        <f t="shared" si="19"/>
        <v>37.57142857</v>
      </c>
      <c r="F49" s="15">
        <f t="shared" si="20"/>
        <v>33.2</v>
      </c>
      <c r="G49" s="15">
        <f t="shared" si="13"/>
        <v>30.33941278</v>
      </c>
      <c r="H49" s="15">
        <f t="shared" si="1"/>
        <v>1560</v>
      </c>
      <c r="I49" s="15">
        <f t="shared" si="2"/>
        <v>1521</v>
      </c>
      <c r="J49" s="15">
        <f t="shared" si="3"/>
        <v>34.26153851</v>
      </c>
      <c r="K49" s="15">
        <f t="shared" si="7"/>
        <v>10</v>
      </c>
      <c r="L49" s="15">
        <f t="shared" si="21"/>
        <v>2.428571429</v>
      </c>
      <c r="M49" s="15">
        <f t="shared" si="22"/>
        <v>6.8</v>
      </c>
      <c r="N49" s="15">
        <f t="shared" si="8"/>
        <v>9.660587222</v>
      </c>
      <c r="O49" s="15">
        <f t="shared" si="4"/>
        <v>5.738461495</v>
      </c>
      <c r="P49" s="15">
        <f t="shared" si="9"/>
        <v>100</v>
      </c>
      <c r="Q49" s="15">
        <f t="shared" ref="Q49:T49" si="55">L49*L49</f>
        <v>5.897959184</v>
      </c>
      <c r="R49" s="15">
        <f t="shared" si="55"/>
        <v>46.24</v>
      </c>
      <c r="S49" s="15">
        <f t="shared" si="55"/>
        <v>93.32694546</v>
      </c>
      <c r="T49" s="15">
        <f t="shared" si="55"/>
        <v>32.92994033</v>
      </c>
      <c r="U49" s="17">
        <f t="shared" si="11"/>
        <v>25</v>
      </c>
      <c r="V49" s="17">
        <f t="shared" si="24"/>
        <v>6.071428571</v>
      </c>
      <c r="W49" s="17">
        <f t="shared" si="25"/>
        <v>17</v>
      </c>
      <c r="X49" s="17">
        <f t="shared" si="12"/>
        <v>24.15146805</v>
      </c>
      <c r="Y49" s="17">
        <f t="shared" si="6"/>
        <v>14.34615374</v>
      </c>
    </row>
    <row r="50" ht="15.75" customHeight="1">
      <c r="A50" s="13" t="s">
        <v>65</v>
      </c>
      <c r="B50" s="13">
        <v>40.0</v>
      </c>
      <c r="C50" s="14">
        <v>36.0</v>
      </c>
      <c r="D50" s="14">
        <v>40.0</v>
      </c>
      <c r="E50" s="14">
        <f t="shared" si="19"/>
        <v>38.57142857</v>
      </c>
      <c r="F50" s="15">
        <f t="shared" si="20"/>
        <v>33.5</v>
      </c>
      <c r="G50" s="15">
        <f t="shared" si="13"/>
        <v>37.10182383</v>
      </c>
      <c r="H50" s="15">
        <f t="shared" si="1"/>
        <v>1440</v>
      </c>
      <c r="I50" s="15">
        <f t="shared" si="2"/>
        <v>1600</v>
      </c>
      <c r="J50" s="15">
        <f t="shared" si="3"/>
        <v>34.26153851</v>
      </c>
      <c r="K50" s="15">
        <f t="shared" si="7"/>
        <v>4</v>
      </c>
      <c r="L50" s="15">
        <f t="shared" si="21"/>
        <v>2.571428571</v>
      </c>
      <c r="M50" s="15">
        <f t="shared" si="22"/>
        <v>2.5</v>
      </c>
      <c r="N50" s="15">
        <f t="shared" si="8"/>
        <v>1.101823834</v>
      </c>
      <c r="O50" s="15">
        <f t="shared" si="4"/>
        <v>1.738461489</v>
      </c>
      <c r="P50" s="15">
        <f t="shared" si="9"/>
        <v>16</v>
      </c>
      <c r="Q50" s="15">
        <f t="shared" ref="Q50:T50" si="56">L50*L50</f>
        <v>6.612244898</v>
      </c>
      <c r="R50" s="15">
        <f t="shared" si="56"/>
        <v>6.25</v>
      </c>
      <c r="S50" s="15">
        <f t="shared" si="56"/>
        <v>1.21401576</v>
      </c>
      <c r="T50" s="15">
        <f t="shared" si="56"/>
        <v>3.022248347</v>
      </c>
      <c r="U50" s="17">
        <f t="shared" si="11"/>
        <v>11.11111111</v>
      </c>
      <c r="V50" s="17">
        <f t="shared" si="24"/>
        <v>7.142857143</v>
      </c>
      <c r="W50" s="17">
        <f t="shared" si="25"/>
        <v>6.944444444</v>
      </c>
      <c r="X50" s="17">
        <f t="shared" si="12"/>
        <v>3.06062176</v>
      </c>
      <c r="Y50" s="17">
        <f t="shared" si="6"/>
        <v>4.829059691</v>
      </c>
    </row>
    <row r="51" ht="15.75" customHeight="1">
      <c r="A51" s="13" t="s">
        <v>66</v>
      </c>
      <c r="B51" s="13">
        <v>41.0</v>
      </c>
      <c r="C51" s="14">
        <v>30.0</v>
      </c>
      <c r="D51" s="14">
        <v>36.0</v>
      </c>
      <c r="E51" s="14">
        <f t="shared" si="19"/>
        <v>39.28571429</v>
      </c>
      <c r="F51" s="15">
        <f t="shared" si="20"/>
        <v>33.4</v>
      </c>
      <c r="G51" s="15">
        <f t="shared" si="13"/>
        <v>36.33054715</v>
      </c>
      <c r="H51" s="15">
        <f t="shared" si="1"/>
        <v>1230</v>
      </c>
      <c r="I51" s="15">
        <f t="shared" si="2"/>
        <v>1681</v>
      </c>
      <c r="J51" s="15">
        <f t="shared" si="3"/>
        <v>34.26153852</v>
      </c>
      <c r="K51" s="15">
        <f t="shared" si="7"/>
        <v>6</v>
      </c>
      <c r="L51" s="15">
        <f t="shared" si="21"/>
        <v>9.285714286</v>
      </c>
      <c r="M51" s="15">
        <f t="shared" si="22"/>
        <v>3.4</v>
      </c>
      <c r="N51" s="15">
        <f t="shared" si="8"/>
        <v>6.33054715</v>
      </c>
      <c r="O51" s="15">
        <f t="shared" si="4"/>
        <v>4.261538518</v>
      </c>
      <c r="P51" s="15">
        <f t="shared" si="9"/>
        <v>36</v>
      </c>
      <c r="Q51" s="15">
        <f t="shared" ref="Q51:T51" si="57">L51*L51</f>
        <v>86.2244898</v>
      </c>
      <c r="R51" s="15">
        <f t="shared" si="57"/>
        <v>11.56</v>
      </c>
      <c r="S51" s="15">
        <f t="shared" si="57"/>
        <v>40.07582722</v>
      </c>
      <c r="T51" s="15">
        <f t="shared" si="57"/>
        <v>18.16071054</v>
      </c>
      <c r="U51" s="17">
        <f t="shared" si="11"/>
        <v>20</v>
      </c>
      <c r="V51" s="17">
        <f t="shared" si="24"/>
        <v>30.95238095</v>
      </c>
      <c r="W51" s="17">
        <f t="shared" si="25"/>
        <v>11.33333333</v>
      </c>
      <c r="X51" s="17">
        <f t="shared" si="12"/>
        <v>21.10182383</v>
      </c>
      <c r="Y51" s="17">
        <f t="shared" si="6"/>
        <v>14.20512839</v>
      </c>
    </row>
    <row r="52" ht="15.75" customHeight="1">
      <c r="A52" s="13" t="s">
        <v>67</v>
      </c>
      <c r="B52" s="13">
        <v>42.0</v>
      </c>
      <c r="C52" s="14">
        <v>32.0</v>
      </c>
      <c r="D52" s="14">
        <v>30.0</v>
      </c>
      <c r="E52" s="14">
        <f t="shared" si="19"/>
        <v>38.85714286</v>
      </c>
      <c r="F52" s="15">
        <f t="shared" si="20"/>
        <v>32.3</v>
      </c>
      <c r="G52" s="15">
        <f t="shared" si="13"/>
        <v>31.89916415</v>
      </c>
      <c r="H52" s="15">
        <f t="shared" si="1"/>
        <v>1344</v>
      </c>
      <c r="I52" s="15">
        <f t="shared" si="2"/>
        <v>1764</v>
      </c>
      <c r="J52" s="15">
        <f t="shared" si="3"/>
        <v>34.26153852</v>
      </c>
      <c r="K52" s="15">
        <f t="shared" si="7"/>
        <v>2</v>
      </c>
      <c r="L52" s="15">
        <f t="shared" si="21"/>
        <v>6.857142857</v>
      </c>
      <c r="M52" s="15">
        <f t="shared" si="22"/>
        <v>0.3</v>
      </c>
      <c r="N52" s="15">
        <f t="shared" si="8"/>
        <v>0.100835855</v>
      </c>
      <c r="O52" s="15">
        <f t="shared" si="4"/>
        <v>2.261538524</v>
      </c>
      <c r="P52" s="15">
        <f t="shared" si="9"/>
        <v>4</v>
      </c>
      <c r="Q52" s="15">
        <f t="shared" ref="Q52:T52" si="58">L52*L52</f>
        <v>47.02040816</v>
      </c>
      <c r="R52" s="15">
        <f t="shared" si="58"/>
        <v>0.09</v>
      </c>
      <c r="S52" s="15">
        <f t="shared" si="58"/>
        <v>0.01016786965</v>
      </c>
      <c r="T52" s="15">
        <f t="shared" si="58"/>
        <v>5.114556495</v>
      </c>
      <c r="U52" s="17">
        <f t="shared" si="11"/>
        <v>6.25</v>
      </c>
      <c r="V52" s="17">
        <f t="shared" si="24"/>
        <v>21.42857143</v>
      </c>
      <c r="W52" s="17">
        <f t="shared" si="25"/>
        <v>0.9375</v>
      </c>
      <c r="X52" s="17">
        <f t="shared" si="12"/>
        <v>0.3151120468</v>
      </c>
      <c r="Y52" s="17">
        <f t="shared" si="6"/>
        <v>7.067307887</v>
      </c>
    </row>
    <row r="53" ht="15.75" customHeight="1">
      <c r="A53" s="13" t="s">
        <v>68</v>
      </c>
      <c r="B53" s="13">
        <v>43.0</v>
      </c>
      <c r="C53" s="14">
        <v>38.0</v>
      </c>
      <c r="D53" s="14">
        <v>32.0</v>
      </c>
      <c r="E53" s="14">
        <f t="shared" si="19"/>
        <v>37.71428571</v>
      </c>
      <c r="F53" s="15">
        <f t="shared" si="20"/>
        <v>33.2</v>
      </c>
      <c r="G53" s="15">
        <f t="shared" si="13"/>
        <v>31.96974924</v>
      </c>
      <c r="H53" s="15">
        <f t="shared" si="1"/>
        <v>1634</v>
      </c>
      <c r="I53" s="15">
        <f t="shared" si="2"/>
        <v>1849</v>
      </c>
      <c r="J53" s="15">
        <f t="shared" si="3"/>
        <v>34.26153853</v>
      </c>
      <c r="K53" s="15">
        <f t="shared" si="7"/>
        <v>6</v>
      </c>
      <c r="L53" s="15">
        <f t="shared" si="21"/>
        <v>0.2857142857</v>
      </c>
      <c r="M53" s="15">
        <f t="shared" si="22"/>
        <v>4.8</v>
      </c>
      <c r="N53" s="15">
        <f t="shared" si="8"/>
        <v>6.030250756</v>
      </c>
      <c r="O53" s="15">
        <f t="shared" si="4"/>
        <v>3.73846147</v>
      </c>
      <c r="P53" s="15">
        <f t="shared" si="9"/>
        <v>36</v>
      </c>
      <c r="Q53" s="15">
        <f t="shared" ref="Q53:T53" si="59">L53*L53</f>
        <v>0.08163265306</v>
      </c>
      <c r="R53" s="15">
        <f t="shared" si="59"/>
        <v>23.04</v>
      </c>
      <c r="S53" s="15">
        <f t="shared" si="59"/>
        <v>36.36392419</v>
      </c>
      <c r="T53" s="15">
        <f t="shared" si="59"/>
        <v>13.97609416</v>
      </c>
      <c r="U53" s="17">
        <f t="shared" si="11"/>
        <v>15.78947368</v>
      </c>
      <c r="V53" s="17">
        <f t="shared" si="24"/>
        <v>0.7518796992</v>
      </c>
      <c r="W53" s="17">
        <f t="shared" si="25"/>
        <v>12.63157895</v>
      </c>
      <c r="X53" s="17">
        <f t="shared" si="12"/>
        <v>15.86908094</v>
      </c>
      <c r="Y53" s="17">
        <f t="shared" si="6"/>
        <v>9.8380565</v>
      </c>
    </row>
    <row r="54" ht="15.75" customHeight="1">
      <c r="A54" s="13" t="s">
        <v>69</v>
      </c>
      <c r="B54" s="13">
        <v>44.0</v>
      </c>
      <c r="C54" s="14">
        <v>33.0</v>
      </c>
      <c r="D54" s="14">
        <v>38.0</v>
      </c>
      <c r="E54" s="14">
        <f t="shared" si="19"/>
        <v>39.42857143</v>
      </c>
      <c r="F54" s="15">
        <f t="shared" si="20"/>
        <v>35.2</v>
      </c>
      <c r="G54" s="15">
        <f t="shared" si="13"/>
        <v>36.19092477</v>
      </c>
      <c r="H54" s="15">
        <f t="shared" si="1"/>
        <v>1452</v>
      </c>
      <c r="I54" s="15">
        <f t="shared" si="2"/>
        <v>1936</v>
      </c>
      <c r="J54" s="15">
        <f t="shared" si="3"/>
        <v>34.26153854</v>
      </c>
      <c r="K54" s="15">
        <f t="shared" si="7"/>
        <v>5</v>
      </c>
      <c r="L54" s="15">
        <f t="shared" si="21"/>
        <v>6.428571429</v>
      </c>
      <c r="M54" s="15">
        <f t="shared" si="22"/>
        <v>2.2</v>
      </c>
      <c r="N54" s="15">
        <f t="shared" si="8"/>
        <v>3.190924773</v>
      </c>
      <c r="O54" s="15">
        <f t="shared" si="4"/>
        <v>1.261538536</v>
      </c>
      <c r="P54" s="15">
        <f t="shared" si="9"/>
        <v>25</v>
      </c>
      <c r="Q54" s="15">
        <f t="shared" ref="Q54:T54" si="60">L54*L54</f>
        <v>41.32653061</v>
      </c>
      <c r="R54" s="15">
        <f t="shared" si="60"/>
        <v>4.84</v>
      </c>
      <c r="S54" s="15">
        <f t="shared" si="60"/>
        <v>10.18200091</v>
      </c>
      <c r="T54" s="15">
        <f t="shared" si="60"/>
        <v>1.591479479</v>
      </c>
      <c r="U54" s="17">
        <f t="shared" si="11"/>
        <v>15.15151515</v>
      </c>
      <c r="V54" s="17">
        <f t="shared" si="24"/>
        <v>19.48051948</v>
      </c>
      <c r="W54" s="17">
        <f t="shared" si="25"/>
        <v>6.666666667</v>
      </c>
      <c r="X54" s="17">
        <f t="shared" si="12"/>
        <v>9.669469009</v>
      </c>
      <c r="Y54" s="17">
        <f t="shared" si="6"/>
        <v>3.82284405</v>
      </c>
    </row>
    <row r="55" ht="15.75" customHeight="1">
      <c r="A55" s="13" t="s">
        <v>70</v>
      </c>
      <c r="B55" s="13">
        <v>45.0</v>
      </c>
      <c r="C55" s="14">
        <v>40.0</v>
      </c>
      <c r="D55" s="14">
        <v>33.0</v>
      </c>
      <c r="E55" s="14">
        <f t="shared" si="19"/>
        <v>38.85714286</v>
      </c>
      <c r="F55" s="15">
        <f t="shared" si="20"/>
        <v>34.1</v>
      </c>
      <c r="G55" s="15">
        <f t="shared" si="13"/>
        <v>33.95727743</v>
      </c>
      <c r="H55" s="15">
        <f t="shared" si="1"/>
        <v>1800</v>
      </c>
      <c r="I55" s="15">
        <f t="shared" si="2"/>
        <v>2025</v>
      </c>
      <c r="J55" s="15">
        <f t="shared" si="3"/>
        <v>34.26153854</v>
      </c>
      <c r="K55" s="15">
        <f t="shared" si="7"/>
        <v>7</v>
      </c>
      <c r="L55" s="15">
        <f t="shared" si="21"/>
        <v>1.142857143</v>
      </c>
      <c r="M55" s="15">
        <f t="shared" si="22"/>
        <v>5.9</v>
      </c>
      <c r="N55" s="15">
        <f t="shared" si="8"/>
        <v>6.042722568</v>
      </c>
      <c r="O55" s="15">
        <f t="shared" si="4"/>
        <v>5.738461457</v>
      </c>
      <c r="P55" s="15">
        <f t="shared" si="9"/>
        <v>49</v>
      </c>
      <c r="Q55" s="15">
        <f t="shared" ref="Q55:T55" si="61">L55*L55</f>
        <v>1.306122449</v>
      </c>
      <c r="R55" s="15">
        <f t="shared" si="61"/>
        <v>34.81</v>
      </c>
      <c r="S55" s="15">
        <f t="shared" si="61"/>
        <v>36.51449603</v>
      </c>
      <c r="T55" s="15">
        <f t="shared" si="61"/>
        <v>32.9299399</v>
      </c>
      <c r="U55" s="17">
        <f t="shared" si="11"/>
        <v>17.5</v>
      </c>
      <c r="V55" s="17">
        <f t="shared" si="24"/>
        <v>2.857142857</v>
      </c>
      <c r="W55" s="17">
        <f t="shared" si="25"/>
        <v>14.75</v>
      </c>
      <c r="X55" s="17">
        <f t="shared" si="12"/>
        <v>15.10680642</v>
      </c>
      <c r="Y55" s="17">
        <f t="shared" si="6"/>
        <v>14.34615364</v>
      </c>
    </row>
    <row r="56" ht="15.75" customHeight="1">
      <c r="A56" s="13" t="s">
        <v>71</v>
      </c>
      <c r="B56" s="13">
        <v>46.0</v>
      </c>
      <c r="C56" s="14">
        <v>33.0</v>
      </c>
      <c r="D56" s="14">
        <v>40.0</v>
      </c>
      <c r="E56" s="14">
        <f t="shared" si="19"/>
        <v>41.14285714</v>
      </c>
      <c r="F56" s="15">
        <f t="shared" si="20"/>
        <v>34.1</v>
      </c>
      <c r="G56" s="15">
        <f t="shared" si="13"/>
        <v>38.18718323</v>
      </c>
      <c r="H56" s="15">
        <f t="shared" si="1"/>
        <v>1518</v>
      </c>
      <c r="I56" s="15">
        <f t="shared" si="2"/>
        <v>2116</v>
      </c>
      <c r="J56" s="15">
        <f t="shared" si="3"/>
        <v>34.26153855</v>
      </c>
      <c r="K56" s="15">
        <f t="shared" si="7"/>
        <v>7</v>
      </c>
      <c r="L56" s="15">
        <f t="shared" si="21"/>
        <v>8.142857143</v>
      </c>
      <c r="M56" s="15">
        <f t="shared" si="22"/>
        <v>1.1</v>
      </c>
      <c r="N56" s="15">
        <f t="shared" si="8"/>
        <v>5.18718323</v>
      </c>
      <c r="O56" s="15">
        <f t="shared" si="4"/>
        <v>1.261538549</v>
      </c>
      <c r="P56" s="15">
        <f t="shared" si="9"/>
        <v>49</v>
      </c>
      <c r="Q56" s="15">
        <f t="shared" ref="Q56:T56" si="62">L56*L56</f>
        <v>66.30612245</v>
      </c>
      <c r="R56" s="15">
        <f t="shared" si="62"/>
        <v>1.21</v>
      </c>
      <c r="S56" s="15">
        <f t="shared" si="62"/>
        <v>26.90686986</v>
      </c>
      <c r="T56" s="15">
        <f t="shared" si="62"/>
        <v>1.59147951</v>
      </c>
      <c r="U56" s="17">
        <f t="shared" si="11"/>
        <v>21.21212121</v>
      </c>
      <c r="V56" s="17">
        <f t="shared" si="24"/>
        <v>24.67532468</v>
      </c>
      <c r="W56" s="17">
        <f t="shared" si="25"/>
        <v>3.333333333</v>
      </c>
      <c r="X56" s="17">
        <f t="shared" si="12"/>
        <v>15.71873706</v>
      </c>
      <c r="Y56" s="17">
        <f t="shared" si="6"/>
        <v>3.822844087</v>
      </c>
    </row>
    <row r="57" ht="15.75" customHeight="1">
      <c r="A57" s="13" t="s">
        <v>72</v>
      </c>
      <c r="B57" s="13">
        <v>47.0</v>
      </c>
      <c r="C57" s="14">
        <v>30.0</v>
      </c>
      <c r="D57" s="14">
        <v>33.0</v>
      </c>
      <c r="E57" s="14">
        <f t="shared" si="19"/>
        <v>39</v>
      </c>
      <c r="F57" s="15">
        <f t="shared" si="20"/>
        <v>34.4</v>
      </c>
      <c r="G57" s="15">
        <f t="shared" si="13"/>
        <v>34.55615497</v>
      </c>
      <c r="H57" s="15">
        <f t="shared" si="1"/>
        <v>1410</v>
      </c>
      <c r="I57" s="15">
        <f t="shared" si="2"/>
        <v>2209</v>
      </c>
      <c r="J57" s="15">
        <f t="shared" si="3"/>
        <v>34.26153856</v>
      </c>
      <c r="K57" s="15">
        <f t="shared" si="7"/>
        <v>3</v>
      </c>
      <c r="L57" s="15">
        <f t="shared" si="21"/>
        <v>9</v>
      </c>
      <c r="M57" s="15">
        <f t="shared" si="22"/>
        <v>4.4</v>
      </c>
      <c r="N57" s="15">
        <f t="shared" si="8"/>
        <v>4.556154969</v>
      </c>
      <c r="O57" s="15">
        <f t="shared" si="4"/>
        <v>4.261538555</v>
      </c>
      <c r="P57" s="15">
        <f t="shared" si="9"/>
        <v>9</v>
      </c>
      <c r="Q57" s="15">
        <f t="shared" ref="Q57:T57" si="63">L57*L57</f>
        <v>81</v>
      </c>
      <c r="R57" s="15">
        <f t="shared" si="63"/>
        <v>19.36</v>
      </c>
      <c r="S57" s="15">
        <f t="shared" si="63"/>
        <v>20.7585481</v>
      </c>
      <c r="T57" s="15">
        <f t="shared" si="63"/>
        <v>18.16071086</v>
      </c>
      <c r="U57" s="17">
        <f t="shared" si="11"/>
        <v>10</v>
      </c>
      <c r="V57" s="17">
        <f t="shared" si="24"/>
        <v>30</v>
      </c>
      <c r="W57" s="17">
        <f t="shared" si="25"/>
        <v>14.66666667</v>
      </c>
      <c r="X57" s="17">
        <f t="shared" si="12"/>
        <v>15.18718323</v>
      </c>
      <c r="Y57" s="17">
        <f t="shared" si="6"/>
        <v>14.20512852</v>
      </c>
    </row>
    <row r="58" ht="15.75" customHeight="1">
      <c r="A58" s="13" t="s">
        <v>73</v>
      </c>
      <c r="B58" s="13">
        <v>48.0</v>
      </c>
      <c r="C58" s="14">
        <v>40.0</v>
      </c>
      <c r="D58" s="14">
        <v>30.0</v>
      </c>
      <c r="E58" s="14">
        <f t="shared" si="19"/>
        <v>38.85714286</v>
      </c>
      <c r="F58" s="15">
        <f t="shared" si="20"/>
        <v>34.5</v>
      </c>
      <c r="G58" s="15">
        <f t="shared" si="13"/>
        <v>31.36684649</v>
      </c>
      <c r="H58" s="15">
        <f t="shared" si="1"/>
        <v>1920</v>
      </c>
      <c r="I58" s="15">
        <f t="shared" si="2"/>
        <v>2304</v>
      </c>
      <c r="J58" s="15">
        <f t="shared" si="3"/>
        <v>34.26153856</v>
      </c>
      <c r="K58" s="15">
        <f t="shared" si="7"/>
        <v>10</v>
      </c>
      <c r="L58" s="15">
        <f t="shared" si="21"/>
        <v>1.142857143</v>
      </c>
      <c r="M58" s="15">
        <f t="shared" si="22"/>
        <v>5.5</v>
      </c>
      <c r="N58" s="15">
        <f t="shared" si="8"/>
        <v>8.633153509</v>
      </c>
      <c r="O58" s="15">
        <f t="shared" si="4"/>
        <v>5.738461439</v>
      </c>
      <c r="P58" s="15">
        <f t="shared" si="9"/>
        <v>100</v>
      </c>
      <c r="Q58" s="15">
        <f t="shared" ref="Q58:T58" si="64">L58*L58</f>
        <v>1.306122449</v>
      </c>
      <c r="R58" s="15">
        <f t="shared" si="64"/>
        <v>30.25</v>
      </c>
      <c r="S58" s="15">
        <f t="shared" si="64"/>
        <v>74.53133952</v>
      </c>
      <c r="T58" s="15">
        <f t="shared" si="64"/>
        <v>32.92993968</v>
      </c>
      <c r="U58" s="17">
        <f t="shared" si="11"/>
        <v>25</v>
      </c>
      <c r="V58" s="17">
        <f t="shared" si="24"/>
        <v>2.857142857</v>
      </c>
      <c r="W58" s="17">
        <f t="shared" si="25"/>
        <v>13.75</v>
      </c>
      <c r="X58" s="17">
        <f t="shared" si="12"/>
        <v>21.58288377</v>
      </c>
      <c r="Y58" s="17">
        <f t="shared" si="6"/>
        <v>14.3461536</v>
      </c>
    </row>
    <row r="59" ht="15.75" customHeight="1">
      <c r="A59" s="13" t="s">
        <v>74</v>
      </c>
      <c r="B59" s="13">
        <v>49.0</v>
      </c>
      <c r="C59" s="14">
        <v>32.0</v>
      </c>
      <c r="D59" s="14">
        <v>40.0</v>
      </c>
      <c r="E59" s="14">
        <f t="shared" si="19"/>
        <v>40.57142857</v>
      </c>
      <c r="F59" s="15">
        <f t="shared" si="20"/>
        <v>35.2</v>
      </c>
      <c r="G59" s="15">
        <f t="shared" si="13"/>
        <v>37.41005395</v>
      </c>
      <c r="H59" s="15">
        <f t="shared" si="1"/>
        <v>1568</v>
      </c>
      <c r="I59" s="15">
        <f t="shared" si="2"/>
        <v>2401</v>
      </c>
      <c r="J59" s="15">
        <f t="shared" si="3"/>
        <v>34.26153857</v>
      </c>
      <c r="K59" s="15">
        <f t="shared" si="7"/>
        <v>8</v>
      </c>
      <c r="L59" s="15">
        <f t="shared" si="21"/>
        <v>8.571428571</v>
      </c>
      <c r="M59" s="15">
        <f t="shared" si="22"/>
        <v>3.2</v>
      </c>
      <c r="N59" s="15">
        <f t="shared" si="8"/>
        <v>5.410053947</v>
      </c>
      <c r="O59" s="15">
        <f t="shared" si="4"/>
        <v>2.261538568</v>
      </c>
      <c r="P59" s="15">
        <f t="shared" si="9"/>
        <v>64</v>
      </c>
      <c r="Q59" s="15">
        <f t="shared" ref="Q59:T59" si="65">L59*L59</f>
        <v>73.46938776</v>
      </c>
      <c r="R59" s="15">
        <f t="shared" si="65"/>
        <v>10.24</v>
      </c>
      <c r="S59" s="15">
        <f t="shared" si="65"/>
        <v>29.26868371</v>
      </c>
      <c r="T59" s="15">
        <f t="shared" si="65"/>
        <v>5.114556692</v>
      </c>
      <c r="U59" s="17">
        <f t="shared" si="11"/>
        <v>25</v>
      </c>
      <c r="V59" s="17">
        <f t="shared" si="24"/>
        <v>26.78571429</v>
      </c>
      <c r="W59" s="17">
        <f t="shared" si="25"/>
        <v>10</v>
      </c>
      <c r="X59" s="17">
        <f t="shared" si="12"/>
        <v>16.90641858</v>
      </c>
      <c r="Y59" s="17">
        <f t="shared" si="6"/>
        <v>7.067308023</v>
      </c>
    </row>
    <row r="60" ht="15.75" customHeight="1">
      <c r="A60" s="13" t="s">
        <v>75</v>
      </c>
      <c r="B60" s="13">
        <v>50.0</v>
      </c>
      <c r="C60" s="14">
        <v>32.0</v>
      </c>
      <c r="D60" s="14">
        <v>32.0</v>
      </c>
      <c r="E60" s="14">
        <f t="shared" si="19"/>
        <v>40.14285714</v>
      </c>
      <c r="F60" s="15">
        <f t="shared" si="20"/>
        <v>35.9</v>
      </c>
      <c r="G60" s="15">
        <f t="shared" si="13"/>
        <v>33.62301618</v>
      </c>
      <c r="H60" s="15">
        <f t="shared" si="1"/>
        <v>1600</v>
      </c>
      <c r="I60" s="15">
        <f t="shared" si="2"/>
        <v>2500</v>
      </c>
      <c r="J60" s="15">
        <f t="shared" si="3"/>
        <v>34.26153857</v>
      </c>
      <c r="K60" s="15">
        <f t="shared" si="7"/>
        <v>0</v>
      </c>
      <c r="L60" s="15">
        <f t="shared" si="21"/>
        <v>8.142857143</v>
      </c>
      <c r="M60" s="15">
        <f t="shared" si="22"/>
        <v>3.9</v>
      </c>
      <c r="N60" s="15">
        <f t="shared" si="8"/>
        <v>1.623016184</v>
      </c>
      <c r="O60" s="15">
        <f t="shared" si="4"/>
        <v>2.261538574</v>
      </c>
      <c r="P60" s="15">
        <f t="shared" si="9"/>
        <v>0</v>
      </c>
      <c r="Q60" s="15">
        <f t="shared" ref="Q60:T60" si="66">L60*L60</f>
        <v>66.30612245</v>
      </c>
      <c r="R60" s="15">
        <f t="shared" si="66"/>
        <v>15.21</v>
      </c>
      <c r="S60" s="15">
        <f t="shared" si="66"/>
        <v>2.634181534</v>
      </c>
      <c r="T60" s="15">
        <f t="shared" si="66"/>
        <v>5.114556721</v>
      </c>
      <c r="U60" s="17">
        <f t="shared" si="11"/>
        <v>0</v>
      </c>
      <c r="V60" s="17">
        <f t="shared" si="24"/>
        <v>25.44642857</v>
      </c>
      <c r="W60" s="17">
        <f t="shared" si="25"/>
        <v>12.1875</v>
      </c>
      <c r="X60" s="17">
        <f t="shared" si="12"/>
        <v>5.071925575</v>
      </c>
      <c r="Y60" s="17">
        <f t="shared" si="6"/>
        <v>7.067308043</v>
      </c>
    </row>
    <row r="61" ht="15.75" customHeight="1">
      <c r="A61" s="13" t="s">
        <v>76</v>
      </c>
      <c r="B61" s="13">
        <v>51.0</v>
      </c>
      <c r="C61" s="14">
        <v>36.0</v>
      </c>
      <c r="D61" s="14">
        <v>32.0</v>
      </c>
      <c r="E61" s="14">
        <f t="shared" si="19"/>
        <v>39</v>
      </c>
      <c r="F61" s="15">
        <f t="shared" si="20"/>
        <v>33.6</v>
      </c>
      <c r="G61" s="15">
        <f t="shared" si="13"/>
        <v>32.48690486</v>
      </c>
      <c r="H61" s="15">
        <f t="shared" si="1"/>
        <v>1836</v>
      </c>
      <c r="I61" s="15">
        <f t="shared" si="2"/>
        <v>2601</v>
      </c>
      <c r="J61" s="15">
        <f t="shared" si="3"/>
        <v>34.26153858</v>
      </c>
      <c r="K61" s="15">
        <f t="shared" si="7"/>
        <v>4</v>
      </c>
      <c r="L61" s="15">
        <f t="shared" si="21"/>
        <v>3</v>
      </c>
      <c r="M61" s="15">
        <f t="shared" si="22"/>
        <v>2.4</v>
      </c>
      <c r="N61" s="15">
        <f t="shared" si="8"/>
        <v>3.513095145</v>
      </c>
      <c r="O61" s="15">
        <f t="shared" si="4"/>
        <v>1.73846142</v>
      </c>
      <c r="P61" s="15">
        <f t="shared" si="9"/>
        <v>16</v>
      </c>
      <c r="Q61" s="15">
        <f t="shared" ref="Q61:T61" si="67">L61*L61</f>
        <v>9</v>
      </c>
      <c r="R61" s="15">
        <f t="shared" si="67"/>
        <v>5.76</v>
      </c>
      <c r="S61" s="15">
        <f t="shared" si="67"/>
        <v>12.3418375</v>
      </c>
      <c r="T61" s="15">
        <f t="shared" si="67"/>
        <v>3.022248109</v>
      </c>
      <c r="U61" s="17">
        <f t="shared" si="11"/>
        <v>11.11111111</v>
      </c>
      <c r="V61" s="17">
        <f t="shared" si="24"/>
        <v>8.333333333</v>
      </c>
      <c r="W61" s="17">
        <f t="shared" si="25"/>
        <v>6.666666667</v>
      </c>
      <c r="X61" s="17">
        <f t="shared" si="12"/>
        <v>9.758597624</v>
      </c>
      <c r="Y61" s="17">
        <f t="shared" si="6"/>
        <v>4.8290595</v>
      </c>
    </row>
    <row r="62" ht="15.75" customHeight="1">
      <c r="A62" s="13" t="s">
        <v>77</v>
      </c>
      <c r="B62" s="13">
        <v>52.0</v>
      </c>
      <c r="C62" s="14">
        <v>33.0</v>
      </c>
      <c r="D62" s="14">
        <v>36.0</v>
      </c>
      <c r="E62" s="14">
        <f t="shared" si="19"/>
        <v>39.42857143</v>
      </c>
      <c r="F62" s="15">
        <f t="shared" si="20"/>
        <v>34.3</v>
      </c>
      <c r="G62" s="15">
        <f t="shared" si="13"/>
        <v>34.94607146</v>
      </c>
      <c r="H62" s="15">
        <f t="shared" si="1"/>
        <v>1716</v>
      </c>
      <c r="I62" s="15">
        <f t="shared" si="2"/>
        <v>2704</v>
      </c>
      <c r="J62" s="15">
        <f t="shared" si="3"/>
        <v>34.26153859</v>
      </c>
      <c r="K62" s="15">
        <f t="shared" si="7"/>
        <v>3</v>
      </c>
      <c r="L62" s="15">
        <f t="shared" si="21"/>
        <v>6.428571429</v>
      </c>
      <c r="M62" s="15">
        <f t="shared" si="22"/>
        <v>1.3</v>
      </c>
      <c r="N62" s="15">
        <f t="shared" si="8"/>
        <v>1.946071457</v>
      </c>
      <c r="O62" s="15">
        <f t="shared" si="4"/>
        <v>1.261538586</v>
      </c>
      <c r="P62" s="15">
        <f t="shared" si="9"/>
        <v>9</v>
      </c>
      <c r="Q62" s="15">
        <f t="shared" ref="Q62:T62" si="68">L62*L62</f>
        <v>41.32653061</v>
      </c>
      <c r="R62" s="15">
        <f t="shared" si="68"/>
        <v>1.69</v>
      </c>
      <c r="S62" s="15">
        <f t="shared" si="68"/>
        <v>3.787194114</v>
      </c>
      <c r="T62" s="15">
        <f t="shared" si="68"/>
        <v>1.591479604</v>
      </c>
      <c r="U62" s="17">
        <f t="shared" si="11"/>
        <v>9.090909091</v>
      </c>
      <c r="V62" s="17">
        <f t="shared" si="24"/>
        <v>19.48051948</v>
      </c>
      <c r="W62" s="17">
        <f t="shared" si="25"/>
        <v>3.939393939</v>
      </c>
      <c r="X62" s="17">
        <f t="shared" si="12"/>
        <v>5.897186232</v>
      </c>
      <c r="Y62" s="17">
        <f t="shared" si="6"/>
        <v>3.822844201</v>
      </c>
    </row>
    <row r="63" ht="15.75" customHeight="1">
      <c r="A63" s="13" t="s">
        <v>78</v>
      </c>
      <c r="B63" s="13">
        <v>53.0</v>
      </c>
      <c r="C63" s="14">
        <v>33.0</v>
      </c>
      <c r="D63" s="14">
        <v>33.0</v>
      </c>
      <c r="E63" s="14">
        <f t="shared" si="19"/>
        <v>38.57142857</v>
      </c>
      <c r="F63" s="15">
        <f t="shared" si="20"/>
        <v>34.8</v>
      </c>
      <c r="G63" s="15">
        <f t="shared" si="13"/>
        <v>33.58382144</v>
      </c>
      <c r="H63" s="15">
        <f t="shared" si="1"/>
        <v>1749</v>
      </c>
      <c r="I63" s="15">
        <f t="shared" si="2"/>
        <v>2809</v>
      </c>
      <c r="J63" s="15">
        <f t="shared" si="3"/>
        <v>34.26153859</v>
      </c>
      <c r="K63" s="15">
        <f t="shared" si="7"/>
        <v>0</v>
      </c>
      <c r="L63" s="15">
        <f t="shared" si="21"/>
        <v>5.571428571</v>
      </c>
      <c r="M63" s="15">
        <f t="shared" si="22"/>
        <v>1.8</v>
      </c>
      <c r="N63" s="15">
        <f t="shared" si="8"/>
        <v>0.583821437</v>
      </c>
      <c r="O63" s="15">
        <f t="shared" si="4"/>
        <v>1.261538592</v>
      </c>
      <c r="P63" s="15">
        <f t="shared" si="9"/>
        <v>0</v>
      </c>
      <c r="Q63" s="15">
        <f t="shared" ref="Q63:T63" si="69">L63*L63</f>
        <v>31.04081633</v>
      </c>
      <c r="R63" s="15">
        <f t="shared" si="69"/>
        <v>3.24</v>
      </c>
      <c r="S63" s="15">
        <f t="shared" si="69"/>
        <v>0.3408474703</v>
      </c>
      <c r="T63" s="15">
        <f t="shared" si="69"/>
        <v>1.59147962</v>
      </c>
      <c r="U63" s="17">
        <f t="shared" si="11"/>
        <v>0</v>
      </c>
      <c r="V63" s="17">
        <f t="shared" si="24"/>
        <v>16.88311688</v>
      </c>
      <c r="W63" s="17">
        <f t="shared" si="25"/>
        <v>5.454545455</v>
      </c>
      <c r="X63" s="17">
        <f t="shared" si="12"/>
        <v>1.76915587</v>
      </c>
      <c r="Y63" s="17">
        <f t="shared" si="6"/>
        <v>3.82284422</v>
      </c>
    </row>
    <row r="64" ht="15.75" customHeight="1">
      <c r="A64" s="13" t="s">
        <v>79</v>
      </c>
      <c r="B64" s="13">
        <v>54.0</v>
      </c>
      <c r="C64" s="14">
        <v>34.0</v>
      </c>
      <c r="D64" s="14">
        <v>33.0</v>
      </c>
      <c r="E64" s="14">
        <f t="shared" si="19"/>
        <v>38</v>
      </c>
      <c r="F64" s="15">
        <f t="shared" si="20"/>
        <v>33.2</v>
      </c>
      <c r="G64" s="15">
        <f t="shared" si="13"/>
        <v>33.17514643</v>
      </c>
      <c r="H64" s="15">
        <f t="shared" si="1"/>
        <v>1836</v>
      </c>
      <c r="I64" s="15">
        <f t="shared" si="2"/>
        <v>2916</v>
      </c>
      <c r="J64" s="15">
        <f t="shared" si="3"/>
        <v>34.2615386</v>
      </c>
      <c r="K64" s="15">
        <f t="shared" si="7"/>
        <v>1</v>
      </c>
      <c r="L64" s="15">
        <f t="shared" si="21"/>
        <v>4</v>
      </c>
      <c r="M64" s="15">
        <f t="shared" si="22"/>
        <v>0.8</v>
      </c>
      <c r="N64" s="15">
        <f t="shared" si="8"/>
        <v>0.8248535689</v>
      </c>
      <c r="O64" s="15">
        <f t="shared" si="4"/>
        <v>0.2615385987</v>
      </c>
      <c r="P64" s="15">
        <f t="shared" si="9"/>
        <v>1</v>
      </c>
      <c r="Q64" s="15">
        <f t="shared" ref="Q64:T64" si="70">L64*L64</f>
        <v>16</v>
      </c>
      <c r="R64" s="15">
        <f t="shared" si="70"/>
        <v>0.64</v>
      </c>
      <c r="S64" s="15">
        <f t="shared" si="70"/>
        <v>0.6803834101</v>
      </c>
      <c r="T64" s="15">
        <f t="shared" si="70"/>
        <v>0.0684024386</v>
      </c>
      <c r="U64" s="17">
        <f t="shared" si="11"/>
        <v>2.941176471</v>
      </c>
      <c r="V64" s="17">
        <f t="shared" si="24"/>
        <v>11.76470588</v>
      </c>
      <c r="W64" s="17">
        <f t="shared" si="25"/>
        <v>2.352941176</v>
      </c>
      <c r="X64" s="17">
        <f t="shared" si="12"/>
        <v>2.426039909</v>
      </c>
      <c r="Y64" s="17">
        <f t="shared" si="6"/>
        <v>0.7692311726</v>
      </c>
    </row>
    <row r="65" ht="15.75" customHeight="1">
      <c r="A65" s="13" t="s">
        <v>80</v>
      </c>
      <c r="B65" s="13">
        <v>55.0</v>
      </c>
      <c r="C65" s="14">
        <v>34.0</v>
      </c>
      <c r="D65" s="14">
        <v>34.0</v>
      </c>
      <c r="E65" s="14">
        <f t="shared" si="19"/>
        <v>38.57142857</v>
      </c>
      <c r="F65" s="15">
        <f t="shared" si="20"/>
        <v>34</v>
      </c>
      <c r="G65" s="15">
        <f t="shared" si="13"/>
        <v>33.75254393</v>
      </c>
      <c r="H65" s="15">
        <f t="shared" si="1"/>
        <v>1870</v>
      </c>
      <c r="I65" s="15">
        <f t="shared" si="2"/>
        <v>3025</v>
      </c>
      <c r="J65" s="15">
        <f t="shared" si="3"/>
        <v>34.2615386</v>
      </c>
      <c r="K65" s="15">
        <f t="shared" si="7"/>
        <v>0</v>
      </c>
      <c r="L65" s="15">
        <f t="shared" si="21"/>
        <v>4.571428571</v>
      </c>
      <c r="M65" s="15">
        <f t="shared" si="22"/>
        <v>0</v>
      </c>
      <c r="N65" s="15">
        <f t="shared" si="8"/>
        <v>0.2474560707</v>
      </c>
      <c r="O65" s="15">
        <f t="shared" si="4"/>
        <v>0.2615386049</v>
      </c>
      <c r="P65" s="15">
        <f t="shared" si="9"/>
        <v>0</v>
      </c>
      <c r="Q65" s="15">
        <f t="shared" ref="Q65:T65" si="71">L65*L65</f>
        <v>20.89795918</v>
      </c>
      <c r="R65" s="15">
        <f t="shared" si="71"/>
        <v>0</v>
      </c>
      <c r="S65" s="15">
        <f t="shared" si="71"/>
        <v>0.06123450691</v>
      </c>
      <c r="T65" s="15">
        <f t="shared" si="71"/>
        <v>0.06840244186</v>
      </c>
      <c r="U65" s="17">
        <f t="shared" si="11"/>
        <v>0</v>
      </c>
      <c r="V65" s="17">
        <f t="shared" si="24"/>
        <v>13.44537815</v>
      </c>
      <c r="W65" s="17">
        <f t="shared" si="25"/>
        <v>0</v>
      </c>
      <c r="X65" s="17">
        <f t="shared" si="12"/>
        <v>0.7278119726</v>
      </c>
      <c r="Y65" s="17">
        <f t="shared" si="6"/>
        <v>0.7692311909</v>
      </c>
    </row>
    <row r="66" ht="15.75" customHeight="1">
      <c r="A66" s="13" t="s">
        <v>81</v>
      </c>
      <c r="B66" s="13">
        <v>56.0</v>
      </c>
      <c r="C66" s="14">
        <v>33.0</v>
      </c>
      <c r="D66" s="14">
        <v>34.0</v>
      </c>
      <c r="E66" s="14">
        <f t="shared" si="19"/>
        <v>39.14285714</v>
      </c>
      <c r="F66" s="15">
        <f t="shared" si="20"/>
        <v>33.9</v>
      </c>
      <c r="G66" s="15">
        <f t="shared" si="13"/>
        <v>33.92576318</v>
      </c>
      <c r="H66" s="15">
        <f t="shared" si="1"/>
        <v>1848</v>
      </c>
      <c r="I66" s="15">
        <f t="shared" si="2"/>
        <v>3136</v>
      </c>
      <c r="J66" s="15">
        <f t="shared" si="3"/>
        <v>34.26153861</v>
      </c>
      <c r="K66" s="15">
        <f t="shared" si="7"/>
        <v>1</v>
      </c>
      <c r="L66" s="15">
        <f t="shared" si="21"/>
        <v>6.142857143</v>
      </c>
      <c r="M66" s="15">
        <f t="shared" si="22"/>
        <v>0.9</v>
      </c>
      <c r="N66" s="15">
        <f t="shared" si="8"/>
        <v>0.9257631788</v>
      </c>
      <c r="O66" s="15">
        <f t="shared" si="4"/>
        <v>1.261538611</v>
      </c>
      <c r="P66" s="15">
        <f t="shared" si="9"/>
        <v>1</v>
      </c>
      <c r="Q66" s="15">
        <f t="shared" ref="Q66:T66" si="72">L66*L66</f>
        <v>37.73469388</v>
      </c>
      <c r="R66" s="15">
        <f t="shared" si="72"/>
        <v>0.81</v>
      </c>
      <c r="S66" s="15">
        <f t="shared" si="72"/>
        <v>0.8570374632</v>
      </c>
      <c r="T66" s="15">
        <f t="shared" si="72"/>
        <v>1.591479667</v>
      </c>
      <c r="U66" s="17">
        <f t="shared" si="11"/>
        <v>3.03030303</v>
      </c>
      <c r="V66" s="17">
        <f t="shared" si="24"/>
        <v>18.61471861</v>
      </c>
      <c r="W66" s="17">
        <f t="shared" si="25"/>
        <v>2.727272727</v>
      </c>
      <c r="X66" s="17">
        <f t="shared" si="12"/>
        <v>2.805342966</v>
      </c>
      <c r="Y66" s="17">
        <f t="shared" si="6"/>
        <v>3.822844276</v>
      </c>
    </row>
    <row r="67" ht="15.75" customHeight="1">
      <c r="A67" s="13" t="s">
        <v>82</v>
      </c>
      <c r="B67" s="13">
        <v>57.0</v>
      </c>
      <c r="C67" s="14">
        <v>32.0</v>
      </c>
      <c r="D67" s="14">
        <v>33.0</v>
      </c>
      <c r="E67" s="14">
        <f t="shared" si="19"/>
        <v>38.71428571</v>
      </c>
      <c r="F67" s="15">
        <f t="shared" si="20"/>
        <v>33.4</v>
      </c>
      <c r="G67" s="15">
        <f t="shared" si="13"/>
        <v>33.27772895</v>
      </c>
      <c r="H67" s="15">
        <f t="shared" si="1"/>
        <v>1824</v>
      </c>
      <c r="I67" s="15">
        <f t="shared" si="2"/>
        <v>3249</v>
      </c>
      <c r="J67" s="15">
        <f t="shared" si="3"/>
        <v>34.26153862</v>
      </c>
      <c r="K67" s="15">
        <f t="shared" si="7"/>
        <v>1</v>
      </c>
      <c r="L67" s="15">
        <f t="shared" si="21"/>
        <v>6.714285714</v>
      </c>
      <c r="M67" s="15">
        <f t="shared" si="22"/>
        <v>1.4</v>
      </c>
      <c r="N67" s="15">
        <f t="shared" si="8"/>
        <v>1.277728954</v>
      </c>
      <c r="O67" s="15">
        <f t="shared" si="4"/>
        <v>2.261538617</v>
      </c>
      <c r="P67" s="15">
        <f t="shared" si="9"/>
        <v>1</v>
      </c>
      <c r="Q67" s="15">
        <f t="shared" ref="Q67:T67" si="73">L67*L67</f>
        <v>45.08163265</v>
      </c>
      <c r="R67" s="15">
        <f t="shared" si="73"/>
        <v>1.96</v>
      </c>
      <c r="S67" s="15">
        <f t="shared" si="73"/>
        <v>1.632591279</v>
      </c>
      <c r="T67" s="15">
        <f t="shared" si="73"/>
        <v>5.114556918</v>
      </c>
      <c r="U67" s="17">
        <f t="shared" si="11"/>
        <v>3.125</v>
      </c>
      <c r="V67" s="17">
        <f t="shared" si="24"/>
        <v>20.98214286</v>
      </c>
      <c r="W67" s="17">
        <f t="shared" si="25"/>
        <v>4.375</v>
      </c>
      <c r="X67" s="17">
        <f t="shared" si="12"/>
        <v>3.99290298</v>
      </c>
      <c r="Y67" s="17">
        <f t="shared" si="6"/>
        <v>7.067308179</v>
      </c>
    </row>
    <row r="68" ht="15.75" customHeight="1">
      <c r="A68" s="13" t="s">
        <v>83</v>
      </c>
      <c r="B68" s="13">
        <v>58.0</v>
      </c>
      <c r="C68" s="14">
        <v>39.0</v>
      </c>
      <c r="D68" s="14">
        <v>32.0</v>
      </c>
      <c r="E68" s="14">
        <f t="shared" si="19"/>
        <v>37.85714286</v>
      </c>
      <c r="F68" s="15">
        <f t="shared" si="20"/>
        <v>33.5</v>
      </c>
      <c r="G68" s="15">
        <f t="shared" si="13"/>
        <v>32.38331869</v>
      </c>
      <c r="H68" s="15">
        <f t="shared" si="1"/>
        <v>2262</v>
      </c>
      <c r="I68" s="15">
        <f t="shared" si="2"/>
        <v>3364</v>
      </c>
      <c r="J68" s="15">
        <f t="shared" si="3"/>
        <v>34.26153862</v>
      </c>
      <c r="K68" s="15">
        <f t="shared" si="7"/>
        <v>7</v>
      </c>
      <c r="L68" s="15">
        <f t="shared" si="21"/>
        <v>1.142857143</v>
      </c>
      <c r="M68" s="15">
        <f t="shared" si="22"/>
        <v>5.5</v>
      </c>
      <c r="N68" s="15">
        <f t="shared" si="8"/>
        <v>6.616681314</v>
      </c>
      <c r="O68" s="15">
        <f t="shared" si="4"/>
        <v>4.738461376</v>
      </c>
      <c r="P68" s="15">
        <f t="shared" si="9"/>
        <v>49</v>
      </c>
      <c r="Q68" s="15">
        <f t="shared" ref="Q68:T68" si="74">L68*L68</f>
        <v>1.306122449</v>
      </c>
      <c r="R68" s="15">
        <f t="shared" si="74"/>
        <v>30.25</v>
      </c>
      <c r="S68" s="15">
        <f t="shared" si="74"/>
        <v>43.78047161</v>
      </c>
      <c r="T68" s="15">
        <f t="shared" si="74"/>
        <v>22.45301622</v>
      </c>
      <c r="U68" s="17">
        <f t="shared" si="11"/>
        <v>17.94871795</v>
      </c>
      <c r="V68" s="17">
        <f t="shared" si="24"/>
        <v>2.93040293</v>
      </c>
      <c r="W68" s="17">
        <f t="shared" si="25"/>
        <v>14.1025641</v>
      </c>
      <c r="X68" s="17">
        <f t="shared" si="12"/>
        <v>16.96584952</v>
      </c>
      <c r="Y68" s="17">
        <f t="shared" si="6"/>
        <v>12.14990097</v>
      </c>
    </row>
    <row r="69" ht="15.75" customHeight="1">
      <c r="A69" s="13" t="s">
        <v>84</v>
      </c>
      <c r="B69" s="13">
        <v>59.0</v>
      </c>
      <c r="C69" s="14">
        <v>30.0</v>
      </c>
      <c r="D69" s="14">
        <v>39.0</v>
      </c>
      <c r="E69" s="14">
        <f t="shared" si="19"/>
        <v>38.57142857</v>
      </c>
      <c r="F69" s="15">
        <f t="shared" si="20"/>
        <v>34</v>
      </c>
      <c r="G69" s="15">
        <f t="shared" si="13"/>
        <v>37.01499561</v>
      </c>
      <c r="H69" s="15">
        <f t="shared" si="1"/>
        <v>1770</v>
      </c>
      <c r="I69" s="15">
        <f t="shared" si="2"/>
        <v>3481</v>
      </c>
      <c r="J69" s="15">
        <f t="shared" si="3"/>
        <v>34.26153863</v>
      </c>
      <c r="K69" s="15">
        <f t="shared" si="7"/>
        <v>9</v>
      </c>
      <c r="L69" s="15">
        <f t="shared" si="21"/>
        <v>8.571428571</v>
      </c>
      <c r="M69" s="15">
        <f t="shared" si="22"/>
        <v>4</v>
      </c>
      <c r="N69" s="15">
        <f t="shared" si="8"/>
        <v>7.014995606</v>
      </c>
      <c r="O69" s="15">
        <f t="shared" si="4"/>
        <v>4.26153863</v>
      </c>
      <c r="P69" s="15">
        <f t="shared" si="9"/>
        <v>81</v>
      </c>
      <c r="Q69" s="15">
        <f t="shared" ref="Q69:T69" si="75">L69*L69</f>
        <v>73.46938776</v>
      </c>
      <c r="R69" s="15">
        <f t="shared" si="75"/>
        <v>16</v>
      </c>
      <c r="S69" s="15">
        <f t="shared" si="75"/>
        <v>49.21016335</v>
      </c>
      <c r="T69" s="15">
        <f t="shared" si="75"/>
        <v>18.16071149</v>
      </c>
      <c r="U69" s="17">
        <f t="shared" si="11"/>
        <v>30</v>
      </c>
      <c r="V69" s="17">
        <f t="shared" si="24"/>
        <v>28.57142857</v>
      </c>
      <c r="W69" s="17">
        <f t="shared" si="25"/>
        <v>13.33333333</v>
      </c>
      <c r="X69" s="17">
        <f t="shared" si="12"/>
        <v>23.38331869</v>
      </c>
      <c r="Y69" s="17">
        <f t="shared" si="6"/>
        <v>14.20512877</v>
      </c>
    </row>
    <row r="70" ht="15.75" customHeight="1">
      <c r="A70" s="13" t="s">
        <v>85</v>
      </c>
      <c r="B70" s="13">
        <v>60.0</v>
      </c>
      <c r="C70" s="14">
        <v>36.0</v>
      </c>
      <c r="D70" s="14">
        <v>30.0</v>
      </c>
      <c r="E70" s="14">
        <f t="shared" si="19"/>
        <v>39</v>
      </c>
      <c r="F70" s="15">
        <f t="shared" si="20"/>
        <v>33.6</v>
      </c>
      <c r="G70" s="15">
        <f t="shared" si="13"/>
        <v>32.10449868</v>
      </c>
      <c r="H70" s="15">
        <f t="shared" si="1"/>
        <v>2160</v>
      </c>
      <c r="I70" s="15">
        <f t="shared" si="2"/>
        <v>3600</v>
      </c>
      <c r="J70" s="15">
        <f t="shared" si="3"/>
        <v>34.26153864</v>
      </c>
      <c r="K70" s="15">
        <f t="shared" si="7"/>
        <v>6</v>
      </c>
      <c r="L70" s="15">
        <f t="shared" si="21"/>
        <v>3</v>
      </c>
      <c r="M70" s="15">
        <f t="shared" si="22"/>
        <v>2.4</v>
      </c>
      <c r="N70" s="15">
        <f t="shared" si="8"/>
        <v>3.895501318</v>
      </c>
      <c r="O70" s="15">
        <f t="shared" si="4"/>
        <v>1.738461364</v>
      </c>
      <c r="P70" s="15">
        <f t="shared" si="9"/>
        <v>36</v>
      </c>
      <c r="Q70" s="15">
        <f t="shared" ref="Q70:T70" si="76">L70*L70</f>
        <v>9</v>
      </c>
      <c r="R70" s="15">
        <f t="shared" si="76"/>
        <v>5.76</v>
      </c>
      <c r="S70" s="15">
        <f t="shared" si="76"/>
        <v>15.17493052</v>
      </c>
      <c r="T70" s="15">
        <f t="shared" si="76"/>
        <v>3.022247914</v>
      </c>
      <c r="U70" s="17">
        <f t="shared" si="11"/>
        <v>16.66666667</v>
      </c>
      <c r="V70" s="17">
        <f t="shared" si="24"/>
        <v>8.333333333</v>
      </c>
      <c r="W70" s="17">
        <f t="shared" si="25"/>
        <v>6.666666667</v>
      </c>
      <c r="X70" s="17">
        <f t="shared" si="12"/>
        <v>10.820837</v>
      </c>
      <c r="Y70" s="17">
        <f t="shared" si="6"/>
        <v>4.829059344</v>
      </c>
    </row>
    <row r="71" ht="15.75" customHeight="1">
      <c r="A71" s="13" t="s">
        <v>86</v>
      </c>
      <c r="B71" s="13">
        <v>61.0</v>
      </c>
      <c r="C71" s="14">
        <v>30.0</v>
      </c>
      <c r="D71" s="14">
        <v>36.0</v>
      </c>
      <c r="E71" s="14">
        <f t="shared" si="19"/>
        <v>38.71428571</v>
      </c>
      <c r="F71" s="15">
        <f t="shared" si="20"/>
        <v>33.6</v>
      </c>
      <c r="G71" s="15">
        <f t="shared" si="13"/>
        <v>34.8313496</v>
      </c>
      <c r="H71" s="15">
        <f t="shared" si="1"/>
        <v>1830</v>
      </c>
      <c r="I71" s="15">
        <f t="shared" si="2"/>
        <v>3721</v>
      </c>
      <c r="J71" s="15">
        <f t="shared" si="3"/>
        <v>34.26153864</v>
      </c>
      <c r="K71" s="15">
        <f t="shared" si="7"/>
        <v>6</v>
      </c>
      <c r="L71" s="15">
        <f t="shared" si="21"/>
        <v>8.714285714</v>
      </c>
      <c r="M71" s="15">
        <f t="shared" si="22"/>
        <v>3.6</v>
      </c>
      <c r="N71" s="15">
        <f t="shared" si="8"/>
        <v>4.831349605</v>
      </c>
      <c r="O71" s="15">
        <f t="shared" si="4"/>
        <v>4.261538642</v>
      </c>
      <c r="P71" s="15">
        <f t="shared" si="9"/>
        <v>36</v>
      </c>
      <c r="Q71" s="15">
        <f t="shared" ref="Q71:T71" si="77">L71*L71</f>
        <v>75.93877551</v>
      </c>
      <c r="R71" s="15">
        <f t="shared" si="77"/>
        <v>12.96</v>
      </c>
      <c r="S71" s="15">
        <f t="shared" si="77"/>
        <v>23.341939</v>
      </c>
      <c r="T71" s="15">
        <f t="shared" si="77"/>
        <v>18.1607116</v>
      </c>
      <c r="U71" s="17">
        <f t="shared" si="11"/>
        <v>20</v>
      </c>
      <c r="V71" s="17">
        <f t="shared" si="24"/>
        <v>29.04761905</v>
      </c>
      <c r="W71" s="17">
        <f t="shared" si="25"/>
        <v>12</v>
      </c>
      <c r="X71" s="17">
        <f t="shared" si="12"/>
        <v>16.10449868</v>
      </c>
      <c r="Y71" s="17">
        <f t="shared" si="6"/>
        <v>14.20512881</v>
      </c>
    </row>
    <row r="72" ht="15.75" customHeight="1">
      <c r="A72" s="13" t="s">
        <v>87</v>
      </c>
      <c r="B72" s="13">
        <v>62.0</v>
      </c>
      <c r="C72" s="14">
        <v>33.0</v>
      </c>
      <c r="D72" s="14">
        <v>30.0</v>
      </c>
      <c r="E72" s="14">
        <f t="shared" si="19"/>
        <v>39.14285714</v>
      </c>
      <c r="F72" s="15">
        <f t="shared" si="20"/>
        <v>33.7</v>
      </c>
      <c r="G72" s="15">
        <f t="shared" si="13"/>
        <v>31.44940488</v>
      </c>
      <c r="H72" s="15">
        <f t="shared" si="1"/>
        <v>2046</v>
      </c>
      <c r="I72" s="15">
        <f t="shared" si="2"/>
        <v>3844</v>
      </c>
      <c r="J72" s="15">
        <f t="shared" si="3"/>
        <v>34.26153865</v>
      </c>
      <c r="K72" s="15">
        <f t="shared" si="7"/>
        <v>3</v>
      </c>
      <c r="L72" s="15">
        <f t="shared" si="21"/>
        <v>6.142857143</v>
      </c>
      <c r="M72" s="15">
        <f t="shared" si="22"/>
        <v>0.7</v>
      </c>
      <c r="N72" s="15">
        <f t="shared" si="8"/>
        <v>1.550595119</v>
      </c>
      <c r="O72" s="15">
        <f t="shared" si="4"/>
        <v>1.261538649</v>
      </c>
      <c r="P72" s="15">
        <f t="shared" si="9"/>
        <v>9</v>
      </c>
      <c r="Q72" s="15">
        <f t="shared" ref="Q72:T72" si="78">L72*L72</f>
        <v>37.73469388</v>
      </c>
      <c r="R72" s="15">
        <f t="shared" si="78"/>
        <v>0.49</v>
      </c>
      <c r="S72" s="15">
        <f t="shared" si="78"/>
        <v>2.404345222</v>
      </c>
      <c r="T72" s="15">
        <f t="shared" si="78"/>
        <v>1.591479762</v>
      </c>
      <c r="U72" s="17">
        <f t="shared" si="11"/>
        <v>9.090909091</v>
      </c>
      <c r="V72" s="17">
        <f t="shared" si="24"/>
        <v>18.61471861</v>
      </c>
      <c r="W72" s="17">
        <f t="shared" si="25"/>
        <v>2.121212121</v>
      </c>
      <c r="X72" s="17">
        <f t="shared" si="12"/>
        <v>4.698773087</v>
      </c>
      <c r="Y72" s="17">
        <f t="shared" si="6"/>
        <v>3.82284439</v>
      </c>
    </row>
    <row r="73" ht="15.75" customHeight="1">
      <c r="A73" s="13" t="s">
        <v>88</v>
      </c>
      <c r="B73" s="13">
        <v>63.0</v>
      </c>
      <c r="C73" s="14">
        <v>34.0</v>
      </c>
      <c r="D73" s="14">
        <v>33.0</v>
      </c>
      <c r="E73" s="14">
        <f t="shared" si="19"/>
        <v>38</v>
      </c>
      <c r="F73" s="15">
        <f t="shared" si="20"/>
        <v>34.1</v>
      </c>
      <c r="G73" s="15">
        <f t="shared" si="13"/>
        <v>32.53482146</v>
      </c>
      <c r="H73" s="15">
        <f t="shared" si="1"/>
        <v>2142</v>
      </c>
      <c r="I73" s="15">
        <f t="shared" si="2"/>
        <v>3969</v>
      </c>
      <c r="J73" s="15">
        <f t="shared" si="3"/>
        <v>34.26153865</v>
      </c>
      <c r="K73" s="15">
        <f t="shared" si="7"/>
        <v>1</v>
      </c>
      <c r="L73" s="15">
        <f t="shared" si="21"/>
        <v>4</v>
      </c>
      <c r="M73" s="15">
        <f t="shared" si="22"/>
        <v>0.1</v>
      </c>
      <c r="N73" s="15">
        <f t="shared" si="8"/>
        <v>1.465178536</v>
      </c>
      <c r="O73" s="15">
        <f t="shared" si="4"/>
        <v>0.2615386548</v>
      </c>
      <c r="P73" s="15">
        <f t="shared" si="9"/>
        <v>1</v>
      </c>
      <c r="Q73" s="15">
        <f t="shared" ref="Q73:T73" si="79">L73*L73</f>
        <v>16</v>
      </c>
      <c r="R73" s="15">
        <f t="shared" si="79"/>
        <v>0.01</v>
      </c>
      <c r="S73" s="15">
        <f t="shared" si="79"/>
        <v>2.146748141</v>
      </c>
      <c r="T73" s="15">
        <f t="shared" si="79"/>
        <v>0.06840246794</v>
      </c>
      <c r="U73" s="17">
        <f t="shared" si="11"/>
        <v>2.941176471</v>
      </c>
      <c r="V73" s="17">
        <f t="shared" si="24"/>
        <v>11.76470588</v>
      </c>
      <c r="W73" s="17">
        <f t="shared" si="25"/>
        <v>0.2941176471</v>
      </c>
      <c r="X73" s="17">
        <f t="shared" si="12"/>
        <v>4.309348634</v>
      </c>
      <c r="Y73" s="17">
        <f t="shared" si="6"/>
        <v>0.7692313376</v>
      </c>
    </row>
    <row r="74" ht="15.75" customHeight="1">
      <c r="A74" s="13" t="s">
        <v>89</v>
      </c>
      <c r="B74" s="13">
        <v>64.0</v>
      </c>
      <c r="C74" s="14">
        <v>38.0</v>
      </c>
      <c r="D74" s="14">
        <v>34.0</v>
      </c>
      <c r="E74" s="14">
        <f t="shared" si="19"/>
        <v>37.71428571</v>
      </c>
      <c r="F74" s="15">
        <f t="shared" si="20"/>
        <v>33</v>
      </c>
      <c r="G74" s="15">
        <f t="shared" si="13"/>
        <v>33.56044644</v>
      </c>
      <c r="H74" s="15">
        <f t="shared" si="1"/>
        <v>2432</v>
      </c>
      <c r="I74" s="15">
        <f t="shared" si="2"/>
        <v>4096</v>
      </c>
      <c r="J74" s="15">
        <f t="shared" si="3"/>
        <v>34.26153866</v>
      </c>
      <c r="K74" s="15">
        <f t="shared" si="7"/>
        <v>4</v>
      </c>
      <c r="L74" s="15">
        <f t="shared" si="21"/>
        <v>0.2857142857</v>
      </c>
      <c r="M74" s="15">
        <f t="shared" si="22"/>
        <v>5</v>
      </c>
      <c r="N74" s="15">
        <f t="shared" si="8"/>
        <v>4.439553561</v>
      </c>
      <c r="O74" s="15">
        <f t="shared" si="4"/>
        <v>3.738461339</v>
      </c>
      <c r="P74" s="15">
        <f t="shared" si="9"/>
        <v>16</v>
      </c>
      <c r="Q74" s="15">
        <f t="shared" ref="Q74:T74" si="80">L74*L74</f>
        <v>0.08163265306</v>
      </c>
      <c r="R74" s="15">
        <f t="shared" si="80"/>
        <v>25</v>
      </c>
      <c r="S74" s="15">
        <f t="shared" si="80"/>
        <v>19.70963582</v>
      </c>
      <c r="T74" s="15">
        <f t="shared" si="80"/>
        <v>13.97609318</v>
      </c>
      <c r="U74" s="17">
        <f t="shared" si="11"/>
        <v>10.52631579</v>
      </c>
      <c r="V74" s="17">
        <f t="shared" si="24"/>
        <v>0.7518796992</v>
      </c>
      <c r="W74" s="17">
        <f t="shared" si="25"/>
        <v>13.15789474</v>
      </c>
      <c r="X74" s="17">
        <f t="shared" si="12"/>
        <v>11.68303569</v>
      </c>
      <c r="Y74" s="17">
        <f t="shared" si="6"/>
        <v>9.838056155</v>
      </c>
    </row>
    <row r="75" ht="15.75" customHeight="1">
      <c r="A75" s="19" t="s">
        <v>90</v>
      </c>
      <c r="B75" s="19">
        <v>65.0</v>
      </c>
      <c r="C75" s="20">
        <v>35.0</v>
      </c>
      <c r="D75" s="20">
        <v>38.0</v>
      </c>
      <c r="E75" s="20">
        <f t="shared" si="19"/>
        <v>40</v>
      </c>
      <c r="F75" s="22">
        <f t="shared" si="20"/>
        <v>34.2</v>
      </c>
      <c r="G75" s="22">
        <f t="shared" si="13"/>
        <v>36.66813393</v>
      </c>
      <c r="H75" s="22">
        <f t="shared" si="1"/>
        <v>2275</v>
      </c>
      <c r="I75" s="22">
        <f t="shared" si="2"/>
        <v>4225</v>
      </c>
      <c r="J75" s="22">
        <f t="shared" si="3"/>
        <v>34.26153867</v>
      </c>
      <c r="K75" s="22">
        <f t="shared" si="7"/>
        <v>3</v>
      </c>
      <c r="L75" s="22">
        <f t="shared" si="21"/>
        <v>5</v>
      </c>
      <c r="M75" s="22">
        <f t="shared" si="22"/>
        <v>0.8</v>
      </c>
      <c r="N75" s="22">
        <f t="shared" si="8"/>
        <v>1.668133932</v>
      </c>
      <c r="O75" s="22">
        <f t="shared" si="4"/>
        <v>0.7384613328</v>
      </c>
      <c r="P75" s="22">
        <f t="shared" si="9"/>
        <v>9</v>
      </c>
      <c r="Q75" s="22">
        <f t="shared" ref="Q75:T75" si="81">L75*L75</f>
        <v>25</v>
      </c>
      <c r="R75" s="22">
        <f t="shared" si="81"/>
        <v>0.64</v>
      </c>
      <c r="S75" s="22">
        <f t="shared" si="81"/>
        <v>2.782670814</v>
      </c>
      <c r="T75" s="22">
        <f t="shared" si="81"/>
        <v>0.54532514</v>
      </c>
      <c r="U75" s="23">
        <f t="shared" si="11"/>
        <v>8.571428571</v>
      </c>
      <c r="V75" s="23">
        <f t="shared" si="24"/>
        <v>14.28571429</v>
      </c>
      <c r="W75" s="23">
        <f t="shared" si="25"/>
        <v>2.285714286</v>
      </c>
      <c r="X75" s="23">
        <f t="shared" si="12"/>
        <v>4.766096948</v>
      </c>
      <c r="Y75" s="23">
        <f t="shared" si="6"/>
        <v>2.109889522</v>
      </c>
      <c r="Z75" s="23"/>
      <c r="AA75" s="23"/>
      <c r="AB75" s="23"/>
    </row>
    <row r="76" ht="15.75" customHeight="1">
      <c r="A76" s="15"/>
      <c r="B76" s="15"/>
      <c r="C76" s="15"/>
      <c r="D76" s="14">
        <v>35.0</v>
      </c>
      <c r="E76" s="14">
        <f t="shared" si="19"/>
        <v>38.28571429</v>
      </c>
      <c r="F76" s="15">
        <f t="shared" si="20"/>
        <v>32.9</v>
      </c>
      <c r="G76" s="15">
        <f t="shared" si="13"/>
        <v>35.50044018</v>
      </c>
      <c r="H76" s="15">
        <f t="shared" si="1"/>
        <v>0</v>
      </c>
      <c r="I76" s="15">
        <f t="shared" si="2"/>
        <v>0</v>
      </c>
      <c r="J76" s="15">
        <f t="shared" si="3"/>
        <v>34.26153826</v>
      </c>
      <c r="K76" s="15">
        <f t="shared" si="7"/>
        <v>35</v>
      </c>
      <c r="L76" s="15">
        <f t="shared" si="21"/>
        <v>38.28571429</v>
      </c>
      <c r="M76" s="15">
        <f t="shared" si="22"/>
        <v>32.9</v>
      </c>
      <c r="N76" s="15">
        <f t="shared" si="8"/>
        <v>35.50044018</v>
      </c>
      <c r="O76" s="15">
        <f t="shared" si="4"/>
        <v>34.26153826</v>
      </c>
      <c r="P76" s="15">
        <f t="shared" si="9"/>
        <v>1225</v>
      </c>
      <c r="Q76" s="15">
        <f t="shared" ref="Q76:T76" si="82">L76*L76</f>
        <v>1465.795918</v>
      </c>
      <c r="R76" s="15">
        <f t="shared" si="82"/>
        <v>1082.41</v>
      </c>
      <c r="S76" s="15">
        <f t="shared" si="82"/>
        <v>1260.281253</v>
      </c>
      <c r="T76" s="15">
        <f t="shared" si="82"/>
        <v>1173.853004</v>
      </c>
      <c r="U76" s="17" t="str">
        <f t="shared" si="11"/>
        <v>#DIV/0!</v>
      </c>
      <c r="V76" s="17" t="str">
        <f t="shared" si="24"/>
        <v>#DIV/0!</v>
      </c>
      <c r="W76" s="17" t="str">
        <f t="shared" si="25"/>
        <v>#DIV/0!</v>
      </c>
      <c r="X76" s="17" t="str">
        <f t="shared" si="12"/>
        <v>#DIV/0!</v>
      </c>
      <c r="Y76" s="17" t="str">
        <f t="shared" si="6"/>
        <v>#DIV/0!</v>
      </c>
    </row>
    <row r="77" ht="15.75" customHeight="1">
      <c r="A77" s="24" t="s">
        <v>91</v>
      </c>
      <c r="B77" s="25">
        <f t="shared" ref="B77:C77" si="83">Sum(B10:B74)</f>
        <v>2080</v>
      </c>
      <c r="C77" s="25">
        <f t="shared" si="83"/>
        <v>2227</v>
      </c>
      <c r="D77" s="25"/>
      <c r="E77" s="26"/>
      <c r="F77" s="26"/>
      <c r="G77" s="25"/>
      <c r="H77" s="25">
        <f t="shared" ref="H77:I77" si="84">sum(H11:H75)</f>
        <v>73790</v>
      </c>
      <c r="I77" s="25">
        <f t="shared" si="84"/>
        <v>93665</v>
      </c>
      <c r="J77" s="24" t="s">
        <v>92</v>
      </c>
      <c r="K77" s="25">
        <f t="shared" ref="K77:U77" si="85">AVERAGE(K10:K74)</f>
        <v>4.174603175</v>
      </c>
      <c r="L77" s="25" t="str">
        <f t="shared" si="85"/>
        <v>#VALUE!</v>
      </c>
      <c r="M77" s="25">
        <f t="shared" si="85"/>
        <v>2.994736842</v>
      </c>
      <c r="N77" s="25">
        <f t="shared" si="85"/>
        <v>3.697374889</v>
      </c>
      <c r="O77" s="25">
        <f t="shared" si="85"/>
        <v>2.969471185</v>
      </c>
      <c r="P77" s="25">
        <f t="shared" si="85"/>
        <v>26.07936508</v>
      </c>
      <c r="Q77" s="25" t="str">
        <f t="shared" si="85"/>
        <v>#VALUE!</v>
      </c>
      <c r="R77" s="25">
        <f t="shared" si="85"/>
        <v>12.34649123</v>
      </c>
      <c r="S77" s="25">
        <f t="shared" si="85"/>
        <v>19.97783156</v>
      </c>
      <c r="T77" s="25">
        <f t="shared" si="85"/>
        <v>11.63595061</v>
      </c>
      <c r="U77" s="25">
        <f t="shared" si="85"/>
        <v>12.06096567</v>
      </c>
      <c r="V77" s="17">
        <f>(L78/C77)*100</f>
        <v>0</v>
      </c>
      <c r="W77" s="17">
        <f>(M78/C77)*100</f>
        <v>0</v>
      </c>
      <c r="X77" s="27"/>
      <c r="Y77" s="17">
        <f t="shared" si="6"/>
        <v>0.1333395234</v>
      </c>
      <c r="Z77" s="27"/>
      <c r="AA77" s="27"/>
      <c r="AB77" s="27"/>
    </row>
    <row r="78" ht="15.75" customHeight="1">
      <c r="A78" s="28"/>
      <c r="B78" s="15"/>
      <c r="C78" s="15"/>
      <c r="D78" s="15"/>
      <c r="E78" s="29"/>
      <c r="F78" s="29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ht="15.75" customHeight="1">
      <c r="A79" s="15"/>
      <c r="B79" s="15"/>
      <c r="C79" s="15"/>
      <c r="D79" s="15"/>
      <c r="E79" s="29"/>
      <c r="F79" s="29"/>
      <c r="G79" s="30" t="s">
        <v>93</v>
      </c>
      <c r="H79" s="31">
        <f>(65*H77-B77*C77)/(65*I77*B77*B77)</f>
        <v>0.000000006233462323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ht="15.75" customHeight="1">
      <c r="A80" s="15"/>
      <c r="B80" s="15"/>
      <c r="C80" s="15"/>
      <c r="D80" s="15"/>
      <c r="E80" s="29"/>
      <c r="F80" s="29"/>
      <c r="G80" s="30" t="s">
        <v>94</v>
      </c>
      <c r="H80" s="31">
        <f>(C77-H79*B77)/65</f>
        <v>34.26153826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A7:J9"/>
    <mergeCell ref="K7:O9"/>
    <mergeCell ref="P7:T9"/>
    <mergeCell ref="U7:Y9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0"/>
    <col customWidth="1" min="3" max="3" width="19.29"/>
    <col customWidth="1" min="4" max="4" width="20.43"/>
    <col customWidth="1" min="5" max="6" width="17.43"/>
    <col customWidth="1" min="7" max="7" width="17.86"/>
    <col customWidth="1" min="8" max="8" width="30.86"/>
    <col customWidth="1" min="9" max="11" width="20.43"/>
    <col customWidth="1" min="12" max="13" width="8.86"/>
    <col customWidth="1" min="14" max="14" width="18.43"/>
    <col customWidth="1" min="15" max="15" width="17.57"/>
    <col customWidth="1" min="16" max="16" width="15.43"/>
    <col customWidth="1" min="17" max="17" width="12.57"/>
    <col customWidth="1" min="18" max="18" width="13.71"/>
    <col customWidth="1" min="19" max="19" width="13.0"/>
    <col customWidth="1" min="20" max="20" width="12.57"/>
    <col customWidth="1" min="21" max="21" width="14.43"/>
    <col customWidth="1" min="22" max="22" width="14.29"/>
    <col customWidth="1" min="23" max="23" width="13.57"/>
    <col customWidth="1" min="24" max="24" width="13.86"/>
    <col customWidth="1" min="25" max="25" width="13.14"/>
    <col customWidth="1" min="26" max="28" width="8.86"/>
  </cols>
  <sheetData>
    <row r="3">
      <c r="Q3" s="1"/>
      <c r="R3" s="1"/>
      <c r="S3" s="1"/>
      <c r="T3" s="1"/>
      <c r="U3" s="1"/>
      <c r="V3" s="1"/>
      <c r="W3" s="1"/>
    </row>
    <row r="4">
      <c r="Q4" s="1"/>
      <c r="R4" s="1"/>
      <c r="S4" s="1"/>
      <c r="T4" s="1"/>
      <c r="U4" s="1"/>
      <c r="V4" s="1"/>
      <c r="W4" s="1"/>
    </row>
    <row r="5">
      <c r="Q5" s="1"/>
      <c r="R5" s="1"/>
      <c r="S5" s="1"/>
      <c r="T5" s="1"/>
      <c r="U5" s="1"/>
      <c r="V5" s="1"/>
      <c r="W5" s="1"/>
    </row>
    <row r="6">
      <c r="Q6" s="1"/>
      <c r="R6" s="1"/>
      <c r="S6" s="1"/>
      <c r="T6" s="1"/>
      <c r="U6" s="1"/>
      <c r="V6" s="1"/>
      <c r="W6" s="1"/>
    </row>
    <row r="7">
      <c r="A7" s="2" t="s">
        <v>0</v>
      </c>
      <c r="K7" s="3" t="s">
        <v>1</v>
      </c>
      <c r="P7" s="4" t="s">
        <v>2</v>
      </c>
      <c r="U7" s="5" t="s">
        <v>3</v>
      </c>
    </row>
    <row r="9" ht="21.0" customHeight="1"/>
    <row r="10" ht="30.0" customHeight="1">
      <c r="A10" s="6" t="s">
        <v>4</v>
      </c>
      <c r="B10" s="6" t="s">
        <v>5</v>
      </c>
      <c r="C10" s="6" t="s">
        <v>6</v>
      </c>
      <c r="D10" s="7" t="s">
        <v>7</v>
      </c>
      <c r="E10" s="8" t="s">
        <v>102</v>
      </c>
      <c r="F10" s="9" t="s">
        <v>103</v>
      </c>
      <c r="G10" s="10" t="s">
        <v>104</v>
      </c>
      <c r="H10" s="10" t="s">
        <v>11</v>
      </c>
      <c r="I10" s="7" t="s">
        <v>12</v>
      </c>
      <c r="J10" s="9" t="s">
        <v>13</v>
      </c>
      <c r="K10" s="7" t="s">
        <v>14</v>
      </c>
      <c r="L10" s="8" t="s">
        <v>15</v>
      </c>
      <c r="M10" s="8" t="s">
        <v>16</v>
      </c>
      <c r="N10" s="8" t="s">
        <v>17</v>
      </c>
      <c r="O10" s="8" t="s">
        <v>18</v>
      </c>
      <c r="P10" s="11" t="s">
        <v>14</v>
      </c>
      <c r="Q10" s="11" t="s">
        <v>19</v>
      </c>
      <c r="R10" s="11" t="s">
        <v>20</v>
      </c>
      <c r="S10" s="11" t="s">
        <v>21</v>
      </c>
      <c r="T10" s="11" t="s">
        <v>22</v>
      </c>
      <c r="U10" s="11" t="s">
        <v>14</v>
      </c>
      <c r="V10" s="11" t="s">
        <v>23</v>
      </c>
      <c r="W10" s="11" t="s">
        <v>24</v>
      </c>
      <c r="X10" s="11" t="s">
        <v>25</v>
      </c>
      <c r="Y10" s="11" t="s">
        <v>22</v>
      </c>
      <c r="Z10" s="32"/>
      <c r="AA10" s="32"/>
      <c r="AB10" s="32"/>
    </row>
    <row r="11">
      <c r="A11" s="13" t="s">
        <v>26</v>
      </c>
      <c r="B11" s="13">
        <v>1.0</v>
      </c>
      <c r="C11" s="14">
        <v>33.0</v>
      </c>
      <c r="D11" s="15"/>
      <c r="E11" s="16" t="s">
        <v>98</v>
      </c>
      <c r="F11" s="15"/>
      <c r="G11" s="15"/>
      <c r="H11" s="15">
        <f t="shared" ref="H11:H76" si="1">B11*C11</f>
        <v>33</v>
      </c>
      <c r="I11" s="15">
        <f t="shared" ref="I11:I76" si="2">B11*B11</f>
        <v>1</v>
      </c>
      <c r="J11" s="15">
        <f t="shared" ref="J11:J76" si="3">$H$79*B11+$H$80</f>
        <v>34.26153827</v>
      </c>
      <c r="K11" s="15"/>
      <c r="L11" s="15"/>
      <c r="M11" s="15"/>
      <c r="N11" s="15"/>
      <c r="O11" s="15">
        <f t="shared" ref="O11:O76" si="4">ABS(C11-J11)</f>
        <v>1.261538268</v>
      </c>
      <c r="P11" s="15"/>
      <c r="Q11" s="15"/>
      <c r="R11" s="15"/>
      <c r="S11" s="15"/>
      <c r="T11" s="15">
        <f>O11*O11</f>
        <v>1.591478802</v>
      </c>
      <c r="Y11" s="17">
        <f t="shared" ref="Y11:Y76" si="6">(O11/C11)*100</f>
        <v>3.822843237</v>
      </c>
    </row>
    <row r="12">
      <c r="A12" s="13" t="s">
        <v>27</v>
      </c>
      <c r="B12" s="13">
        <v>2.0</v>
      </c>
      <c r="C12" s="14">
        <v>38.0</v>
      </c>
      <c r="D12" s="14">
        <v>33.0</v>
      </c>
      <c r="E12" s="16" t="s">
        <v>98</v>
      </c>
      <c r="F12" s="15"/>
      <c r="G12" s="18">
        <v>33.0</v>
      </c>
      <c r="H12" s="15">
        <f t="shared" si="1"/>
        <v>76</v>
      </c>
      <c r="I12" s="15">
        <f t="shared" si="2"/>
        <v>4</v>
      </c>
      <c r="J12" s="15">
        <f t="shared" si="3"/>
        <v>34.26153827</v>
      </c>
      <c r="K12" s="15">
        <f t="shared" ref="K12:K76" si="7">ABS(C12-D12)</f>
        <v>5</v>
      </c>
      <c r="L12" s="15"/>
      <c r="M12" s="15"/>
      <c r="N12" s="15">
        <f t="shared" ref="N12:N76" si="8">ABS(C12-G12)</f>
        <v>5</v>
      </c>
      <c r="O12" s="15">
        <f t="shared" si="4"/>
        <v>3.738461725</v>
      </c>
      <c r="P12" s="15">
        <f t="shared" ref="P12:P76" si="9">K12*K12</f>
        <v>25</v>
      </c>
      <c r="Q12" s="15"/>
      <c r="R12" s="15"/>
      <c r="S12" s="15">
        <f t="shared" ref="S12:T12" si="5">N12*N12</f>
        <v>25</v>
      </c>
      <c r="T12" s="15">
        <f t="shared" si="5"/>
        <v>13.97609607</v>
      </c>
      <c r="U12" s="17">
        <f t="shared" ref="U12:U75" si="11">(K12/C12)*100</f>
        <v>13.15789474</v>
      </c>
      <c r="X12" s="17">
        <f t="shared" ref="X12:X76" si="12">(N12/C12)*100</f>
        <v>13.15789474</v>
      </c>
      <c r="Y12" s="17">
        <f t="shared" si="6"/>
        <v>9.838057172</v>
      </c>
    </row>
    <row r="13">
      <c r="A13" s="13" t="s">
        <v>28</v>
      </c>
      <c r="B13" s="13">
        <v>3.0</v>
      </c>
      <c r="C13" s="14">
        <v>40.0</v>
      </c>
      <c r="D13" s="14">
        <v>38.0</v>
      </c>
      <c r="E13" s="16" t="s">
        <v>98</v>
      </c>
      <c r="F13" s="15"/>
      <c r="G13" s="15">
        <f t="shared" ref="G13:G76" si="13">G12+0.9*(C12-G12)</f>
        <v>37.5</v>
      </c>
      <c r="H13" s="15">
        <f t="shared" si="1"/>
        <v>120</v>
      </c>
      <c r="I13" s="15">
        <f t="shared" si="2"/>
        <v>9</v>
      </c>
      <c r="J13" s="15">
        <f t="shared" si="3"/>
        <v>34.26153828</v>
      </c>
      <c r="K13" s="15">
        <f t="shared" si="7"/>
        <v>2</v>
      </c>
      <c r="L13" s="15"/>
      <c r="M13" s="15"/>
      <c r="N13" s="15">
        <f t="shared" si="8"/>
        <v>2.5</v>
      </c>
      <c r="O13" s="15">
        <f t="shared" si="4"/>
        <v>5.738461719</v>
      </c>
      <c r="P13" s="15">
        <f t="shared" si="9"/>
        <v>4</v>
      </c>
      <c r="Q13" s="15"/>
      <c r="R13" s="15"/>
      <c r="S13" s="15">
        <f t="shared" ref="S13:T13" si="10">N13*N13</f>
        <v>6.25</v>
      </c>
      <c r="T13" s="15">
        <f t="shared" si="10"/>
        <v>32.9299429</v>
      </c>
      <c r="U13" s="17">
        <f t="shared" si="11"/>
        <v>5</v>
      </c>
      <c r="X13" s="17">
        <f t="shared" si="12"/>
        <v>6.25</v>
      </c>
      <c r="Y13" s="17">
        <f t="shared" si="6"/>
        <v>14.3461543</v>
      </c>
    </row>
    <row r="14">
      <c r="A14" s="13" t="s">
        <v>29</v>
      </c>
      <c r="B14" s="13">
        <v>4.0</v>
      </c>
      <c r="C14" s="14">
        <v>32.0</v>
      </c>
      <c r="D14" s="14">
        <v>40.0</v>
      </c>
      <c r="E14" s="16" t="s">
        <v>98</v>
      </c>
      <c r="F14" s="15"/>
      <c r="G14" s="15">
        <f t="shared" si="13"/>
        <v>39.75</v>
      </c>
      <c r="H14" s="15">
        <f t="shared" si="1"/>
        <v>128</v>
      </c>
      <c r="I14" s="15">
        <f t="shared" si="2"/>
        <v>16</v>
      </c>
      <c r="J14" s="15">
        <f t="shared" si="3"/>
        <v>34.26153829</v>
      </c>
      <c r="K14" s="15">
        <f t="shared" si="7"/>
        <v>8</v>
      </c>
      <c r="L14" s="15"/>
      <c r="M14" s="15"/>
      <c r="N14" s="15">
        <f t="shared" si="8"/>
        <v>7.75</v>
      </c>
      <c r="O14" s="15">
        <f t="shared" si="4"/>
        <v>2.261538287</v>
      </c>
      <c r="P14" s="15">
        <f t="shared" si="9"/>
        <v>64</v>
      </c>
      <c r="Q14" s="15"/>
      <c r="R14" s="15"/>
      <c r="S14" s="15">
        <f t="shared" ref="S14:T14" si="14">N14*N14</f>
        <v>60.0625</v>
      </c>
      <c r="T14" s="15">
        <f t="shared" si="14"/>
        <v>5.114555424</v>
      </c>
      <c r="U14" s="17">
        <f t="shared" si="11"/>
        <v>25</v>
      </c>
      <c r="X14" s="17">
        <f t="shared" si="12"/>
        <v>24.21875</v>
      </c>
      <c r="Y14" s="17">
        <f t="shared" si="6"/>
        <v>7.067307147</v>
      </c>
    </row>
    <row r="15">
      <c r="A15" s="13" t="s">
        <v>30</v>
      </c>
      <c r="B15" s="13">
        <v>5.0</v>
      </c>
      <c r="C15" s="14">
        <v>38.0</v>
      </c>
      <c r="D15" s="14">
        <v>32.0</v>
      </c>
      <c r="E15" s="16" t="s">
        <v>98</v>
      </c>
      <c r="F15" s="15"/>
      <c r="G15" s="15">
        <f t="shared" si="13"/>
        <v>32.775</v>
      </c>
      <c r="H15" s="15">
        <f t="shared" si="1"/>
        <v>190</v>
      </c>
      <c r="I15" s="15">
        <f t="shared" si="2"/>
        <v>25</v>
      </c>
      <c r="J15" s="15">
        <f t="shared" si="3"/>
        <v>34.26153829</v>
      </c>
      <c r="K15" s="15">
        <f t="shared" si="7"/>
        <v>6</v>
      </c>
      <c r="L15" s="15"/>
      <c r="M15" s="15"/>
      <c r="N15" s="15">
        <f t="shared" si="8"/>
        <v>5.225</v>
      </c>
      <c r="O15" s="15">
        <f t="shared" si="4"/>
        <v>3.738461707</v>
      </c>
      <c r="P15" s="15">
        <f t="shared" si="9"/>
        <v>36</v>
      </c>
      <c r="Q15" s="15"/>
      <c r="R15" s="15"/>
      <c r="S15" s="15">
        <f t="shared" ref="S15:T15" si="15">N15*N15</f>
        <v>27.300625</v>
      </c>
      <c r="T15" s="15">
        <f t="shared" si="15"/>
        <v>13.97609593</v>
      </c>
      <c r="U15" s="17">
        <f t="shared" si="11"/>
        <v>15.78947368</v>
      </c>
      <c r="X15" s="17">
        <f t="shared" si="12"/>
        <v>13.75</v>
      </c>
      <c r="Y15" s="17">
        <f t="shared" si="6"/>
        <v>9.838057123</v>
      </c>
    </row>
    <row r="16">
      <c r="A16" s="13" t="s">
        <v>31</v>
      </c>
      <c r="B16" s="13">
        <v>6.0</v>
      </c>
      <c r="C16" s="14">
        <v>37.0</v>
      </c>
      <c r="D16" s="14">
        <v>38.0</v>
      </c>
      <c r="E16" s="16" t="s">
        <v>98</v>
      </c>
      <c r="F16" s="15"/>
      <c r="G16" s="15">
        <f t="shared" si="13"/>
        <v>37.4775</v>
      </c>
      <c r="H16" s="15">
        <f t="shared" si="1"/>
        <v>222</v>
      </c>
      <c r="I16" s="15">
        <f t="shared" si="2"/>
        <v>36</v>
      </c>
      <c r="J16" s="15">
        <f t="shared" si="3"/>
        <v>34.2615383</v>
      </c>
      <c r="K16" s="15">
        <f t="shared" si="7"/>
        <v>1</v>
      </c>
      <c r="L16" s="15"/>
      <c r="M16" s="15"/>
      <c r="N16" s="15">
        <f t="shared" si="8"/>
        <v>0.4775</v>
      </c>
      <c r="O16" s="15">
        <f t="shared" si="4"/>
        <v>2.738461701</v>
      </c>
      <c r="P16" s="15">
        <f t="shared" si="9"/>
        <v>1</v>
      </c>
      <c r="Q16" s="15"/>
      <c r="R16" s="15"/>
      <c r="S16" s="15">
        <f t="shared" ref="S16:T16" si="16">N16*N16</f>
        <v>0.22800625</v>
      </c>
      <c r="T16" s="15">
        <f t="shared" si="16"/>
        <v>7.499172485</v>
      </c>
      <c r="U16" s="17">
        <f t="shared" si="11"/>
        <v>2.702702703</v>
      </c>
      <c r="X16" s="17">
        <f t="shared" si="12"/>
        <v>1.290540541</v>
      </c>
      <c r="Y16" s="17">
        <f t="shared" si="6"/>
        <v>7.401247839</v>
      </c>
    </row>
    <row r="17">
      <c r="A17" s="13" t="s">
        <v>32</v>
      </c>
      <c r="B17" s="13">
        <v>7.0</v>
      </c>
      <c r="C17" s="14">
        <v>31.0</v>
      </c>
      <c r="D17" s="14">
        <v>37.0</v>
      </c>
      <c r="E17" s="16" t="s">
        <v>98</v>
      </c>
      <c r="F17" s="15"/>
      <c r="G17" s="15">
        <f t="shared" si="13"/>
        <v>37.04775</v>
      </c>
      <c r="H17" s="15">
        <f t="shared" si="1"/>
        <v>217</v>
      </c>
      <c r="I17" s="15">
        <f t="shared" si="2"/>
        <v>49</v>
      </c>
      <c r="J17" s="15">
        <f t="shared" si="3"/>
        <v>34.26153831</v>
      </c>
      <c r="K17" s="15">
        <f t="shared" si="7"/>
        <v>6</v>
      </c>
      <c r="L17" s="15"/>
      <c r="M17" s="15"/>
      <c r="N17" s="15">
        <f t="shared" si="8"/>
        <v>6.04775</v>
      </c>
      <c r="O17" s="15">
        <f t="shared" si="4"/>
        <v>3.261538306</v>
      </c>
      <c r="P17" s="15">
        <f t="shared" si="9"/>
        <v>36</v>
      </c>
      <c r="Q17" s="15"/>
      <c r="R17" s="15"/>
      <c r="S17" s="15">
        <f t="shared" ref="S17:T17" si="17">N17*N17</f>
        <v>36.57528006</v>
      </c>
      <c r="T17" s="15">
        <f t="shared" si="17"/>
        <v>10.63763212</v>
      </c>
      <c r="U17" s="17">
        <f t="shared" si="11"/>
        <v>19.35483871</v>
      </c>
      <c r="X17" s="17">
        <f t="shared" si="12"/>
        <v>19.50887097</v>
      </c>
      <c r="Y17" s="17">
        <f t="shared" si="6"/>
        <v>10.52109131</v>
      </c>
    </row>
    <row r="18">
      <c r="A18" s="13" t="s">
        <v>33</v>
      </c>
      <c r="B18" s="13">
        <v>8.0</v>
      </c>
      <c r="C18" s="14">
        <v>40.0</v>
      </c>
      <c r="D18" s="14">
        <v>31.0</v>
      </c>
      <c r="E18" s="16" t="s">
        <v>98</v>
      </c>
      <c r="F18" s="15"/>
      <c r="G18" s="15">
        <f t="shared" si="13"/>
        <v>31.604775</v>
      </c>
      <c r="H18" s="15">
        <f t="shared" si="1"/>
        <v>320</v>
      </c>
      <c r="I18" s="15">
        <f t="shared" si="2"/>
        <v>64</v>
      </c>
      <c r="J18" s="15">
        <f t="shared" si="3"/>
        <v>34.26153831</v>
      </c>
      <c r="K18" s="15">
        <f t="shared" si="7"/>
        <v>9</v>
      </c>
      <c r="L18" s="15"/>
      <c r="M18" s="15"/>
      <c r="N18" s="15">
        <f t="shared" si="8"/>
        <v>8.395225</v>
      </c>
      <c r="O18" s="15">
        <f t="shared" si="4"/>
        <v>5.738461688</v>
      </c>
      <c r="P18" s="15">
        <f t="shared" si="9"/>
        <v>81</v>
      </c>
      <c r="Q18" s="15"/>
      <c r="R18" s="15"/>
      <c r="S18" s="15">
        <f t="shared" ref="S18:T18" si="18">N18*N18</f>
        <v>70.4798028</v>
      </c>
      <c r="T18" s="15">
        <f t="shared" si="18"/>
        <v>32.92994255</v>
      </c>
      <c r="U18" s="17">
        <f t="shared" si="11"/>
        <v>22.5</v>
      </c>
      <c r="X18" s="17">
        <f t="shared" si="12"/>
        <v>20.9880625</v>
      </c>
      <c r="Y18" s="17">
        <f t="shared" si="6"/>
        <v>14.34615422</v>
      </c>
    </row>
    <row r="19">
      <c r="A19" s="13" t="s">
        <v>34</v>
      </c>
      <c r="B19" s="13">
        <v>9.0</v>
      </c>
      <c r="C19" s="14">
        <v>38.0</v>
      </c>
      <c r="D19" s="14">
        <v>40.0</v>
      </c>
      <c r="E19" s="16" t="s">
        <v>98</v>
      </c>
      <c r="F19" s="15"/>
      <c r="G19" s="15">
        <f t="shared" si="13"/>
        <v>39.1604775</v>
      </c>
      <c r="H19" s="15">
        <f t="shared" si="1"/>
        <v>342</v>
      </c>
      <c r="I19" s="15">
        <f t="shared" si="2"/>
        <v>81</v>
      </c>
      <c r="J19" s="15">
        <f t="shared" si="3"/>
        <v>34.26153832</v>
      </c>
      <c r="K19" s="15">
        <f t="shared" si="7"/>
        <v>2</v>
      </c>
      <c r="L19" s="15"/>
      <c r="M19" s="15"/>
      <c r="N19" s="15">
        <f t="shared" si="8"/>
        <v>1.1604775</v>
      </c>
      <c r="O19" s="15">
        <f t="shared" si="4"/>
        <v>3.738461682</v>
      </c>
      <c r="P19" s="15">
        <f t="shared" si="9"/>
        <v>4</v>
      </c>
      <c r="Q19" s="15"/>
      <c r="R19" s="15"/>
      <c r="S19" s="15">
        <f t="shared" ref="S19:T19" si="19">N19*N19</f>
        <v>1.346708028</v>
      </c>
      <c r="T19" s="15">
        <f t="shared" si="19"/>
        <v>13.97609575</v>
      </c>
      <c r="U19" s="17">
        <f t="shared" si="11"/>
        <v>5.263157895</v>
      </c>
      <c r="X19" s="17">
        <f t="shared" si="12"/>
        <v>3.053888158</v>
      </c>
      <c r="Y19" s="17">
        <f t="shared" si="6"/>
        <v>9.838057057</v>
      </c>
    </row>
    <row r="20">
      <c r="A20" s="13" t="s">
        <v>35</v>
      </c>
      <c r="B20" s="13">
        <v>10.0</v>
      </c>
      <c r="C20" s="14">
        <v>31.0</v>
      </c>
      <c r="D20" s="14">
        <v>38.0</v>
      </c>
      <c r="E20" s="16" t="s">
        <v>98</v>
      </c>
      <c r="F20" s="15"/>
      <c r="G20" s="15">
        <f t="shared" si="13"/>
        <v>38.11604775</v>
      </c>
      <c r="H20" s="15">
        <f t="shared" si="1"/>
        <v>310</v>
      </c>
      <c r="I20" s="15">
        <f t="shared" si="2"/>
        <v>100</v>
      </c>
      <c r="J20" s="15">
        <f t="shared" si="3"/>
        <v>34.26153832</v>
      </c>
      <c r="K20" s="15">
        <f t="shared" si="7"/>
        <v>7</v>
      </c>
      <c r="L20" s="15"/>
      <c r="M20" s="15"/>
      <c r="N20" s="15">
        <f t="shared" si="8"/>
        <v>7.11604775</v>
      </c>
      <c r="O20" s="15">
        <f t="shared" si="4"/>
        <v>3.261538324</v>
      </c>
      <c r="P20" s="15">
        <f t="shared" si="9"/>
        <v>49</v>
      </c>
      <c r="Q20" s="15"/>
      <c r="R20" s="15"/>
      <c r="S20" s="15">
        <f t="shared" ref="S20:T20" si="20">N20*N20</f>
        <v>50.63813558</v>
      </c>
      <c r="T20" s="15">
        <f t="shared" si="20"/>
        <v>10.63763224</v>
      </c>
      <c r="U20" s="17">
        <f t="shared" si="11"/>
        <v>22.58064516</v>
      </c>
      <c r="X20" s="17">
        <f t="shared" si="12"/>
        <v>22.95499274</v>
      </c>
      <c r="Y20" s="17">
        <f t="shared" si="6"/>
        <v>10.52109137</v>
      </c>
    </row>
    <row r="21" ht="15.75" customHeight="1">
      <c r="A21" s="13" t="s">
        <v>36</v>
      </c>
      <c r="B21" s="13">
        <v>11.0</v>
      </c>
      <c r="C21" s="14">
        <v>36.0</v>
      </c>
      <c r="D21" s="14">
        <v>31.0</v>
      </c>
      <c r="E21" s="14">
        <f t="shared" ref="E21:E76" si="22">(C17+C18+C19+C20+C16+C11+C12+C13+C14+C15)/10</f>
        <v>35.8</v>
      </c>
      <c r="F21" s="15">
        <f t="shared" ref="F21:F76" si="23">sum((0.1*C11)+(0.1*C12)+(0.1*C13)+(0.1*C14)+(0.1*C15)+(0.1*C16)+(0.1*C17)+(0.1*C18)+(0.1*C19)+(0.1*C20))</f>
        <v>35.8</v>
      </c>
      <c r="G21" s="15">
        <f t="shared" si="13"/>
        <v>31.71160478</v>
      </c>
      <c r="H21" s="15">
        <f t="shared" si="1"/>
        <v>396</v>
      </c>
      <c r="I21" s="15">
        <f t="shared" si="2"/>
        <v>121</v>
      </c>
      <c r="J21" s="15">
        <f t="shared" si="3"/>
        <v>34.26153833</v>
      </c>
      <c r="K21" s="15">
        <f t="shared" si="7"/>
        <v>5</v>
      </c>
      <c r="L21" s="15">
        <f t="shared" ref="L21:L76" si="24">ABS(C21-E21)</f>
        <v>0.2</v>
      </c>
      <c r="M21" s="15">
        <f t="shared" ref="M21:M76" si="25">ABS(C21-F21)</f>
        <v>0.2</v>
      </c>
      <c r="N21" s="15">
        <f t="shared" si="8"/>
        <v>4.288395225</v>
      </c>
      <c r="O21" s="15">
        <f t="shared" si="4"/>
        <v>1.738461669</v>
      </c>
      <c r="P21" s="15">
        <f t="shared" si="9"/>
        <v>25</v>
      </c>
      <c r="Q21" s="15">
        <f t="shared" ref="Q21:T21" si="21">L21*L21</f>
        <v>0.04</v>
      </c>
      <c r="R21" s="15">
        <f t="shared" si="21"/>
        <v>0.04</v>
      </c>
      <c r="S21" s="15">
        <f t="shared" si="21"/>
        <v>18.39033361</v>
      </c>
      <c r="T21" s="15">
        <f t="shared" si="21"/>
        <v>3.022248976</v>
      </c>
      <c r="U21" s="17">
        <f t="shared" si="11"/>
        <v>13.88888889</v>
      </c>
      <c r="V21" s="17">
        <f t="shared" ref="V21:V76" si="27">(L21/C21)*100</f>
        <v>0.5555555556</v>
      </c>
      <c r="W21" s="17">
        <f t="shared" ref="W21:W76" si="28">(M21/C21)*100</f>
        <v>0.5555555556</v>
      </c>
      <c r="X21" s="17">
        <f t="shared" si="12"/>
        <v>11.91220896</v>
      </c>
      <c r="Y21" s="17">
        <f t="shared" si="6"/>
        <v>4.829060193</v>
      </c>
    </row>
    <row r="22" ht="15.75" customHeight="1">
      <c r="A22" s="13" t="s">
        <v>37</v>
      </c>
      <c r="B22" s="13">
        <v>12.0</v>
      </c>
      <c r="C22" s="14">
        <v>37.0</v>
      </c>
      <c r="D22" s="14">
        <v>36.0</v>
      </c>
      <c r="E22" s="14">
        <f t="shared" si="22"/>
        <v>36.1</v>
      </c>
      <c r="F22" s="15">
        <f t="shared" si="23"/>
        <v>36.1</v>
      </c>
      <c r="G22" s="15">
        <f t="shared" si="13"/>
        <v>35.57116048</v>
      </c>
      <c r="H22" s="15">
        <f t="shared" si="1"/>
        <v>444</v>
      </c>
      <c r="I22" s="15">
        <f t="shared" si="2"/>
        <v>144</v>
      </c>
      <c r="J22" s="15">
        <f t="shared" si="3"/>
        <v>34.26153834</v>
      </c>
      <c r="K22" s="15">
        <f t="shared" si="7"/>
        <v>1</v>
      </c>
      <c r="L22" s="15">
        <f t="shared" si="24"/>
        <v>0.9</v>
      </c>
      <c r="M22" s="15">
        <f t="shared" si="25"/>
        <v>0.9</v>
      </c>
      <c r="N22" s="15">
        <f t="shared" si="8"/>
        <v>1.428839523</v>
      </c>
      <c r="O22" s="15">
        <f t="shared" si="4"/>
        <v>2.738461663</v>
      </c>
      <c r="P22" s="15">
        <f t="shared" si="9"/>
        <v>1</v>
      </c>
      <c r="Q22" s="15">
        <f t="shared" ref="Q22:T22" si="26">L22*L22</f>
        <v>0.81</v>
      </c>
      <c r="R22" s="15">
        <f t="shared" si="26"/>
        <v>0.81</v>
      </c>
      <c r="S22" s="15">
        <f t="shared" si="26"/>
        <v>2.041582381</v>
      </c>
      <c r="T22" s="15">
        <f t="shared" si="26"/>
        <v>7.49917228</v>
      </c>
      <c r="U22" s="17">
        <f t="shared" si="11"/>
        <v>2.702702703</v>
      </c>
      <c r="V22" s="17">
        <f t="shared" si="27"/>
        <v>2.432432432</v>
      </c>
      <c r="W22" s="17">
        <f t="shared" si="28"/>
        <v>2.432432432</v>
      </c>
      <c r="X22" s="17">
        <f t="shared" si="12"/>
        <v>3.861728439</v>
      </c>
      <c r="Y22" s="17">
        <f t="shared" si="6"/>
        <v>7.401247738</v>
      </c>
    </row>
    <row r="23" ht="15.75" customHeight="1">
      <c r="A23" s="13" t="s">
        <v>38</v>
      </c>
      <c r="B23" s="13">
        <v>13.0</v>
      </c>
      <c r="C23" s="14">
        <v>39.0</v>
      </c>
      <c r="D23" s="14">
        <v>37.0</v>
      </c>
      <c r="E23" s="14">
        <f t="shared" si="22"/>
        <v>36</v>
      </c>
      <c r="F23" s="15">
        <f t="shared" si="23"/>
        <v>36</v>
      </c>
      <c r="G23" s="15">
        <f t="shared" si="13"/>
        <v>36.85711605</v>
      </c>
      <c r="H23" s="15">
        <f t="shared" si="1"/>
        <v>507</v>
      </c>
      <c r="I23" s="15">
        <f t="shared" si="2"/>
        <v>169</v>
      </c>
      <c r="J23" s="15">
        <f t="shared" si="3"/>
        <v>34.26153834</v>
      </c>
      <c r="K23" s="15">
        <f t="shared" si="7"/>
        <v>2</v>
      </c>
      <c r="L23" s="15">
        <f t="shared" si="24"/>
        <v>3</v>
      </c>
      <c r="M23" s="15">
        <f t="shared" si="25"/>
        <v>3</v>
      </c>
      <c r="N23" s="15">
        <f t="shared" si="8"/>
        <v>2.142883952</v>
      </c>
      <c r="O23" s="15">
        <f t="shared" si="4"/>
        <v>4.738461657</v>
      </c>
      <c r="P23" s="15">
        <f t="shared" si="9"/>
        <v>4</v>
      </c>
      <c r="Q23" s="15">
        <f t="shared" ref="Q23:T23" si="29">L23*L23</f>
        <v>9</v>
      </c>
      <c r="R23" s="15">
        <f t="shared" si="29"/>
        <v>9</v>
      </c>
      <c r="S23" s="15">
        <f t="shared" si="29"/>
        <v>4.591951633</v>
      </c>
      <c r="T23" s="15">
        <f t="shared" si="29"/>
        <v>22.45301887</v>
      </c>
      <c r="U23" s="17">
        <f t="shared" si="11"/>
        <v>5.128205128</v>
      </c>
      <c r="V23" s="17">
        <f t="shared" si="27"/>
        <v>7.692307692</v>
      </c>
      <c r="W23" s="17">
        <f t="shared" si="28"/>
        <v>7.692307692</v>
      </c>
      <c r="X23" s="17">
        <f t="shared" si="12"/>
        <v>5.494574237</v>
      </c>
      <c r="Y23" s="17">
        <f t="shared" si="6"/>
        <v>12.14990168</v>
      </c>
    </row>
    <row r="24" ht="15.75" customHeight="1">
      <c r="A24" s="13" t="s">
        <v>39</v>
      </c>
      <c r="B24" s="13">
        <v>14.0</v>
      </c>
      <c r="C24" s="14">
        <v>39.0</v>
      </c>
      <c r="D24" s="14">
        <v>39.0</v>
      </c>
      <c r="E24" s="14">
        <f t="shared" si="22"/>
        <v>35.9</v>
      </c>
      <c r="F24" s="15">
        <f t="shared" si="23"/>
        <v>35.9</v>
      </c>
      <c r="G24" s="15">
        <f t="shared" si="13"/>
        <v>38.7857116</v>
      </c>
      <c r="H24" s="15">
        <f t="shared" si="1"/>
        <v>546</v>
      </c>
      <c r="I24" s="15">
        <f t="shared" si="2"/>
        <v>196</v>
      </c>
      <c r="J24" s="15">
        <f t="shared" si="3"/>
        <v>34.26153835</v>
      </c>
      <c r="K24" s="15">
        <f t="shared" si="7"/>
        <v>0</v>
      </c>
      <c r="L24" s="15">
        <f t="shared" si="24"/>
        <v>3.1</v>
      </c>
      <c r="M24" s="15">
        <f t="shared" si="25"/>
        <v>3.1</v>
      </c>
      <c r="N24" s="15">
        <f t="shared" si="8"/>
        <v>0.2142883952</v>
      </c>
      <c r="O24" s="15">
        <f t="shared" si="4"/>
        <v>4.738461651</v>
      </c>
      <c r="P24" s="15">
        <f t="shared" si="9"/>
        <v>0</v>
      </c>
      <c r="Q24" s="15">
        <f t="shared" ref="Q24:T24" si="30">L24*L24</f>
        <v>9.61</v>
      </c>
      <c r="R24" s="15">
        <f t="shared" si="30"/>
        <v>9.61</v>
      </c>
      <c r="S24" s="15">
        <f t="shared" si="30"/>
        <v>0.04591951633</v>
      </c>
      <c r="T24" s="15">
        <f t="shared" si="30"/>
        <v>22.45301881</v>
      </c>
      <c r="U24" s="17">
        <f t="shared" si="11"/>
        <v>0</v>
      </c>
      <c r="V24" s="17">
        <f t="shared" si="27"/>
        <v>7.948717949</v>
      </c>
      <c r="W24" s="17">
        <f t="shared" si="28"/>
        <v>7.948717949</v>
      </c>
      <c r="X24" s="17">
        <f t="shared" si="12"/>
        <v>0.5494574237</v>
      </c>
      <c r="Y24" s="17">
        <f t="shared" si="6"/>
        <v>12.14990167</v>
      </c>
    </row>
    <row r="25" ht="15.75" customHeight="1">
      <c r="A25" s="13" t="s">
        <v>40</v>
      </c>
      <c r="B25" s="13">
        <v>15.0</v>
      </c>
      <c r="C25" s="14">
        <v>30.0</v>
      </c>
      <c r="D25" s="14">
        <v>39.0</v>
      </c>
      <c r="E25" s="14">
        <f t="shared" si="22"/>
        <v>36.6</v>
      </c>
      <c r="F25" s="15">
        <f t="shared" si="23"/>
        <v>36.6</v>
      </c>
      <c r="G25" s="15">
        <f t="shared" si="13"/>
        <v>38.97857116</v>
      </c>
      <c r="H25" s="15">
        <f t="shared" si="1"/>
        <v>450</v>
      </c>
      <c r="I25" s="15">
        <f t="shared" si="2"/>
        <v>225</v>
      </c>
      <c r="J25" s="15">
        <f t="shared" si="3"/>
        <v>34.26153836</v>
      </c>
      <c r="K25" s="15">
        <f t="shared" si="7"/>
        <v>9</v>
      </c>
      <c r="L25" s="15">
        <f t="shared" si="24"/>
        <v>6.6</v>
      </c>
      <c r="M25" s="15">
        <f t="shared" si="25"/>
        <v>6.6</v>
      </c>
      <c r="N25" s="15">
        <f t="shared" si="8"/>
        <v>8.97857116</v>
      </c>
      <c r="O25" s="15">
        <f t="shared" si="4"/>
        <v>4.261538356</v>
      </c>
      <c r="P25" s="15">
        <f t="shared" si="9"/>
        <v>81</v>
      </c>
      <c r="Q25" s="15">
        <f t="shared" ref="Q25:T25" si="31">L25*L25</f>
        <v>43.56</v>
      </c>
      <c r="R25" s="15">
        <f t="shared" si="31"/>
        <v>43.56</v>
      </c>
      <c r="S25" s="15">
        <f t="shared" si="31"/>
        <v>80.61474008</v>
      </c>
      <c r="T25" s="15">
        <f t="shared" si="31"/>
        <v>18.16070916</v>
      </c>
      <c r="U25" s="17">
        <f t="shared" si="11"/>
        <v>30</v>
      </c>
      <c r="V25" s="17">
        <f t="shared" si="27"/>
        <v>22</v>
      </c>
      <c r="W25" s="17">
        <f t="shared" si="28"/>
        <v>22</v>
      </c>
      <c r="X25" s="17">
        <f t="shared" si="12"/>
        <v>29.92857053</v>
      </c>
      <c r="Y25" s="17">
        <f t="shared" si="6"/>
        <v>14.20512785</v>
      </c>
    </row>
    <row r="26" ht="15.75" customHeight="1">
      <c r="A26" s="13" t="s">
        <v>41</v>
      </c>
      <c r="B26" s="13">
        <v>16.0</v>
      </c>
      <c r="C26" s="14">
        <v>33.0</v>
      </c>
      <c r="D26" s="14">
        <v>30.0</v>
      </c>
      <c r="E26" s="14">
        <f t="shared" si="22"/>
        <v>35.8</v>
      </c>
      <c r="F26" s="15">
        <f t="shared" si="23"/>
        <v>35.8</v>
      </c>
      <c r="G26" s="15">
        <f t="shared" si="13"/>
        <v>30.89785712</v>
      </c>
      <c r="H26" s="15">
        <f t="shared" si="1"/>
        <v>528</v>
      </c>
      <c r="I26" s="15">
        <f t="shared" si="2"/>
        <v>256</v>
      </c>
      <c r="J26" s="15">
        <f t="shared" si="3"/>
        <v>34.26153836</v>
      </c>
      <c r="K26" s="15">
        <f t="shared" si="7"/>
        <v>3</v>
      </c>
      <c r="L26" s="15">
        <f t="shared" si="24"/>
        <v>2.8</v>
      </c>
      <c r="M26" s="15">
        <f t="shared" si="25"/>
        <v>2.8</v>
      </c>
      <c r="N26" s="15">
        <f t="shared" si="8"/>
        <v>2.102142884</v>
      </c>
      <c r="O26" s="15">
        <f t="shared" si="4"/>
        <v>1.261538362</v>
      </c>
      <c r="P26" s="15">
        <f t="shared" si="9"/>
        <v>9</v>
      </c>
      <c r="Q26" s="15">
        <f t="shared" ref="Q26:T26" si="32">L26*L26</f>
        <v>7.84</v>
      </c>
      <c r="R26" s="15">
        <f t="shared" si="32"/>
        <v>7.84</v>
      </c>
      <c r="S26" s="15">
        <f t="shared" si="32"/>
        <v>4.419004705</v>
      </c>
      <c r="T26" s="15">
        <f t="shared" si="32"/>
        <v>1.591479038</v>
      </c>
      <c r="U26" s="17">
        <f t="shared" si="11"/>
        <v>9.090909091</v>
      </c>
      <c r="V26" s="17">
        <f t="shared" si="27"/>
        <v>8.484848485</v>
      </c>
      <c r="W26" s="17">
        <f t="shared" si="28"/>
        <v>8.484848485</v>
      </c>
      <c r="X26" s="17">
        <f t="shared" si="12"/>
        <v>6.370129951</v>
      </c>
      <c r="Y26" s="17">
        <f t="shared" si="6"/>
        <v>3.822843521</v>
      </c>
    </row>
    <row r="27" ht="15.75" customHeight="1">
      <c r="A27" s="13" t="s">
        <v>42</v>
      </c>
      <c r="B27" s="13">
        <v>17.0</v>
      </c>
      <c r="C27" s="14">
        <v>32.0</v>
      </c>
      <c r="D27" s="14">
        <v>33.0</v>
      </c>
      <c r="E27" s="14">
        <f t="shared" si="22"/>
        <v>35.4</v>
      </c>
      <c r="F27" s="15">
        <f t="shared" si="23"/>
        <v>35.4</v>
      </c>
      <c r="G27" s="15">
        <f t="shared" si="13"/>
        <v>32.78978571</v>
      </c>
      <c r="H27" s="15">
        <f t="shared" si="1"/>
        <v>544</v>
      </c>
      <c r="I27" s="15">
        <f t="shared" si="2"/>
        <v>289</v>
      </c>
      <c r="J27" s="15">
        <f t="shared" si="3"/>
        <v>34.26153837</v>
      </c>
      <c r="K27" s="15">
        <f t="shared" si="7"/>
        <v>1</v>
      </c>
      <c r="L27" s="15">
        <f t="shared" si="24"/>
        <v>3.4</v>
      </c>
      <c r="M27" s="15">
        <f t="shared" si="25"/>
        <v>3.4</v>
      </c>
      <c r="N27" s="15">
        <f t="shared" si="8"/>
        <v>0.7897857116</v>
      </c>
      <c r="O27" s="15">
        <f t="shared" si="4"/>
        <v>2.261538368</v>
      </c>
      <c r="P27" s="15">
        <f t="shared" si="9"/>
        <v>1</v>
      </c>
      <c r="Q27" s="15">
        <f t="shared" ref="Q27:T27" si="33">L27*L27</f>
        <v>11.56</v>
      </c>
      <c r="R27" s="15">
        <f t="shared" si="33"/>
        <v>11.56</v>
      </c>
      <c r="S27" s="15">
        <f t="shared" si="33"/>
        <v>0.6237614703</v>
      </c>
      <c r="T27" s="15">
        <f t="shared" si="33"/>
        <v>5.11455579</v>
      </c>
      <c r="U27" s="17">
        <f t="shared" si="11"/>
        <v>3.125</v>
      </c>
      <c r="V27" s="17">
        <f t="shared" si="27"/>
        <v>10.625</v>
      </c>
      <c r="W27" s="17">
        <f t="shared" si="28"/>
        <v>10.625</v>
      </c>
      <c r="X27" s="17">
        <f t="shared" si="12"/>
        <v>2.468080349</v>
      </c>
      <c r="Y27" s="17">
        <f t="shared" si="6"/>
        <v>7.0673074</v>
      </c>
    </row>
    <row r="28" ht="15.75" customHeight="1">
      <c r="A28" s="13" t="s">
        <v>43</v>
      </c>
      <c r="B28" s="13">
        <v>18.0</v>
      </c>
      <c r="C28" s="14">
        <v>31.0</v>
      </c>
      <c r="D28" s="14">
        <v>32.0</v>
      </c>
      <c r="E28" s="14">
        <f t="shared" si="22"/>
        <v>35.5</v>
      </c>
      <c r="F28" s="15">
        <f t="shared" si="23"/>
        <v>35.5</v>
      </c>
      <c r="G28" s="15">
        <f t="shared" si="13"/>
        <v>32.07897857</v>
      </c>
      <c r="H28" s="15">
        <f t="shared" si="1"/>
        <v>558</v>
      </c>
      <c r="I28" s="15">
        <f t="shared" si="2"/>
        <v>324</v>
      </c>
      <c r="J28" s="15">
        <f t="shared" si="3"/>
        <v>34.26153837</v>
      </c>
      <c r="K28" s="15">
        <f t="shared" si="7"/>
        <v>1</v>
      </c>
      <c r="L28" s="15">
        <f t="shared" si="24"/>
        <v>4.5</v>
      </c>
      <c r="M28" s="15">
        <f t="shared" si="25"/>
        <v>4.5</v>
      </c>
      <c r="N28" s="15">
        <f t="shared" si="8"/>
        <v>1.078978571</v>
      </c>
      <c r="O28" s="15">
        <f t="shared" si="4"/>
        <v>3.261538374</v>
      </c>
      <c r="P28" s="15">
        <f t="shared" si="9"/>
        <v>1</v>
      </c>
      <c r="Q28" s="15">
        <f t="shared" ref="Q28:T28" si="34">L28*L28</f>
        <v>20.25</v>
      </c>
      <c r="R28" s="15">
        <f t="shared" si="34"/>
        <v>20.25</v>
      </c>
      <c r="S28" s="15">
        <f t="shared" si="34"/>
        <v>1.164194757</v>
      </c>
      <c r="T28" s="15">
        <f t="shared" si="34"/>
        <v>10.63763257</v>
      </c>
      <c r="U28" s="17">
        <f t="shared" si="11"/>
        <v>3.225806452</v>
      </c>
      <c r="V28" s="17">
        <f t="shared" si="27"/>
        <v>14.51612903</v>
      </c>
      <c r="W28" s="17">
        <f t="shared" si="28"/>
        <v>14.51612903</v>
      </c>
      <c r="X28" s="17">
        <f t="shared" si="12"/>
        <v>3.480576036</v>
      </c>
      <c r="Y28" s="17">
        <f t="shared" si="6"/>
        <v>10.52109153</v>
      </c>
    </row>
    <row r="29" ht="15.75" customHeight="1">
      <c r="A29" s="13" t="s">
        <v>44</v>
      </c>
      <c r="B29" s="13">
        <v>19.0</v>
      </c>
      <c r="C29" s="14">
        <v>39.0</v>
      </c>
      <c r="D29" s="14">
        <v>31.0</v>
      </c>
      <c r="E29" s="14">
        <f t="shared" si="22"/>
        <v>34.6</v>
      </c>
      <c r="F29" s="15">
        <f t="shared" si="23"/>
        <v>34.6</v>
      </c>
      <c r="G29" s="15">
        <f t="shared" si="13"/>
        <v>31.10789786</v>
      </c>
      <c r="H29" s="15">
        <f t="shared" si="1"/>
        <v>741</v>
      </c>
      <c r="I29" s="15">
        <f t="shared" si="2"/>
        <v>361</v>
      </c>
      <c r="J29" s="15">
        <f t="shared" si="3"/>
        <v>34.26153838</v>
      </c>
      <c r="K29" s="15">
        <f t="shared" si="7"/>
        <v>8</v>
      </c>
      <c r="L29" s="15">
        <f t="shared" si="24"/>
        <v>4.4</v>
      </c>
      <c r="M29" s="15">
        <f t="shared" si="25"/>
        <v>4.4</v>
      </c>
      <c r="N29" s="15">
        <f t="shared" si="8"/>
        <v>7.892102143</v>
      </c>
      <c r="O29" s="15">
        <f t="shared" si="4"/>
        <v>4.738461619</v>
      </c>
      <c r="P29" s="15">
        <f t="shared" si="9"/>
        <v>64</v>
      </c>
      <c r="Q29" s="15">
        <f t="shared" ref="Q29:T29" si="35">L29*L29</f>
        <v>19.36</v>
      </c>
      <c r="R29" s="15">
        <f t="shared" si="35"/>
        <v>19.36</v>
      </c>
      <c r="S29" s="15">
        <f t="shared" si="35"/>
        <v>62.28527623</v>
      </c>
      <c r="T29" s="15">
        <f t="shared" si="35"/>
        <v>22.45301852</v>
      </c>
      <c r="U29" s="17">
        <f t="shared" si="11"/>
        <v>20.51282051</v>
      </c>
      <c r="V29" s="17">
        <f t="shared" si="27"/>
        <v>11.28205128</v>
      </c>
      <c r="W29" s="17">
        <f t="shared" si="28"/>
        <v>11.28205128</v>
      </c>
      <c r="X29" s="17">
        <f t="shared" si="12"/>
        <v>20.23615934</v>
      </c>
      <c r="Y29" s="17">
        <f t="shared" si="6"/>
        <v>12.14990159</v>
      </c>
    </row>
    <row r="30" ht="15.75" customHeight="1">
      <c r="A30" s="13" t="s">
        <v>45</v>
      </c>
      <c r="B30" s="13">
        <v>20.0</v>
      </c>
      <c r="C30" s="14">
        <v>40.0</v>
      </c>
      <c r="D30" s="14">
        <v>39.0</v>
      </c>
      <c r="E30" s="14">
        <f t="shared" si="22"/>
        <v>34.7</v>
      </c>
      <c r="F30" s="15">
        <f t="shared" si="23"/>
        <v>34.7</v>
      </c>
      <c r="G30" s="15">
        <f t="shared" si="13"/>
        <v>38.21078979</v>
      </c>
      <c r="H30" s="15">
        <f t="shared" si="1"/>
        <v>800</v>
      </c>
      <c r="I30" s="15">
        <f t="shared" si="2"/>
        <v>400</v>
      </c>
      <c r="J30" s="15">
        <f t="shared" si="3"/>
        <v>34.26153839</v>
      </c>
      <c r="K30" s="15">
        <f t="shared" si="7"/>
        <v>1</v>
      </c>
      <c r="L30" s="15">
        <f t="shared" si="24"/>
        <v>5.3</v>
      </c>
      <c r="M30" s="15">
        <f t="shared" si="25"/>
        <v>5.3</v>
      </c>
      <c r="N30" s="15">
        <f t="shared" si="8"/>
        <v>1.789210214</v>
      </c>
      <c r="O30" s="15">
        <f t="shared" si="4"/>
        <v>5.738461613</v>
      </c>
      <c r="P30" s="15">
        <f t="shared" si="9"/>
        <v>1</v>
      </c>
      <c r="Q30" s="15">
        <f t="shared" ref="Q30:T30" si="36">L30*L30</f>
        <v>28.09</v>
      </c>
      <c r="R30" s="15">
        <f t="shared" si="36"/>
        <v>28.09</v>
      </c>
      <c r="S30" s="15">
        <f t="shared" si="36"/>
        <v>3.201273191</v>
      </c>
      <c r="T30" s="15">
        <f t="shared" si="36"/>
        <v>32.92994169</v>
      </c>
      <c r="U30" s="17">
        <f t="shared" si="11"/>
        <v>2.5</v>
      </c>
      <c r="V30" s="17">
        <f t="shared" si="27"/>
        <v>13.25</v>
      </c>
      <c r="W30" s="17">
        <f t="shared" si="28"/>
        <v>13.25</v>
      </c>
      <c r="X30" s="17">
        <f t="shared" si="12"/>
        <v>4.473025536</v>
      </c>
      <c r="Y30" s="17">
        <f t="shared" si="6"/>
        <v>14.34615403</v>
      </c>
    </row>
    <row r="31" ht="15.75" customHeight="1">
      <c r="A31" s="13" t="s">
        <v>46</v>
      </c>
      <c r="B31" s="13">
        <v>21.0</v>
      </c>
      <c r="C31" s="14">
        <v>35.0</v>
      </c>
      <c r="D31" s="14">
        <v>40.0</v>
      </c>
      <c r="E31" s="14">
        <f t="shared" si="22"/>
        <v>35.6</v>
      </c>
      <c r="F31" s="15">
        <f t="shared" si="23"/>
        <v>35.6</v>
      </c>
      <c r="G31" s="15">
        <f t="shared" si="13"/>
        <v>39.82107898</v>
      </c>
      <c r="H31" s="15">
        <f t="shared" si="1"/>
        <v>735</v>
      </c>
      <c r="I31" s="15">
        <f t="shared" si="2"/>
        <v>441</v>
      </c>
      <c r="J31" s="15">
        <f t="shared" si="3"/>
        <v>34.26153839</v>
      </c>
      <c r="K31" s="15">
        <f t="shared" si="7"/>
        <v>5</v>
      </c>
      <c r="L31" s="15">
        <f t="shared" si="24"/>
        <v>0.6</v>
      </c>
      <c r="M31" s="15">
        <f t="shared" si="25"/>
        <v>0.6</v>
      </c>
      <c r="N31" s="15">
        <f t="shared" si="8"/>
        <v>4.821078979</v>
      </c>
      <c r="O31" s="15">
        <f t="shared" si="4"/>
        <v>0.738461607</v>
      </c>
      <c r="P31" s="15">
        <f t="shared" si="9"/>
        <v>25</v>
      </c>
      <c r="Q31" s="15">
        <f t="shared" ref="Q31:T31" si="37">L31*L31</f>
        <v>0.36</v>
      </c>
      <c r="R31" s="15">
        <f t="shared" si="37"/>
        <v>0.36</v>
      </c>
      <c r="S31" s="15">
        <f t="shared" si="37"/>
        <v>23.24280252</v>
      </c>
      <c r="T31" s="15">
        <f t="shared" si="37"/>
        <v>0.5453255451</v>
      </c>
      <c r="U31" s="17">
        <f t="shared" si="11"/>
        <v>14.28571429</v>
      </c>
      <c r="V31" s="17">
        <f t="shared" si="27"/>
        <v>1.714285714</v>
      </c>
      <c r="W31" s="17">
        <f t="shared" si="28"/>
        <v>1.714285714</v>
      </c>
      <c r="X31" s="17">
        <f t="shared" si="12"/>
        <v>13.77451137</v>
      </c>
      <c r="Y31" s="17">
        <f t="shared" si="6"/>
        <v>2.109890306</v>
      </c>
    </row>
    <row r="32" ht="15.75" customHeight="1">
      <c r="A32" s="13" t="s">
        <v>47</v>
      </c>
      <c r="B32" s="13">
        <v>22.0</v>
      </c>
      <c r="C32" s="14">
        <v>30.0</v>
      </c>
      <c r="D32" s="14">
        <v>35.0</v>
      </c>
      <c r="E32" s="14">
        <f t="shared" si="22"/>
        <v>35.5</v>
      </c>
      <c r="F32" s="15">
        <f t="shared" si="23"/>
        <v>35.5</v>
      </c>
      <c r="G32" s="15">
        <f t="shared" si="13"/>
        <v>35.4821079</v>
      </c>
      <c r="H32" s="15">
        <f t="shared" si="1"/>
        <v>660</v>
      </c>
      <c r="I32" s="15">
        <f t="shared" si="2"/>
        <v>484</v>
      </c>
      <c r="J32" s="15">
        <f t="shared" si="3"/>
        <v>34.2615384</v>
      </c>
      <c r="K32" s="15">
        <f t="shared" si="7"/>
        <v>5</v>
      </c>
      <c r="L32" s="15">
        <f t="shared" si="24"/>
        <v>5.5</v>
      </c>
      <c r="M32" s="15">
        <f t="shared" si="25"/>
        <v>5.5</v>
      </c>
      <c r="N32" s="15">
        <f t="shared" si="8"/>
        <v>5.482107898</v>
      </c>
      <c r="O32" s="15">
        <f t="shared" si="4"/>
        <v>4.261538399</v>
      </c>
      <c r="P32" s="15">
        <f t="shared" si="9"/>
        <v>25</v>
      </c>
      <c r="Q32" s="15">
        <f t="shared" ref="Q32:T32" si="38">L32*L32</f>
        <v>30.25</v>
      </c>
      <c r="R32" s="15">
        <f t="shared" si="38"/>
        <v>30.25</v>
      </c>
      <c r="S32" s="15">
        <f t="shared" si="38"/>
        <v>30.053507</v>
      </c>
      <c r="T32" s="15">
        <f t="shared" si="38"/>
        <v>18.16070953</v>
      </c>
      <c r="U32" s="17">
        <f t="shared" si="11"/>
        <v>16.66666667</v>
      </c>
      <c r="V32" s="17">
        <f t="shared" si="27"/>
        <v>18.33333333</v>
      </c>
      <c r="W32" s="17">
        <f t="shared" si="28"/>
        <v>18.33333333</v>
      </c>
      <c r="X32" s="17">
        <f t="shared" si="12"/>
        <v>18.27369299</v>
      </c>
      <c r="Y32" s="17">
        <f t="shared" si="6"/>
        <v>14.205128</v>
      </c>
    </row>
    <row r="33" ht="15.75" customHeight="1">
      <c r="A33" s="13" t="s">
        <v>48</v>
      </c>
      <c r="B33" s="13">
        <v>23.0</v>
      </c>
      <c r="C33" s="14">
        <v>35.0</v>
      </c>
      <c r="D33" s="14">
        <v>30.0</v>
      </c>
      <c r="E33" s="14">
        <f t="shared" si="22"/>
        <v>34.8</v>
      </c>
      <c r="F33" s="15">
        <f t="shared" si="23"/>
        <v>34.8</v>
      </c>
      <c r="G33" s="15">
        <f t="shared" si="13"/>
        <v>30.54821079</v>
      </c>
      <c r="H33" s="15">
        <f t="shared" si="1"/>
        <v>805</v>
      </c>
      <c r="I33" s="15">
        <f t="shared" si="2"/>
        <v>529</v>
      </c>
      <c r="J33" s="15">
        <f t="shared" si="3"/>
        <v>34.26153841</v>
      </c>
      <c r="K33" s="15">
        <f t="shared" si="7"/>
        <v>5</v>
      </c>
      <c r="L33" s="15">
        <f t="shared" si="24"/>
        <v>0.2</v>
      </c>
      <c r="M33" s="15">
        <f t="shared" si="25"/>
        <v>0.2</v>
      </c>
      <c r="N33" s="15">
        <f t="shared" si="8"/>
        <v>4.45178921</v>
      </c>
      <c r="O33" s="15">
        <f t="shared" si="4"/>
        <v>0.7384615946</v>
      </c>
      <c r="P33" s="15">
        <f t="shared" si="9"/>
        <v>25</v>
      </c>
      <c r="Q33" s="15">
        <f t="shared" ref="Q33:T33" si="39">L33*L33</f>
        <v>0.04</v>
      </c>
      <c r="R33" s="15">
        <f t="shared" si="39"/>
        <v>0.04</v>
      </c>
      <c r="S33" s="15">
        <f t="shared" si="39"/>
        <v>19.81842717</v>
      </c>
      <c r="T33" s="15">
        <f t="shared" si="39"/>
        <v>0.5453255266</v>
      </c>
      <c r="U33" s="17">
        <f t="shared" si="11"/>
        <v>14.28571429</v>
      </c>
      <c r="V33" s="17">
        <f t="shared" si="27"/>
        <v>0.5714285714</v>
      </c>
      <c r="W33" s="17">
        <f t="shared" si="28"/>
        <v>0.5714285714</v>
      </c>
      <c r="X33" s="17">
        <f t="shared" si="12"/>
        <v>12.71939774</v>
      </c>
      <c r="Y33" s="17">
        <f t="shared" si="6"/>
        <v>2.10989027</v>
      </c>
    </row>
    <row r="34" ht="15.75" customHeight="1">
      <c r="A34" s="13" t="s">
        <v>49</v>
      </c>
      <c r="B34" s="13">
        <v>24.0</v>
      </c>
      <c r="C34" s="14">
        <v>39.0</v>
      </c>
      <c r="D34" s="14">
        <v>35.0</v>
      </c>
      <c r="E34" s="14">
        <f t="shared" si="22"/>
        <v>34.4</v>
      </c>
      <c r="F34" s="15">
        <f t="shared" si="23"/>
        <v>34.4</v>
      </c>
      <c r="G34" s="15">
        <f t="shared" si="13"/>
        <v>34.55482108</v>
      </c>
      <c r="H34" s="15">
        <f t="shared" si="1"/>
        <v>936</v>
      </c>
      <c r="I34" s="15">
        <f t="shared" si="2"/>
        <v>576</v>
      </c>
      <c r="J34" s="15">
        <f t="shared" si="3"/>
        <v>34.26153841</v>
      </c>
      <c r="K34" s="15">
        <f t="shared" si="7"/>
        <v>4</v>
      </c>
      <c r="L34" s="15">
        <f t="shared" si="24"/>
        <v>4.6</v>
      </c>
      <c r="M34" s="15">
        <f t="shared" si="25"/>
        <v>4.6</v>
      </c>
      <c r="N34" s="15">
        <f t="shared" si="8"/>
        <v>4.445178921</v>
      </c>
      <c r="O34" s="15">
        <f t="shared" si="4"/>
        <v>4.738461588</v>
      </c>
      <c r="P34" s="15">
        <f t="shared" si="9"/>
        <v>16</v>
      </c>
      <c r="Q34" s="15">
        <f t="shared" ref="Q34:T34" si="40">L34*L34</f>
        <v>21.16</v>
      </c>
      <c r="R34" s="15">
        <f t="shared" si="40"/>
        <v>21.16</v>
      </c>
      <c r="S34" s="15">
        <f t="shared" si="40"/>
        <v>19.75961564</v>
      </c>
      <c r="T34" s="15">
        <f t="shared" si="40"/>
        <v>22.45301822</v>
      </c>
      <c r="U34" s="17">
        <f t="shared" si="11"/>
        <v>10.25641026</v>
      </c>
      <c r="V34" s="17">
        <f t="shared" si="27"/>
        <v>11.79487179</v>
      </c>
      <c r="W34" s="17">
        <f t="shared" si="28"/>
        <v>11.79487179</v>
      </c>
      <c r="X34" s="17">
        <f t="shared" si="12"/>
        <v>11.39789467</v>
      </c>
      <c r="Y34" s="17">
        <f t="shared" si="6"/>
        <v>12.14990151</v>
      </c>
    </row>
    <row r="35" ht="15.75" customHeight="1">
      <c r="A35" s="13" t="s">
        <v>50</v>
      </c>
      <c r="B35" s="13">
        <v>25.0</v>
      </c>
      <c r="C35" s="14">
        <v>39.0</v>
      </c>
      <c r="D35" s="14">
        <v>39.0</v>
      </c>
      <c r="E35" s="14">
        <f t="shared" si="22"/>
        <v>34.4</v>
      </c>
      <c r="F35" s="15">
        <f t="shared" si="23"/>
        <v>34.4</v>
      </c>
      <c r="G35" s="15">
        <f t="shared" si="13"/>
        <v>38.55548211</v>
      </c>
      <c r="H35" s="15">
        <f t="shared" si="1"/>
        <v>975</v>
      </c>
      <c r="I35" s="15">
        <f t="shared" si="2"/>
        <v>625</v>
      </c>
      <c r="J35" s="15">
        <f t="shared" si="3"/>
        <v>34.26153842</v>
      </c>
      <c r="K35" s="15">
        <f t="shared" si="7"/>
        <v>0</v>
      </c>
      <c r="L35" s="15">
        <f t="shared" si="24"/>
        <v>4.6</v>
      </c>
      <c r="M35" s="15">
        <f t="shared" si="25"/>
        <v>4.6</v>
      </c>
      <c r="N35" s="15">
        <f t="shared" si="8"/>
        <v>0.4445178921</v>
      </c>
      <c r="O35" s="15">
        <f t="shared" si="4"/>
        <v>4.738461582</v>
      </c>
      <c r="P35" s="15">
        <f t="shared" si="9"/>
        <v>0</v>
      </c>
      <c r="Q35" s="15">
        <f t="shared" ref="Q35:T35" si="41">L35*L35</f>
        <v>21.16</v>
      </c>
      <c r="R35" s="15">
        <f t="shared" si="41"/>
        <v>21.16</v>
      </c>
      <c r="S35" s="15">
        <f t="shared" si="41"/>
        <v>0.1975961564</v>
      </c>
      <c r="T35" s="15">
        <f t="shared" si="41"/>
        <v>22.45301816</v>
      </c>
      <c r="U35" s="17">
        <f t="shared" si="11"/>
        <v>0</v>
      </c>
      <c r="V35" s="17">
        <f t="shared" si="27"/>
        <v>11.79487179</v>
      </c>
      <c r="W35" s="17">
        <f t="shared" si="28"/>
        <v>11.79487179</v>
      </c>
      <c r="X35" s="17">
        <f t="shared" si="12"/>
        <v>1.139789467</v>
      </c>
      <c r="Y35" s="17">
        <f t="shared" si="6"/>
        <v>12.14990149</v>
      </c>
    </row>
    <row r="36" ht="15.75" customHeight="1">
      <c r="A36" s="13" t="s">
        <v>51</v>
      </c>
      <c r="B36" s="13">
        <v>26.0</v>
      </c>
      <c r="C36" s="14">
        <v>32.0</v>
      </c>
      <c r="D36" s="14">
        <v>39.0</v>
      </c>
      <c r="E36" s="14">
        <f t="shared" si="22"/>
        <v>35.3</v>
      </c>
      <c r="F36" s="15">
        <f t="shared" si="23"/>
        <v>35.3</v>
      </c>
      <c r="G36" s="15">
        <f t="shared" si="13"/>
        <v>38.95554821</v>
      </c>
      <c r="H36" s="15">
        <f t="shared" si="1"/>
        <v>832</v>
      </c>
      <c r="I36" s="15">
        <f t="shared" si="2"/>
        <v>676</v>
      </c>
      <c r="J36" s="15">
        <f t="shared" si="3"/>
        <v>34.26153842</v>
      </c>
      <c r="K36" s="15">
        <f t="shared" si="7"/>
        <v>7</v>
      </c>
      <c r="L36" s="15">
        <f t="shared" si="24"/>
        <v>3.3</v>
      </c>
      <c r="M36" s="15">
        <f t="shared" si="25"/>
        <v>3.3</v>
      </c>
      <c r="N36" s="15">
        <f t="shared" si="8"/>
        <v>6.955548211</v>
      </c>
      <c r="O36" s="15">
        <f t="shared" si="4"/>
        <v>2.261538424</v>
      </c>
      <c r="P36" s="15">
        <f t="shared" si="9"/>
        <v>49</v>
      </c>
      <c r="Q36" s="15">
        <f t="shared" ref="Q36:T36" si="42">L36*L36</f>
        <v>10.89</v>
      </c>
      <c r="R36" s="15">
        <f t="shared" si="42"/>
        <v>10.89</v>
      </c>
      <c r="S36" s="15">
        <f t="shared" si="42"/>
        <v>48.37965091</v>
      </c>
      <c r="T36" s="15">
        <f t="shared" si="42"/>
        <v>5.114556044</v>
      </c>
      <c r="U36" s="17">
        <f t="shared" si="11"/>
        <v>21.875</v>
      </c>
      <c r="V36" s="17">
        <f t="shared" si="27"/>
        <v>10.3125</v>
      </c>
      <c r="W36" s="17">
        <f t="shared" si="28"/>
        <v>10.3125</v>
      </c>
      <c r="X36" s="17">
        <f t="shared" si="12"/>
        <v>21.73608816</v>
      </c>
      <c r="Y36" s="17">
        <f t="shared" si="6"/>
        <v>7.067307575</v>
      </c>
    </row>
    <row r="37" ht="15.75" customHeight="1">
      <c r="A37" s="13" t="s">
        <v>52</v>
      </c>
      <c r="B37" s="13">
        <v>27.0</v>
      </c>
      <c r="C37" s="14">
        <v>40.0</v>
      </c>
      <c r="D37" s="14">
        <v>32.0</v>
      </c>
      <c r="E37" s="14">
        <f t="shared" si="22"/>
        <v>35.2</v>
      </c>
      <c r="F37" s="15">
        <f t="shared" si="23"/>
        <v>35.2</v>
      </c>
      <c r="G37" s="15">
        <f t="shared" si="13"/>
        <v>32.69555482</v>
      </c>
      <c r="H37" s="15">
        <f t="shared" si="1"/>
        <v>1080</v>
      </c>
      <c r="I37" s="15">
        <f t="shared" si="2"/>
        <v>729</v>
      </c>
      <c r="J37" s="15">
        <f t="shared" si="3"/>
        <v>34.26153843</v>
      </c>
      <c r="K37" s="15">
        <f t="shared" si="7"/>
        <v>8</v>
      </c>
      <c r="L37" s="15">
        <f t="shared" si="24"/>
        <v>4.8</v>
      </c>
      <c r="M37" s="15">
        <f t="shared" si="25"/>
        <v>4.8</v>
      </c>
      <c r="N37" s="15">
        <f t="shared" si="8"/>
        <v>7.304445179</v>
      </c>
      <c r="O37" s="15">
        <f t="shared" si="4"/>
        <v>5.73846157</v>
      </c>
      <c r="P37" s="15">
        <f t="shared" si="9"/>
        <v>64</v>
      </c>
      <c r="Q37" s="15">
        <f t="shared" ref="Q37:T37" si="43">L37*L37</f>
        <v>23.04</v>
      </c>
      <c r="R37" s="15">
        <f t="shared" si="43"/>
        <v>23.04</v>
      </c>
      <c r="S37" s="15">
        <f t="shared" si="43"/>
        <v>53.35491937</v>
      </c>
      <c r="T37" s="15">
        <f t="shared" si="43"/>
        <v>32.92994119</v>
      </c>
      <c r="U37" s="17">
        <f t="shared" si="11"/>
        <v>20</v>
      </c>
      <c r="V37" s="17">
        <f t="shared" si="27"/>
        <v>12</v>
      </c>
      <c r="W37" s="17">
        <f t="shared" si="28"/>
        <v>12</v>
      </c>
      <c r="X37" s="17">
        <f t="shared" si="12"/>
        <v>18.26111295</v>
      </c>
      <c r="Y37" s="17">
        <f t="shared" si="6"/>
        <v>14.34615392</v>
      </c>
    </row>
    <row r="38" ht="15.75" customHeight="1">
      <c r="A38" s="13" t="s">
        <v>53</v>
      </c>
      <c r="B38" s="13">
        <v>28.0</v>
      </c>
      <c r="C38" s="14">
        <v>33.0</v>
      </c>
      <c r="D38" s="14">
        <v>40.0</v>
      </c>
      <c r="E38" s="14">
        <f t="shared" si="22"/>
        <v>36</v>
      </c>
      <c r="F38" s="15">
        <f t="shared" si="23"/>
        <v>36</v>
      </c>
      <c r="G38" s="15">
        <f t="shared" si="13"/>
        <v>39.26955548</v>
      </c>
      <c r="H38" s="15">
        <f t="shared" si="1"/>
        <v>924</v>
      </c>
      <c r="I38" s="15">
        <f t="shared" si="2"/>
        <v>784</v>
      </c>
      <c r="J38" s="15">
        <f t="shared" si="3"/>
        <v>34.26153844</v>
      </c>
      <c r="K38" s="15">
        <f t="shared" si="7"/>
        <v>7</v>
      </c>
      <c r="L38" s="15">
        <f t="shared" si="24"/>
        <v>3</v>
      </c>
      <c r="M38" s="15">
        <f t="shared" si="25"/>
        <v>3</v>
      </c>
      <c r="N38" s="15">
        <f t="shared" si="8"/>
        <v>6.269555482</v>
      </c>
      <c r="O38" s="15">
        <f t="shared" si="4"/>
        <v>1.261538437</v>
      </c>
      <c r="P38" s="15">
        <f t="shared" si="9"/>
        <v>49</v>
      </c>
      <c r="Q38" s="15">
        <f t="shared" ref="Q38:T38" si="44">L38*L38</f>
        <v>9</v>
      </c>
      <c r="R38" s="15">
        <f t="shared" si="44"/>
        <v>9</v>
      </c>
      <c r="S38" s="15">
        <f t="shared" si="44"/>
        <v>39.30732594</v>
      </c>
      <c r="T38" s="15">
        <f t="shared" si="44"/>
        <v>1.591479227</v>
      </c>
      <c r="U38" s="17">
        <f t="shared" si="11"/>
        <v>21.21212121</v>
      </c>
      <c r="V38" s="17">
        <f t="shared" si="27"/>
        <v>9.090909091</v>
      </c>
      <c r="W38" s="17">
        <f t="shared" si="28"/>
        <v>9.090909091</v>
      </c>
      <c r="X38" s="17">
        <f t="shared" si="12"/>
        <v>18.99865298</v>
      </c>
      <c r="Y38" s="17">
        <f t="shared" si="6"/>
        <v>3.822843747</v>
      </c>
    </row>
    <row r="39" ht="15.75" customHeight="1">
      <c r="A39" s="13" t="s">
        <v>54</v>
      </c>
      <c r="B39" s="13">
        <v>29.0</v>
      </c>
      <c r="C39" s="14">
        <v>39.0</v>
      </c>
      <c r="D39" s="14">
        <v>33.0</v>
      </c>
      <c r="E39" s="14">
        <f t="shared" si="22"/>
        <v>36.2</v>
      </c>
      <c r="F39" s="15">
        <f t="shared" si="23"/>
        <v>36.2</v>
      </c>
      <c r="G39" s="15">
        <f t="shared" si="13"/>
        <v>33.62695555</v>
      </c>
      <c r="H39" s="15">
        <f t="shared" si="1"/>
        <v>1131</v>
      </c>
      <c r="I39" s="15">
        <f t="shared" si="2"/>
        <v>841</v>
      </c>
      <c r="J39" s="15">
        <f t="shared" si="3"/>
        <v>34.26153844</v>
      </c>
      <c r="K39" s="15">
        <f t="shared" si="7"/>
        <v>6</v>
      </c>
      <c r="L39" s="15">
        <f t="shared" si="24"/>
        <v>2.8</v>
      </c>
      <c r="M39" s="15">
        <f t="shared" si="25"/>
        <v>2.8</v>
      </c>
      <c r="N39" s="15">
        <f t="shared" si="8"/>
        <v>5.373044452</v>
      </c>
      <c r="O39" s="15">
        <f t="shared" si="4"/>
        <v>4.738461557</v>
      </c>
      <c r="P39" s="15">
        <f t="shared" si="9"/>
        <v>36</v>
      </c>
      <c r="Q39" s="15">
        <f t="shared" ref="Q39:T39" si="45">L39*L39</f>
        <v>7.84</v>
      </c>
      <c r="R39" s="15">
        <f t="shared" si="45"/>
        <v>7.84</v>
      </c>
      <c r="S39" s="15">
        <f t="shared" si="45"/>
        <v>28.86960668</v>
      </c>
      <c r="T39" s="15">
        <f t="shared" si="45"/>
        <v>22.45301793</v>
      </c>
      <c r="U39" s="17">
        <f t="shared" si="11"/>
        <v>15.38461538</v>
      </c>
      <c r="V39" s="17">
        <f t="shared" si="27"/>
        <v>7.179487179</v>
      </c>
      <c r="W39" s="17">
        <f t="shared" si="28"/>
        <v>7.179487179</v>
      </c>
      <c r="X39" s="17">
        <f t="shared" si="12"/>
        <v>13.77703706</v>
      </c>
      <c r="Y39" s="17">
        <f t="shared" si="6"/>
        <v>12.14990143</v>
      </c>
    </row>
    <row r="40" ht="15.75" customHeight="1">
      <c r="A40" s="13" t="s">
        <v>55</v>
      </c>
      <c r="B40" s="13">
        <v>30.0</v>
      </c>
      <c r="C40" s="14">
        <v>31.0</v>
      </c>
      <c r="D40" s="14">
        <v>39.0</v>
      </c>
      <c r="E40" s="14">
        <f t="shared" si="22"/>
        <v>36.2</v>
      </c>
      <c r="F40" s="15">
        <f t="shared" si="23"/>
        <v>36.2</v>
      </c>
      <c r="G40" s="15">
        <f t="shared" si="13"/>
        <v>38.46269555</v>
      </c>
      <c r="H40" s="15">
        <f t="shared" si="1"/>
        <v>930</v>
      </c>
      <c r="I40" s="15">
        <f t="shared" si="2"/>
        <v>900</v>
      </c>
      <c r="J40" s="15">
        <f t="shared" si="3"/>
        <v>34.26153845</v>
      </c>
      <c r="K40" s="15">
        <f t="shared" si="7"/>
        <v>8</v>
      </c>
      <c r="L40" s="15">
        <f t="shared" si="24"/>
        <v>5.2</v>
      </c>
      <c r="M40" s="15">
        <f t="shared" si="25"/>
        <v>5.2</v>
      </c>
      <c r="N40" s="15">
        <f t="shared" si="8"/>
        <v>7.462695555</v>
      </c>
      <c r="O40" s="15">
        <f t="shared" si="4"/>
        <v>3.261538449</v>
      </c>
      <c r="P40" s="15">
        <f t="shared" si="9"/>
        <v>64</v>
      </c>
      <c r="Q40" s="15">
        <f t="shared" ref="Q40:T40" si="46">L40*L40</f>
        <v>27.04</v>
      </c>
      <c r="R40" s="15">
        <f t="shared" si="46"/>
        <v>27.04</v>
      </c>
      <c r="S40" s="15">
        <f t="shared" si="46"/>
        <v>55.69182494</v>
      </c>
      <c r="T40" s="15">
        <f t="shared" si="46"/>
        <v>10.63763305</v>
      </c>
      <c r="U40" s="17">
        <f t="shared" si="11"/>
        <v>25.80645161</v>
      </c>
      <c r="V40" s="17">
        <f t="shared" si="27"/>
        <v>16.77419355</v>
      </c>
      <c r="W40" s="17">
        <f t="shared" si="28"/>
        <v>16.77419355</v>
      </c>
      <c r="X40" s="17">
        <f t="shared" si="12"/>
        <v>24.07321147</v>
      </c>
      <c r="Y40" s="17">
        <f t="shared" si="6"/>
        <v>10.52109177</v>
      </c>
    </row>
    <row r="41" ht="15.75" customHeight="1">
      <c r="A41" s="13" t="s">
        <v>56</v>
      </c>
      <c r="B41" s="13">
        <v>31.0</v>
      </c>
      <c r="C41" s="14">
        <v>36.0</v>
      </c>
      <c r="D41" s="14">
        <v>31.0</v>
      </c>
      <c r="E41" s="14">
        <f t="shared" si="22"/>
        <v>35.3</v>
      </c>
      <c r="F41" s="15">
        <f t="shared" si="23"/>
        <v>35.3</v>
      </c>
      <c r="G41" s="15">
        <f t="shared" si="13"/>
        <v>31.74626956</v>
      </c>
      <c r="H41" s="15">
        <f t="shared" si="1"/>
        <v>1116</v>
      </c>
      <c r="I41" s="15">
        <f t="shared" si="2"/>
        <v>961</v>
      </c>
      <c r="J41" s="15">
        <f t="shared" si="3"/>
        <v>34.26153846</v>
      </c>
      <c r="K41" s="15">
        <f t="shared" si="7"/>
        <v>5</v>
      </c>
      <c r="L41" s="15">
        <f t="shared" si="24"/>
        <v>0.7</v>
      </c>
      <c r="M41" s="15">
        <f t="shared" si="25"/>
        <v>0.7</v>
      </c>
      <c r="N41" s="15">
        <f t="shared" si="8"/>
        <v>4.253730445</v>
      </c>
      <c r="O41" s="15">
        <f t="shared" si="4"/>
        <v>1.738461545</v>
      </c>
      <c r="P41" s="15">
        <f t="shared" si="9"/>
        <v>25</v>
      </c>
      <c r="Q41" s="15">
        <f t="shared" ref="Q41:T41" si="47">L41*L41</f>
        <v>0.49</v>
      </c>
      <c r="R41" s="15">
        <f t="shared" si="47"/>
        <v>0.49</v>
      </c>
      <c r="S41" s="15">
        <f t="shared" si="47"/>
        <v>18.09422269</v>
      </c>
      <c r="T41" s="15">
        <f t="shared" si="47"/>
        <v>3.022248542</v>
      </c>
      <c r="U41" s="17">
        <f t="shared" si="11"/>
        <v>13.88888889</v>
      </c>
      <c r="V41" s="17">
        <f t="shared" si="27"/>
        <v>1.944444444</v>
      </c>
      <c r="W41" s="17">
        <f t="shared" si="28"/>
        <v>1.944444444</v>
      </c>
      <c r="X41" s="17">
        <f t="shared" si="12"/>
        <v>11.8159179</v>
      </c>
      <c r="Y41" s="17">
        <f t="shared" si="6"/>
        <v>4.829059846</v>
      </c>
    </row>
    <row r="42" ht="15.75" customHeight="1">
      <c r="A42" s="13" t="s">
        <v>57</v>
      </c>
      <c r="B42" s="13">
        <v>32.0</v>
      </c>
      <c r="C42" s="14">
        <v>38.0</v>
      </c>
      <c r="D42" s="14">
        <v>36.0</v>
      </c>
      <c r="E42" s="14">
        <f t="shared" si="22"/>
        <v>35.4</v>
      </c>
      <c r="F42" s="15">
        <f t="shared" si="23"/>
        <v>35.4</v>
      </c>
      <c r="G42" s="15">
        <f t="shared" si="13"/>
        <v>35.57462696</v>
      </c>
      <c r="H42" s="15">
        <f t="shared" si="1"/>
        <v>1216</v>
      </c>
      <c r="I42" s="15">
        <f t="shared" si="2"/>
        <v>1024</v>
      </c>
      <c r="J42" s="15">
        <f t="shared" si="3"/>
        <v>34.26153846</v>
      </c>
      <c r="K42" s="15">
        <f t="shared" si="7"/>
        <v>2</v>
      </c>
      <c r="L42" s="15">
        <f t="shared" si="24"/>
        <v>2.6</v>
      </c>
      <c r="M42" s="15">
        <f t="shared" si="25"/>
        <v>2.6</v>
      </c>
      <c r="N42" s="15">
        <f t="shared" si="8"/>
        <v>2.425373044</v>
      </c>
      <c r="O42" s="15">
        <f t="shared" si="4"/>
        <v>3.738461538</v>
      </c>
      <c r="P42" s="15">
        <f t="shared" si="9"/>
        <v>4</v>
      </c>
      <c r="Q42" s="15">
        <f t="shared" ref="Q42:T42" si="48">L42*L42</f>
        <v>6.76</v>
      </c>
      <c r="R42" s="15">
        <f t="shared" si="48"/>
        <v>6.76</v>
      </c>
      <c r="S42" s="15">
        <f t="shared" si="48"/>
        <v>5.882434405</v>
      </c>
      <c r="T42" s="15">
        <f t="shared" si="48"/>
        <v>13.97609467</v>
      </c>
      <c r="U42" s="17">
        <f t="shared" si="11"/>
        <v>5.263157895</v>
      </c>
      <c r="V42" s="17">
        <f t="shared" si="27"/>
        <v>6.842105263</v>
      </c>
      <c r="W42" s="17">
        <f t="shared" si="28"/>
        <v>6.842105263</v>
      </c>
      <c r="X42" s="17">
        <f t="shared" si="12"/>
        <v>6.382560643</v>
      </c>
      <c r="Y42" s="17">
        <f t="shared" si="6"/>
        <v>9.83805668</v>
      </c>
    </row>
    <row r="43" ht="15.75" customHeight="1">
      <c r="A43" s="13" t="s">
        <v>58</v>
      </c>
      <c r="B43" s="13">
        <v>33.0</v>
      </c>
      <c r="C43" s="14">
        <v>35.0</v>
      </c>
      <c r="D43" s="14">
        <v>38.0</v>
      </c>
      <c r="E43" s="14">
        <f t="shared" si="22"/>
        <v>36.2</v>
      </c>
      <c r="F43" s="15">
        <f t="shared" si="23"/>
        <v>36.2</v>
      </c>
      <c r="G43" s="15">
        <f t="shared" si="13"/>
        <v>37.7574627</v>
      </c>
      <c r="H43" s="15">
        <f t="shared" si="1"/>
        <v>1155</v>
      </c>
      <c r="I43" s="15">
        <f t="shared" si="2"/>
        <v>1089</v>
      </c>
      <c r="J43" s="15">
        <f t="shared" si="3"/>
        <v>34.26153847</v>
      </c>
      <c r="K43" s="15">
        <f t="shared" si="7"/>
        <v>3</v>
      </c>
      <c r="L43" s="15">
        <f t="shared" si="24"/>
        <v>1.2</v>
      </c>
      <c r="M43" s="15">
        <f t="shared" si="25"/>
        <v>1.2</v>
      </c>
      <c r="N43" s="15">
        <f t="shared" si="8"/>
        <v>2.757462696</v>
      </c>
      <c r="O43" s="15">
        <f t="shared" si="4"/>
        <v>0.7384615322</v>
      </c>
      <c r="P43" s="15">
        <f t="shared" si="9"/>
        <v>9</v>
      </c>
      <c r="Q43" s="15">
        <f t="shared" ref="Q43:T43" si="49">L43*L43</f>
        <v>1.44</v>
      </c>
      <c r="R43" s="15">
        <f t="shared" si="49"/>
        <v>1.44</v>
      </c>
      <c r="S43" s="15">
        <f t="shared" si="49"/>
        <v>7.603600517</v>
      </c>
      <c r="T43" s="15">
        <f t="shared" si="49"/>
        <v>0.5453254346</v>
      </c>
      <c r="U43" s="17">
        <f t="shared" si="11"/>
        <v>8.571428571</v>
      </c>
      <c r="V43" s="17">
        <f t="shared" si="27"/>
        <v>3.428571429</v>
      </c>
      <c r="W43" s="17">
        <f t="shared" si="28"/>
        <v>3.428571429</v>
      </c>
      <c r="X43" s="17">
        <f t="shared" si="12"/>
        <v>7.878464844</v>
      </c>
      <c r="Y43" s="17">
        <f t="shared" si="6"/>
        <v>2.109890092</v>
      </c>
    </row>
    <row r="44" ht="15.75" customHeight="1">
      <c r="A44" s="13" t="s">
        <v>59</v>
      </c>
      <c r="B44" s="13">
        <v>34.0</v>
      </c>
      <c r="C44" s="14">
        <v>33.0</v>
      </c>
      <c r="D44" s="14">
        <v>35.0</v>
      </c>
      <c r="E44" s="14">
        <f t="shared" si="22"/>
        <v>36.2</v>
      </c>
      <c r="F44" s="15">
        <f t="shared" si="23"/>
        <v>36.2</v>
      </c>
      <c r="G44" s="15">
        <f t="shared" si="13"/>
        <v>35.27574627</v>
      </c>
      <c r="H44" s="15">
        <f t="shared" si="1"/>
        <v>1122</v>
      </c>
      <c r="I44" s="15">
        <f t="shared" si="2"/>
        <v>1156</v>
      </c>
      <c r="J44" s="15">
        <f t="shared" si="3"/>
        <v>34.26153847</v>
      </c>
      <c r="K44" s="15">
        <f t="shared" si="7"/>
        <v>2</v>
      </c>
      <c r="L44" s="15">
        <f t="shared" si="24"/>
        <v>3.2</v>
      </c>
      <c r="M44" s="15">
        <f t="shared" si="25"/>
        <v>3.2</v>
      </c>
      <c r="N44" s="15">
        <f t="shared" si="8"/>
        <v>2.27574627</v>
      </c>
      <c r="O44" s="15">
        <f t="shared" si="4"/>
        <v>1.261538474</v>
      </c>
      <c r="P44" s="15">
        <f t="shared" si="9"/>
        <v>4</v>
      </c>
      <c r="Q44" s="15">
        <f t="shared" ref="Q44:T44" si="50">L44*L44</f>
        <v>10.24</v>
      </c>
      <c r="R44" s="15">
        <f t="shared" si="50"/>
        <v>10.24</v>
      </c>
      <c r="S44" s="15">
        <f t="shared" si="50"/>
        <v>5.179021083</v>
      </c>
      <c r="T44" s="15">
        <f t="shared" si="50"/>
        <v>1.591479321</v>
      </c>
      <c r="U44" s="17">
        <f t="shared" si="11"/>
        <v>6.060606061</v>
      </c>
      <c r="V44" s="17">
        <f t="shared" si="27"/>
        <v>9.696969697</v>
      </c>
      <c r="W44" s="17">
        <f t="shared" si="28"/>
        <v>9.696969697</v>
      </c>
      <c r="X44" s="17">
        <f t="shared" si="12"/>
        <v>6.896200817</v>
      </c>
      <c r="Y44" s="17">
        <f t="shared" si="6"/>
        <v>3.822843861</v>
      </c>
    </row>
    <row r="45" ht="15.75" customHeight="1">
      <c r="A45" s="13" t="s">
        <v>60</v>
      </c>
      <c r="B45" s="13">
        <v>35.0</v>
      </c>
      <c r="C45" s="14">
        <v>33.0</v>
      </c>
      <c r="D45" s="14">
        <v>33.0</v>
      </c>
      <c r="E45" s="14">
        <f t="shared" si="22"/>
        <v>35.6</v>
      </c>
      <c r="F45" s="15">
        <f t="shared" si="23"/>
        <v>35.6</v>
      </c>
      <c r="G45" s="15">
        <f t="shared" si="13"/>
        <v>33.22757463</v>
      </c>
      <c r="H45" s="15">
        <f t="shared" si="1"/>
        <v>1155</v>
      </c>
      <c r="I45" s="15">
        <f t="shared" si="2"/>
        <v>1225</v>
      </c>
      <c r="J45" s="15">
        <f t="shared" si="3"/>
        <v>34.26153848</v>
      </c>
      <c r="K45" s="15">
        <f t="shared" si="7"/>
        <v>0</v>
      </c>
      <c r="L45" s="15">
        <f t="shared" si="24"/>
        <v>2.6</v>
      </c>
      <c r="M45" s="15">
        <f t="shared" si="25"/>
        <v>2.6</v>
      </c>
      <c r="N45" s="15">
        <f t="shared" si="8"/>
        <v>0.227574627</v>
      </c>
      <c r="O45" s="15">
        <f t="shared" si="4"/>
        <v>1.26153848</v>
      </c>
      <c r="P45" s="15">
        <f t="shared" si="9"/>
        <v>0</v>
      </c>
      <c r="Q45" s="15">
        <f t="shared" ref="Q45:T45" si="51">L45*L45</f>
        <v>6.76</v>
      </c>
      <c r="R45" s="15">
        <f t="shared" si="51"/>
        <v>6.76</v>
      </c>
      <c r="S45" s="15">
        <f t="shared" si="51"/>
        <v>0.05179021083</v>
      </c>
      <c r="T45" s="15">
        <f t="shared" si="51"/>
        <v>1.591479337</v>
      </c>
      <c r="U45" s="17">
        <f t="shared" si="11"/>
        <v>0</v>
      </c>
      <c r="V45" s="17">
        <f t="shared" si="27"/>
        <v>7.878787879</v>
      </c>
      <c r="W45" s="17">
        <f t="shared" si="28"/>
        <v>7.878787879</v>
      </c>
      <c r="X45" s="17">
        <f t="shared" si="12"/>
        <v>0.6896200817</v>
      </c>
      <c r="Y45" s="17">
        <f t="shared" si="6"/>
        <v>3.82284388</v>
      </c>
    </row>
    <row r="46" ht="15.75" customHeight="1">
      <c r="A46" s="13" t="s">
        <v>61</v>
      </c>
      <c r="B46" s="13">
        <v>36.0</v>
      </c>
      <c r="C46" s="14">
        <v>34.0</v>
      </c>
      <c r="D46" s="14">
        <v>33.0</v>
      </c>
      <c r="E46" s="14">
        <f t="shared" si="22"/>
        <v>35</v>
      </c>
      <c r="F46" s="15">
        <f t="shared" si="23"/>
        <v>35</v>
      </c>
      <c r="G46" s="15">
        <f t="shared" si="13"/>
        <v>33.02275746</v>
      </c>
      <c r="H46" s="15">
        <f t="shared" si="1"/>
        <v>1224</v>
      </c>
      <c r="I46" s="15">
        <f t="shared" si="2"/>
        <v>1296</v>
      </c>
      <c r="J46" s="15">
        <f t="shared" si="3"/>
        <v>34.26153849</v>
      </c>
      <c r="K46" s="15">
        <f t="shared" si="7"/>
        <v>1</v>
      </c>
      <c r="L46" s="15">
        <f t="shared" si="24"/>
        <v>1</v>
      </c>
      <c r="M46" s="15">
        <f t="shared" si="25"/>
        <v>1</v>
      </c>
      <c r="N46" s="15">
        <f t="shared" si="8"/>
        <v>0.9772425373</v>
      </c>
      <c r="O46" s="15">
        <f t="shared" si="4"/>
        <v>0.2615384865</v>
      </c>
      <c r="P46" s="15">
        <f t="shared" si="9"/>
        <v>1</v>
      </c>
      <c r="Q46" s="15">
        <f t="shared" ref="Q46:T46" si="52">L46*L46</f>
        <v>1</v>
      </c>
      <c r="R46" s="15">
        <f t="shared" si="52"/>
        <v>1</v>
      </c>
      <c r="S46" s="15">
        <f t="shared" si="52"/>
        <v>0.9550029767</v>
      </c>
      <c r="T46" s="15">
        <f t="shared" si="52"/>
        <v>0.06840237991</v>
      </c>
      <c r="U46" s="17">
        <f t="shared" si="11"/>
        <v>2.941176471</v>
      </c>
      <c r="V46" s="17">
        <f t="shared" si="27"/>
        <v>2.941176471</v>
      </c>
      <c r="W46" s="17">
        <f t="shared" si="28"/>
        <v>2.941176471</v>
      </c>
      <c r="X46" s="17">
        <f t="shared" si="12"/>
        <v>2.874242757</v>
      </c>
      <c r="Y46" s="17">
        <f t="shared" si="6"/>
        <v>0.7692308426</v>
      </c>
    </row>
    <row r="47" ht="15.75" customHeight="1">
      <c r="A47" s="13" t="s">
        <v>62</v>
      </c>
      <c r="B47" s="13">
        <v>37.0</v>
      </c>
      <c r="C47" s="14">
        <v>30.0</v>
      </c>
      <c r="D47" s="14">
        <v>34.0</v>
      </c>
      <c r="E47" s="14">
        <f t="shared" si="22"/>
        <v>35.2</v>
      </c>
      <c r="F47" s="15">
        <f t="shared" si="23"/>
        <v>35.2</v>
      </c>
      <c r="G47" s="15">
        <f t="shared" si="13"/>
        <v>33.90227575</v>
      </c>
      <c r="H47" s="15">
        <f t="shared" si="1"/>
        <v>1110</v>
      </c>
      <c r="I47" s="15">
        <f t="shared" si="2"/>
        <v>1369</v>
      </c>
      <c r="J47" s="15">
        <f t="shared" si="3"/>
        <v>34.26153849</v>
      </c>
      <c r="K47" s="15">
        <f t="shared" si="7"/>
        <v>4</v>
      </c>
      <c r="L47" s="15">
        <f t="shared" si="24"/>
        <v>5.2</v>
      </c>
      <c r="M47" s="15">
        <f t="shared" si="25"/>
        <v>5.2</v>
      </c>
      <c r="N47" s="15">
        <f t="shared" si="8"/>
        <v>3.902275746</v>
      </c>
      <c r="O47" s="15">
        <f t="shared" si="4"/>
        <v>4.261538493</v>
      </c>
      <c r="P47" s="15">
        <f t="shared" si="9"/>
        <v>16</v>
      </c>
      <c r="Q47" s="15">
        <f t="shared" ref="Q47:T47" si="53">L47*L47</f>
        <v>27.04</v>
      </c>
      <c r="R47" s="15">
        <f t="shared" si="53"/>
        <v>27.04</v>
      </c>
      <c r="S47" s="15">
        <f t="shared" si="53"/>
        <v>15.227756</v>
      </c>
      <c r="T47" s="15">
        <f t="shared" si="53"/>
        <v>18.16071032</v>
      </c>
      <c r="U47" s="17">
        <f t="shared" si="11"/>
        <v>13.33333333</v>
      </c>
      <c r="V47" s="17">
        <f t="shared" si="27"/>
        <v>17.33333333</v>
      </c>
      <c r="W47" s="17">
        <f t="shared" si="28"/>
        <v>17.33333333</v>
      </c>
      <c r="X47" s="17">
        <f t="shared" si="12"/>
        <v>13.00758582</v>
      </c>
      <c r="Y47" s="17">
        <f t="shared" si="6"/>
        <v>14.20512831</v>
      </c>
    </row>
    <row r="48" ht="15.75" customHeight="1">
      <c r="A48" s="13" t="s">
        <v>63</v>
      </c>
      <c r="B48" s="13">
        <v>38.0</v>
      </c>
      <c r="C48" s="14">
        <v>30.0</v>
      </c>
      <c r="D48" s="14">
        <v>30.0</v>
      </c>
      <c r="E48" s="14">
        <f t="shared" si="22"/>
        <v>34.2</v>
      </c>
      <c r="F48" s="15">
        <f t="shared" si="23"/>
        <v>34.2</v>
      </c>
      <c r="G48" s="15">
        <f t="shared" si="13"/>
        <v>30.39022757</v>
      </c>
      <c r="H48" s="15">
        <f t="shared" si="1"/>
        <v>1140</v>
      </c>
      <c r="I48" s="15">
        <f t="shared" si="2"/>
        <v>1444</v>
      </c>
      <c r="J48" s="15">
        <f t="shared" si="3"/>
        <v>34.2615385</v>
      </c>
      <c r="K48" s="15">
        <f t="shared" si="7"/>
        <v>0</v>
      </c>
      <c r="L48" s="15">
        <f t="shared" si="24"/>
        <v>4.2</v>
      </c>
      <c r="M48" s="15">
        <f t="shared" si="25"/>
        <v>4.2</v>
      </c>
      <c r="N48" s="15">
        <f t="shared" si="8"/>
        <v>0.3902275746</v>
      </c>
      <c r="O48" s="15">
        <f t="shared" si="4"/>
        <v>4.261538499</v>
      </c>
      <c r="P48" s="15">
        <f t="shared" si="9"/>
        <v>0</v>
      </c>
      <c r="Q48" s="15">
        <f t="shared" ref="Q48:T48" si="54">L48*L48</f>
        <v>17.64</v>
      </c>
      <c r="R48" s="15">
        <f t="shared" si="54"/>
        <v>17.64</v>
      </c>
      <c r="S48" s="15">
        <f t="shared" si="54"/>
        <v>0.15227756</v>
      </c>
      <c r="T48" s="15">
        <f t="shared" si="54"/>
        <v>18.16071038</v>
      </c>
      <c r="U48" s="17">
        <f t="shared" si="11"/>
        <v>0</v>
      </c>
      <c r="V48" s="17">
        <f t="shared" si="27"/>
        <v>14</v>
      </c>
      <c r="W48" s="17">
        <f t="shared" si="28"/>
        <v>14</v>
      </c>
      <c r="X48" s="17">
        <f t="shared" si="12"/>
        <v>1.300758582</v>
      </c>
      <c r="Y48" s="17">
        <f t="shared" si="6"/>
        <v>14.20512833</v>
      </c>
    </row>
    <row r="49" ht="15.75" customHeight="1">
      <c r="A49" s="13" t="s">
        <v>64</v>
      </c>
      <c r="B49" s="13">
        <v>39.0</v>
      </c>
      <c r="C49" s="14">
        <v>40.0</v>
      </c>
      <c r="D49" s="14">
        <v>30.0</v>
      </c>
      <c r="E49" s="14">
        <f t="shared" si="22"/>
        <v>33.9</v>
      </c>
      <c r="F49" s="15">
        <f t="shared" si="23"/>
        <v>33.9</v>
      </c>
      <c r="G49" s="15">
        <f t="shared" si="13"/>
        <v>30.03902276</v>
      </c>
      <c r="H49" s="15">
        <f t="shared" si="1"/>
        <v>1560</v>
      </c>
      <c r="I49" s="15">
        <f t="shared" si="2"/>
        <v>1521</v>
      </c>
      <c r="J49" s="15">
        <f t="shared" si="3"/>
        <v>34.26153851</v>
      </c>
      <c r="K49" s="15">
        <f t="shared" si="7"/>
        <v>10</v>
      </c>
      <c r="L49" s="15">
        <f t="shared" si="24"/>
        <v>6.1</v>
      </c>
      <c r="M49" s="15">
        <f t="shared" si="25"/>
        <v>6.1</v>
      </c>
      <c r="N49" s="15">
        <f t="shared" si="8"/>
        <v>9.960977243</v>
      </c>
      <c r="O49" s="15">
        <f t="shared" si="4"/>
        <v>5.738461495</v>
      </c>
      <c r="P49" s="15">
        <f t="shared" si="9"/>
        <v>100</v>
      </c>
      <c r="Q49" s="15">
        <f t="shared" ref="Q49:T49" si="55">L49*L49</f>
        <v>37.21</v>
      </c>
      <c r="R49" s="15">
        <f t="shared" si="55"/>
        <v>37.21</v>
      </c>
      <c r="S49" s="15">
        <f t="shared" si="55"/>
        <v>99.22106763</v>
      </c>
      <c r="T49" s="15">
        <f t="shared" si="55"/>
        <v>32.92994033</v>
      </c>
      <c r="U49" s="17">
        <f t="shared" si="11"/>
        <v>25</v>
      </c>
      <c r="V49" s="17">
        <f t="shared" si="27"/>
        <v>15.25</v>
      </c>
      <c r="W49" s="17">
        <f t="shared" si="28"/>
        <v>15.25</v>
      </c>
      <c r="X49" s="17">
        <f t="shared" si="12"/>
        <v>24.90244311</v>
      </c>
      <c r="Y49" s="17">
        <f t="shared" si="6"/>
        <v>14.34615374</v>
      </c>
    </row>
    <row r="50" ht="15.75" customHeight="1">
      <c r="A50" s="13" t="s">
        <v>65</v>
      </c>
      <c r="B50" s="13">
        <v>40.0</v>
      </c>
      <c r="C50" s="14">
        <v>36.0</v>
      </c>
      <c r="D50" s="14">
        <v>40.0</v>
      </c>
      <c r="E50" s="14">
        <f t="shared" si="22"/>
        <v>34</v>
      </c>
      <c r="F50" s="15">
        <f t="shared" si="23"/>
        <v>34</v>
      </c>
      <c r="G50" s="15">
        <f t="shared" si="13"/>
        <v>39.00390228</v>
      </c>
      <c r="H50" s="15">
        <f t="shared" si="1"/>
        <v>1440</v>
      </c>
      <c r="I50" s="15">
        <f t="shared" si="2"/>
        <v>1600</v>
      </c>
      <c r="J50" s="15">
        <f t="shared" si="3"/>
        <v>34.26153851</v>
      </c>
      <c r="K50" s="15">
        <f t="shared" si="7"/>
        <v>4</v>
      </c>
      <c r="L50" s="15">
        <f t="shared" si="24"/>
        <v>2</v>
      </c>
      <c r="M50" s="15">
        <f t="shared" si="25"/>
        <v>2</v>
      </c>
      <c r="N50" s="15">
        <f t="shared" si="8"/>
        <v>3.003902276</v>
      </c>
      <c r="O50" s="15">
        <f t="shared" si="4"/>
        <v>1.738461489</v>
      </c>
      <c r="P50" s="15">
        <f t="shared" si="9"/>
        <v>16</v>
      </c>
      <c r="Q50" s="15">
        <f t="shared" ref="Q50:T50" si="56">L50*L50</f>
        <v>4</v>
      </c>
      <c r="R50" s="15">
        <f t="shared" si="56"/>
        <v>4</v>
      </c>
      <c r="S50" s="15">
        <f t="shared" si="56"/>
        <v>9.023428882</v>
      </c>
      <c r="T50" s="15">
        <f t="shared" si="56"/>
        <v>3.022248347</v>
      </c>
      <c r="U50" s="17">
        <f t="shared" si="11"/>
        <v>11.11111111</v>
      </c>
      <c r="V50" s="17">
        <f t="shared" si="27"/>
        <v>5.555555556</v>
      </c>
      <c r="W50" s="17">
        <f t="shared" si="28"/>
        <v>5.555555556</v>
      </c>
      <c r="X50" s="17">
        <f t="shared" si="12"/>
        <v>8.344172988</v>
      </c>
      <c r="Y50" s="17">
        <f t="shared" si="6"/>
        <v>4.829059691</v>
      </c>
    </row>
    <row r="51" ht="15.75" customHeight="1">
      <c r="A51" s="13" t="s">
        <v>66</v>
      </c>
      <c r="B51" s="13">
        <v>41.0</v>
      </c>
      <c r="C51" s="14">
        <v>30.0</v>
      </c>
      <c r="D51" s="14">
        <v>36.0</v>
      </c>
      <c r="E51" s="14">
        <f t="shared" si="22"/>
        <v>34.5</v>
      </c>
      <c r="F51" s="15">
        <f t="shared" si="23"/>
        <v>34.5</v>
      </c>
      <c r="G51" s="15">
        <f t="shared" si="13"/>
        <v>36.30039023</v>
      </c>
      <c r="H51" s="15">
        <f t="shared" si="1"/>
        <v>1230</v>
      </c>
      <c r="I51" s="15">
        <f t="shared" si="2"/>
        <v>1681</v>
      </c>
      <c r="J51" s="15">
        <f t="shared" si="3"/>
        <v>34.26153852</v>
      </c>
      <c r="K51" s="15">
        <f t="shared" si="7"/>
        <v>6</v>
      </c>
      <c r="L51" s="15">
        <f t="shared" si="24"/>
        <v>4.5</v>
      </c>
      <c r="M51" s="15">
        <f t="shared" si="25"/>
        <v>4.5</v>
      </c>
      <c r="N51" s="15">
        <f t="shared" si="8"/>
        <v>6.300390228</v>
      </c>
      <c r="O51" s="15">
        <f t="shared" si="4"/>
        <v>4.261538518</v>
      </c>
      <c r="P51" s="15">
        <f t="shared" si="9"/>
        <v>36</v>
      </c>
      <c r="Q51" s="15">
        <f t="shared" ref="Q51:T51" si="57">L51*L51</f>
        <v>20.25</v>
      </c>
      <c r="R51" s="15">
        <f t="shared" si="57"/>
        <v>20.25</v>
      </c>
      <c r="S51" s="15">
        <f t="shared" si="57"/>
        <v>39.69491702</v>
      </c>
      <c r="T51" s="15">
        <f t="shared" si="57"/>
        <v>18.16071054</v>
      </c>
      <c r="U51" s="17">
        <f t="shared" si="11"/>
        <v>20</v>
      </c>
      <c r="V51" s="17">
        <f t="shared" si="27"/>
        <v>15</v>
      </c>
      <c r="W51" s="17">
        <f t="shared" si="28"/>
        <v>15</v>
      </c>
      <c r="X51" s="17">
        <f t="shared" si="12"/>
        <v>21.00130076</v>
      </c>
      <c r="Y51" s="17">
        <f t="shared" si="6"/>
        <v>14.20512839</v>
      </c>
    </row>
    <row r="52" ht="15.75" customHeight="1">
      <c r="A52" s="13" t="s">
        <v>67</v>
      </c>
      <c r="B52" s="13">
        <v>42.0</v>
      </c>
      <c r="C52" s="14">
        <v>32.0</v>
      </c>
      <c r="D52" s="14">
        <v>30.0</v>
      </c>
      <c r="E52" s="14">
        <f t="shared" si="22"/>
        <v>33.9</v>
      </c>
      <c r="F52" s="15">
        <f t="shared" si="23"/>
        <v>33.9</v>
      </c>
      <c r="G52" s="15">
        <f t="shared" si="13"/>
        <v>30.63003902</v>
      </c>
      <c r="H52" s="15">
        <f t="shared" si="1"/>
        <v>1344</v>
      </c>
      <c r="I52" s="15">
        <f t="shared" si="2"/>
        <v>1764</v>
      </c>
      <c r="J52" s="15">
        <f t="shared" si="3"/>
        <v>34.26153852</v>
      </c>
      <c r="K52" s="15">
        <f t="shared" si="7"/>
        <v>2</v>
      </c>
      <c r="L52" s="15">
        <f t="shared" si="24"/>
        <v>1.9</v>
      </c>
      <c r="M52" s="15">
        <f t="shared" si="25"/>
        <v>1.9</v>
      </c>
      <c r="N52" s="15">
        <f t="shared" si="8"/>
        <v>1.369960977</v>
      </c>
      <c r="O52" s="15">
        <f t="shared" si="4"/>
        <v>2.261538524</v>
      </c>
      <c r="P52" s="15">
        <f t="shared" si="9"/>
        <v>4</v>
      </c>
      <c r="Q52" s="15">
        <f t="shared" ref="Q52:T52" si="58">L52*L52</f>
        <v>3.61</v>
      </c>
      <c r="R52" s="15">
        <f t="shared" si="58"/>
        <v>3.61</v>
      </c>
      <c r="S52" s="15">
        <f t="shared" si="58"/>
        <v>1.876793079</v>
      </c>
      <c r="T52" s="15">
        <f t="shared" si="58"/>
        <v>5.114556495</v>
      </c>
      <c r="U52" s="17">
        <f t="shared" si="11"/>
        <v>6.25</v>
      </c>
      <c r="V52" s="17">
        <f t="shared" si="27"/>
        <v>5.9375</v>
      </c>
      <c r="W52" s="17">
        <f t="shared" si="28"/>
        <v>5.9375</v>
      </c>
      <c r="X52" s="17">
        <f t="shared" si="12"/>
        <v>4.281128054</v>
      </c>
      <c r="Y52" s="17">
        <f t="shared" si="6"/>
        <v>7.067307887</v>
      </c>
    </row>
    <row r="53" ht="15.75" customHeight="1">
      <c r="A53" s="13" t="s">
        <v>68</v>
      </c>
      <c r="B53" s="13">
        <v>43.0</v>
      </c>
      <c r="C53" s="14">
        <v>38.0</v>
      </c>
      <c r="D53" s="14">
        <v>32.0</v>
      </c>
      <c r="E53" s="14">
        <f t="shared" si="22"/>
        <v>33.3</v>
      </c>
      <c r="F53" s="15">
        <f t="shared" si="23"/>
        <v>33.3</v>
      </c>
      <c r="G53" s="15">
        <f t="shared" si="13"/>
        <v>31.8630039</v>
      </c>
      <c r="H53" s="15">
        <f t="shared" si="1"/>
        <v>1634</v>
      </c>
      <c r="I53" s="15">
        <f t="shared" si="2"/>
        <v>1849</v>
      </c>
      <c r="J53" s="15">
        <f t="shared" si="3"/>
        <v>34.26153853</v>
      </c>
      <c r="K53" s="15">
        <f t="shared" si="7"/>
        <v>6</v>
      </c>
      <c r="L53" s="15">
        <f t="shared" si="24"/>
        <v>4.7</v>
      </c>
      <c r="M53" s="15">
        <f t="shared" si="25"/>
        <v>4.7</v>
      </c>
      <c r="N53" s="15">
        <f t="shared" si="8"/>
        <v>6.136996098</v>
      </c>
      <c r="O53" s="15">
        <f t="shared" si="4"/>
        <v>3.73846147</v>
      </c>
      <c r="P53" s="15">
        <f t="shared" si="9"/>
        <v>36</v>
      </c>
      <c r="Q53" s="15">
        <f t="shared" ref="Q53:T53" si="59">L53*L53</f>
        <v>22.09</v>
      </c>
      <c r="R53" s="15">
        <f t="shared" si="59"/>
        <v>22.09</v>
      </c>
      <c r="S53" s="15">
        <f t="shared" si="59"/>
        <v>37.6627211</v>
      </c>
      <c r="T53" s="15">
        <f t="shared" si="59"/>
        <v>13.97609416</v>
      </c>
      <c r="U53" s="17">
        <f t="shared" si="11"/>
        <v>15.78947368</v>
      </c>
      <c r="V53" s="17">
        <f t="shared" si="27"/>
        <v>12.36842105</v>
      </c>
      <c r="W53" s="17">
        <f t="shared" si="28"/>
        <v>12.36842105</v>
      </c>
      <c r="X53" s="17">
        <f t="shared" si="12"/>
        <v>16.14998973</v>
      </c>
      <c r="Y53" s="17">
        <f t="shared" si="6"/>
        <v>9.8380565</v>
      </c>
    </row>
    <row r="54" ht="15.75" customHeight="1">
      <c r="A54" s="13" t="s">
        <v>69</v>
      </c>
      <c r="B54" s="13">
        <v>44.0</v>
      </c>
      <c r="C54" s="14">
        <v>33.0</v>
      </c>
      <c r="D54" s="14">
        <v>38.0</v>
      </c>
      <c r="E54" s="14">
        <f t="shared" si="22"/>
        <v>33.6</v>
      </c>
      <c r="F54" s="15">
        <f t="shared" si="23"/>
        <v>33.6</v>
      </c>
      <c r="G54" s="15">
        <f t="shared" si="13"/>
        <v>37.38630039</v>
      </c>
      <c r="H54" s="15">
        <f t="shared" si="1"/>
        <v>1452</v>
      </c>
      <c r="I54" s="15">
        <f t="shared" si="2"/>
        <v>1936</v>
      </c>
      <c r="J54" s="15">
        <f t="shared" si="3"/>
        <v>34.26153854</v>
      </c>
      <c r="K54" s="15">
        <f t="shared" si="7"/>
        <v>5</v>
      </c>
      <c r="L54" s="15">
        <f t="shared" si="24"/>
        <v>0.6</v>
      </c>
      <c r="M54" s="15">
        <f t="shared" si="25"/>
        <v>0.6</v>
      </c>
      <c r="N54" s="15">
        <f t="shared" si="8"/>
        <v>4.38630039</v>
      </c>
      <c r="O54" s="15">
        <f t="shared" si="4"/>
        <v>1.261538536</v>
      </c>
      <c r="P54" s="15">
        <f t="shared" si="9"/>
        <v>25</v>
      </c>
      <c r="Q54" s="15">
        <f t="shared" ref="Q54:T54" si="60">L54*L54</f>
        <v>0.36</v>
      </c>
      <c r="R54" s="15">
        <f t="shared" si="60"/>
        <v>0.36</v>
      </c>
      <c r="S54" s="15">
        <f t="shared" si="60"/>
        <v>19.23963111</v>
      </c>
      <c r="T54" s="15">
        <f t="shared" si="60"/>
        <v>1.591479479</v>
      </c>
      <c r="U54" s="17">
        <f t="shared" si="11"/>
        <v>15.15151515</v>
      </c>
      <c r="V54" s="17">
        <f t="shared" si="27"/>
        <v>1.818181818</v>
      </c>
      <c r="W54" s="17">
        <f t="shared" si="28"/>
        <v>1.818181818</v>
      </c>
      <c r="X54" s="17">
        <f t="shared" si="12"/>
        <v>13.29181936</v>
      </c>
      <c r="Y54" s="17">
        <f t="shared" si="6"/>
        <v>3.82284405</v>
      </c>
    </row>
    <row r="55" ht="15.75" customHeight="1">
      <c r="A55" s="13" t="s">
        <v>70</v>
      </c>
      <c r="B55" s="13">
        <v>45.0</v>
      </c>
      <c r="C55" s="14">
        <v>40.0</v>
      </c>
      <c r="D55" s="14">
        <v>33.0</v>
      </c>
      <c r="E55" s="14">
        <f t="shared" si="22"/>
        <v>33.6</v>
      </c>
      <c r="F55" s="15">
        <f t="shared" si="23"/>
        <v>33.6</v>
      </c>
      <c r="G55" s="15">
        <f t="shared" si="13"/>
        <v>33.43863004</v>
      </c>
      <c r="H55" s="15">
        <f t="shared" si="1"/>
        <v>1800</v>
      </c>
      <c r="I55" s="15">
        <f t="shared" si="2"/>
        <v>2025</v>
      </c>
      <c r="J55" s="15">
        <f t="shared" si="3"/>
        <v>34.26153854</v>
      </c>
      <c r="K55" s="15">
        <f t="shared" si="7"/>
        <v>7</v>
      </c>
      <c r="L55" s="15">
        <f t="shared" si="24"/>
        <v>6.4</v>
      </c>
      <c r="M55" s="15">
        <f t="shared" si="25"/>
        <v>6.4</v>
      </c>
      <c r="N55" s="15">
        <f t="shared" si="8"/>
        <v>6.561369961</v>
      </c>
      <c r="O55" s="15">
        <f t="shared" si="4"/>
        <v>5.738461457</v>
      </c>
      <c r="P55" s="15">
        <f t="shared" si="9"/>
        <v>49</v>
      </c>
      <c r="Q55" s="15">
        <f t="shared" ref="Q55:T55" si="61">L55*L55</f>
        <v>40.96</v>
      </c>
      <c r="R55" s="15">
        <f t="shared" si="61"/>
        <v>40.96</v>
      </c>
      <c r="S55" s="15">
        <f t="shared" si="61"/>
        <v>43.05157576</v>
      </c>
      <c r="T55" s="15">
        <f t="shared" si="61"/>
        <v>32.9299399</v>
      </c>
      <c r="U55" s="17">
        <f t="shared" si="11"/>
        <v>17.5</v>
      </c>
      <c r="V55" s="17">
        <f t="shared" si="27"/>
        <v>16</v>
      </c>
      <c r="W55" s="17">
        <f t="shared" si="28"/>
        <v>16</v>
      </c>
      <c r="X55" s="17">
        <f t="shared" si="12"/>
        <v>16.4034249</v>
      </c>
      <c r="Y55" s="17">
        <f t="shared" si="6"/>
        <v>14.34615364</v>
      </c>
    </row>
    <row r="56" ht="15.75" customHeight="1">
      <c r="A56" s="13" t="s">
        <v>71</v>
      </c>
      <c r="B56" s="13">
        <v>46.0</v>
      </c>
      <c r="C56" s="14">
        <v>33.0</v>
      </c>
      <c r="D56" s="14">
        <v>40.0</v>
      </c>
      <c r="E56" s="14">
        <f t="shared" si="22"/>
        <v>34.3</v>
      </c>
      <c r="F56" s="15">
        <f t="shared" si="23"/>
        <v>34.3</v>
      </c>
      <c r="G56" s="15">
        <f t="shared" si="13"/>
        <v>39.343863</v>
      </c>
      <c r="H56" s="15">
        <f t="shared" si="1"/>
        <v>1518</v>
      </c>
      <c r="I56" s="15">
        <f t="shared" si="2"/>
        <v>2116</v>
      </c>
      <c r="J56" s="15">
        <f t="shared" si="3"/>
        <v>34.26153855</v>
      </c>
      <c r="K56" s="15">
        <f t="shared" si="7"/>
        <v>7</v>
      </c>
      <c r="L56" s="15">
        <f t="shared" si="24"/>
        <v>1.3</v>
      </c>
      <c r="M56" s="15">
        <f t="shared" si="25"/>
        <v>1.3</v>
      </c>
      <c r="N56" s="15">
        <f t="shared" si="8"/>
        <v>6.343863004</v>
      </c>
      <c r="O56" s="15">
        <f t="shared" si="4"/>
        <v>1.261538549</v>
      </c>
      <c r="P56" s="15">
        <f t="shared" si="9"/>
        <v>49</v>
      </c>
      <c r="Q56" s="15">
        <f t="shared" ref="Q56:T56" si="62">L56*L56</f>
        <v>1.69</v>
      </c>
      <c r="R56" s="15">
        <f t="shared" si="62"/>
        <v>1.69</v>
      </c>
      <c r="S56" s="15">
        <f t="shared" si="62"/>
        <v>40.24459781</v>
      </c>
      <c r="T56" s="15">
        <f t="shared" si="62"/>
        <v>1.59147951</v>
      </c>
      <c r="U56" s="17">
        <f t="shared" si="11"/>
        <v>21.21212121</v>
      </c>
      <c r="V56" s="17">
        <f t="shared" si="27"/>
        <v>3.939393939</v>
      </c>
      <c r="W56" s="17">
        <f t="shared" si="28"/>
        <v>3.939393939</v>
      </c>
      <c r="X56" s="17">
        <f t="shared" si="12"/>
        <v>19.22382728</v>
      </c>
      <c r="Y56" s="17">
        <f t="shared" si="6"/>
        <v>3.822844087</v>
      </c>
    </row>
    <row r="57" ht="15.75" customHeight="1">
      <c r="A57" s="13" t="s">
        <v>72</v>
      </c>
      <c r="B57" s="13">
        <v>47.0</v>
      </c>
      <c r="C57" s="14">
        <v>30.0</v>
      </c>
      <c r="D57" s="14">
        <v>33.0</v>
      </c>
      <c r="E57" s="14">
        <f t="shared" si="22"/>
        <v>34.2</v>
      </c>
      <c r="F57" s="15">
        <f t="shared" si="23"/>
        <v>34.2</v>
      </c>
      <c r="G57" s="15">
        <f t="shared" si="13"/>
        <v>33.6343863</v>
      </c>
      <c r="H57" s="15">
        <f t="shared" si="1"/>
        <v>1410</v>
      </c>
      <c r="I57" s="15">
        <f t="shared" si="2"/>
        <v>2209</v>
      </c>
      <c r="J57" s="15">
        <f t="shared" si="3"/>
        <v>34.26153856</v>
      </c>
      <c r="K57" s="15">
        <f t="shared" si="7"/>
        <v>3</v>
      </c>
      <c r="L57" s="15">
        <f t="shared" si="24"/>
        <v>4.2</v>
      </c>
      <c r="M57" s="15">
        <f t="shared" si="25"/>
        <v>4.2</v>
      </c>
      <c r="N57" s="15">
        <f t="shared" si="8"/>
        <v>3.6343863</v>
      </c>
      <c r="O57" s="15">
        <f t="shared" si="4"/>
        <v>4.261538555</v>
      </c>
      <c r="P57" s="15">
        <f t="shared" si="9"/>
        <v>9</v>
      </c>
      <c r="Q57" s="15">
        <f t="shared" ref="Q57:T57" si="63">L57*L57</f>
        <v>17.64</v>
      </c>
      <c r="R57" s="15">
        <f t="shared" si="63"/>
        <v>17.64</v>
      </c>
      <c r="S57" s="15">
        <f t="shared" si="63"/>
        <v>13.20876378</v>
      </c>
      <c r="T57" s="15">
        <f t="shared" si="63"/>
        <v>18.16071086</v>
      </c>
      <c r="U57" s="17">
        <f t="shared" si="11"/>
        <v>10</v>
      </c>
      <c r="V57" s="17">
        <f t="shared" si="27"/>
        <v>14</v>
      </c>
      <c r="W57" s="17">
        <f t="shared" si="28"/>
        <v>14</v>
      </c>
      <c r="X57" s="17">
        <f t="shared" si="12"/>
        <v>12.114621</v>
      </c>
      <c r="Y57" s="17">
        <f t="shared" si="6"/>
        <v>14.20512852</v>
      </c>
    </row>
    <row r="58" ht="15.75" customHeight="1">
      <c r="A58" s="13" t="s">
        <v>73</v>
      </c>
      <c r="B58" s="13">
        <v>48.0</v>
      </c>
      <c r="C58" s="14">
        <v>40.0</v>
      </c>
      <c r="D58" s="14">
        <v>30.0</v>
      </c>
      <c r="E58" s="14">
        <f t="shared" si="22"/>
        <v>34.2</v>
      </c>
      <c r="F58" s="15">
        <f t="shared" si="23"/>
        <v>34.2</v>
      </c>
      <c r="G58" s="15">
        <f t="shared" si="13"/>
        <v>30.36343863</v>
      </c>
      <c r="H58" s="15">
        <f t="shared" si="1"/>
        <v>1920</v>
      </c>
      <c r="I58" s="15">
        <f t="shared" si="2"/>
        <v>2304</v>
      </c>
      <c r="J58" s="15">
        <f t="shared" si="3"/>
        <v>34.26153856</v>
      </c>
      <c r="K58" s="15">
        <f t="shared" si="7"/>
        <v>10</v>
      </c>
      <c r="L58" s="15">
        <f t="shared" si="24"/>
        <v>5.8</v>
      </c>
      <c r="M58" s="15">
        <f t="shared" si="25"/>
        <v>5.8</v>
      </c>
      <c r="N58" s="15">
        <f t="shared" si="8"/>
        <v>9.63656137</v>
      </c>
      <c r="O58" s="15">
        <f t="shared" si="4"/>
        <v>5.738461439</v>
      </c>
      <c r="P58" s="15">
        <f t="shared" si="9"/>
        <v>100</v>
      </c>
      <c r="Q58" s="15">
        <f t="shared" ref="Q58:T58" si="64">L58*L58</f>
        <v>33.64</v>
      </c>
      <c r="R58" s="15">
        <f t="shared" si="64"/>
        <v>33.64</v>
      </c>
      <c r="S58" s="15">
        <f t="shared" si="64"/>
        <v>92.86331504</v>
      </c>
      <c r="T58" s="15">
        <f t="shared" si="64"/>
        <v>32.92993968</v>
      </c>
      <c r="U58" s="17">
        <f t="shared" si="11"/>
        <v>25</v>
      </c>
      <c r="V58" s="17">
        <f t="shared" si="27"/>
        <v>14.5</v>
      </c>
      <c r="W58" s="17">
        <f t="shared" si="28"/>
        <v>14.5</v>
      </c>
      <c r="X58" s="17">
        <f t="shared" si="12"/>
        <v>24.09140342</v>
      </c>
      <c r="Y58" s="17">
        <f t="shared" si="6"/>
        <v>14.3461536</v>
      </c>
    </row>
    <row r="59" ht="15.75" customHeight="1">
      <c r="A59" s="13" t="s">
        <v>74</v>
      </c>
      <c r="B59" s="13">
        <v>49.0</v>
      </c>
      <c r="C59" s="14">
        <v>32.0</v>
      </c>
      <c r="D59" s="14">
        <v>40.0</v>
      </c>
      <c r="E59" s="14">
        <f t="shared" si="22"/>
        <v>35.2</v>
      </c>
      <c r="F59" s="15">
        <f t="shared" si="23"/>
        <v>35.2</v>
      </c>
      <c r="G59" s="15">
        <f t="shared" si="13"/>
        <v>39.03634386</v>
      </c>
      <c r="H59" s="15">
        <f t="shared" si="1"/>
        <v>1568</v>
      </c>
      <c r="I59" s="15">
        <f t="shared" si="2"/>
        <v>2401</v>
      </c>
      <c r="J59" s="15">
        <f t="shared" si="3"/>
        <v>34.26153857</v>
      </c>
      <c r="K59" s="15">
        <f t="shared" si="7"/>
        <v>8</v>
      </c>
      <c r="L59" s="15">
        <f t="shared" si="24"/>
        <v>3.2</v>
      </c>
      <c r="M59" s="15">
        <f t="shared" si="25"/>
        <v>3.2</v>
      </c>
      <c r="N59" s="15">
        <f t="shared" si="8"/>
        <v>7.036343863</v>
      </c>
      <c r="O59" s="15">
        <f t="shared" si="4"/>
        <v>2.261538568</v>
      </c>
      <c r="P59" s="15">
        <f t="shared" si="9"/>
        <v>64</v>
      </c>
      <c r="Q59" s="15">
        <f t="shared" ref="Q59:T59" si="65">L59*L59</f>
        <v>10.24</v>
      </c>
      <c r="R59" s="15">
        <f t="shared" si="65"/>
        <v>10.24</v>
      </c>
      <c r="S59" s="15">
        <f t="shared" si="65"/>
        <v>49.51013496</v>
      </c>
      <c r="T59" s="15">
        <f t="shared" si="65"/>
        <v>5.114556692</v>
      </c>
      <c r="U59" s="17">
        <f t="shared" si="11"/>
        <v>25</v>
      </c>
      <c r="V59" s="17">
        <f t="shared" si="27"/>
        <v>10</v>
      </c>
      <c r="W59" s="17">
        <f t="shared" si="28"/>
        <v>10</v>
      </c>
      <c r="X59" s="17">
        <f t="shared" si="12"/>
        <v>21.98857457</v>
      </c>
      <c r="Y59" s="17">
        <f t="shared" si="6"/>
        <v>7.067308023</v>
      </c>
    </row>
    <row r="60" ht="15.75" customHeight="1">
      <c r="A60" s="13" t="s">
        <v>75</v>
      </c>
      <c r="B60" s="13">
        <v>50.0</v>
      </c>
      <c r="C60" s="14">
        <v>32.0</v>
      </c>
      <c r="D60" s="14">
        <v>32.0</v>
      </c>
      <c r="E60" s="14">
        <f t="shared" si="22"/>
        <v>34.4</v>
      </c>
      <c r="F60" s="15">
        <f t="shared" si="23"/>
        <v>34.4</v>
      </c>
      <c r="G60" s="15">
        <f t="shared" si="13"/>
        <v>32.70363439</v>
      </c>
      <c r="H60" s="15">
        <f t="shared" si="1"/>
        <v>1600</v>
      </c>
      <c r="I60" s="15">
        <f t="shared" si="2"/>
        <v>2500</v>
      </c>
      <c r="J60" s="15">
        <f t="shared" si="3"/>
        <v>34.26153857</v>
      </c>
      <c r="K60" s="15">
        <f t="shared" si="7"/>
        <v>0</v>
      </c>
      <c r="L60" s="15">
        <f t="shared" si="24"/>
        <v>2.4</v>
      </c>
      <c r="M60" s="15">
        <f t="shared" si="25"/>
        <v>2.4</v>
      </c>
      <c r="N60" s="15">
        <f t="shared" si="8"/>
        <v>0.7036343863</v>
      </c>
      <c r="O60" s="15">
        <f t="shared" si="4"/>
        <v>2.261538574</v>
      </c>
      <c r="P60" s="15">
        <f t="shared" si="9"/>
        <v>0</v>
      </c>
      <c r="Q60" s="15">
        <f t="shared" ref="Q60:T60" si="66">L60*L60</f>
        <v>5.76</v>
      </c>
      <c r="R60" s="15">
        <f t="shared" si="66"/>
        <v>5.76</v>
      </c>
      <c r="S60" s="15">
        <f t="shared" si="66"/>
        <v>0.4951013496</v>
      </c>
      <c r="T60" s="15">
        <f t="shared" si="66"/>
        <v>5.114556721</v>
      </c>
      <c r="U60" s="17">
        <f t="shared" si="11"/>
        <v>0</v>
      </c>
      <c r="V60" s="17">
        <f t="shared" si="27"/>
        <v>7.5</v>
      </c>
      <c r="W60" s="17">
        <f t="shared" si="28"/>
        <v>7.5</v>
      </c>
      <c r="X60" s="17">
        <f t="shared" si="12"/>
        <v>2.198857457</v>
      </c>
      <c r="Y60" s="17">
        <f t="shared" si="6"/>
        <v>7.067308043</v>
      </c>
    </row>
    <row r="61" ht="15.75" customHeight="1">
      <c r="A61" s="13" t="s">
        <v>76</v>
      </c>
      <c r="B61" s="13">
        <v>51.0</v>
      </c>
      <c r="C61" s="14">
        <v>36.0</v>
      </c>
      <c r="D61" s="14">
        <v>32.0</v>
      </c>
      <c r="E61" s="14">
        <f t="shared" si="22"/>
        <v>34</v>
      </c>
      <c r="F61" s="15">
        <f t="shared" si="23"/>
        <v>34</v>
      </c>
      <c r="G61" s="15">
        <f t="shared" si="13"/>
        <v>32.07036344</v>
      </c>
      <c r="H61" s="15">
        <f t="shared" si="1"/>
        <v>1836</v>
      </c>
      <c r="I61" s="15">
        <f t="shared" si="2"/>
        <v>2601</v>
      </c>
      <c r="J61" s="15">
        <f t="shared" si="3"/>
        <v>34.26153858</v>
      </c>
      <c r="K61" s="15">
        <f t="shared" si="7"/>
        <v>4</v>
      </c>
      <c r="L61" s="15">
        <f t="shared" si="24"/>
        <v>2</v>
      </c>
      <c r="M61" s="15">
        <f t="shared" si="25"/>
        <v>2</v>
      </c>
      <c r="N61" s="15">
        <f t="shared" si="8"/>
        <v>3.929636561</v>
      </c>
      <c r="O61" s="15">
        <f t="shared" si="4"/>
        <v>1.73846142</v>
      </c>
      <c r="P61" s="15">
        <f t="shared" si="9"/>
        <v>16</v>
      </c>
      <c r="Q61" s="15">
        <f t="shared" ref="Q61:T61" si="67">L61*L61</f>
        <v>4</v>
      </c>
      <c r="R61" s="15">
        <f t="shared" si="67"/>
        <v>4</v>
      </c>
      <c r="S61" s="15">
        <f t="shared" si="67"/>
        <v>15.4420435</v>
      </c>
      <c r="T61" s="15">
        <f t="shared" si="67"/>
        <v>3.022248109</v>
      </c>
      <c r="U61" s="17">
        <f t="shared" si="11"/>
        <v>11.11111111</v>
      </c>
      <c r="V61" s="17">
        <f t="shared" si="27"/>
        <v>5.555555556</v>
      </c>
      <c r="W61" s="17">
        <f t="shared" si="28"/>
        <v>5.555555556</v>
      </c>
      <c r="X61" s="17">
        <f t="shared" si="12"/>
        <v>10.91565711</v>
      </c>
      <c r="Y61" s="17">
        <f t="shared" si="6"/>
        <v>4.8290595</v>
      </c>
    </row>
    <row r="62" ht="15.75" customHeight="1">
      <c r="A62" s="13" t="s">
        <v>77</v>
      </c>
      <c r="B62" s="13">
        <v>52.0</v>
      </c>
      <c r="C62" s="14">
        <v>33.0</v>
      </c>
      <c r="D62" s="14">
        <v>36.0</v>
      </c>
      <c r="E62" s="14">
        <f t="shared" si="22"/>
        <v>34.6</v>
      </c>
      <c r="F62" s="15">
        <f t="shared" si="23"/>
        <v>34.6</v>
      </c>
      <c r="G62" s="15">
        <f t="shared" si="13"/>
        <v>35.60703634</v>
      </c>
      <c r="H62" s="15">
        <f t="shared" si="1"/>
        <v>1716</v>
      </c>
      <c r="I62" s="15">
        <f t="shared" si="2"/>
        <v>2704</v>
      </c>
      <c r="J62" s="15">
        <f t="shared" si="3"/>
        <v>34.26153859</v>
      </c>
      <c r="K62" s="15">
        <f t="shared" si="7"/>
        <v>3</v>
      </c>
      <c r="L62" s="15">
        <f t="shared" si="24"/>
        <v>1.6</v>
      </c>
      <c r="M62" s="15">
        <f t="shared" si="25"/>
        <v>1.6</v>
      </c>
      <c r="N62" s="15">
        <f t="shared" si="8"/>
        <v>2.607036344</v>
      </c>
      <c r="O62" s="15">
        <f t="shared" si="4"/>
        <v>1.261538586</v>
      </c>
      <c r="P62" s="15">
        <f t="shared" si="9"/>
        <v>9</v>
      </c>
      <c r="Q62" s="15">
        <f t="shared" ref="Q62:T62" si="68">L62*L62</f>
        <v>2.56</v>
      </c>
      <c r="R62" s="15">
        <f t="shared" si="68"/>
        <v>2.56</v>
      </c>
      <c r="S62" s="15">
        <f t="shared" si="68"/>
        <v>6.796638498</v>
      </c>
      <c r="T62" s="15">
        <f t="shared" si="68"/>
        <v>1.591479604</v>
      </c>
      <c r="U62" s="17">
        <f t="shared" si="11"/>
        <v>9.090909091</v>
      </c>
      <c r="V62" s="17">
        <f t="shared" si="27"/>
        <v>4.848484848</v>
      </c>
      <c r="W62" s="17">
        <f t="shared" si="28"/>
        <v>4.848484848</v>
      </c>
      <c r="X62" s="17">
        <f t="shared" si="12"/>
        <v>7.900110133</v>
      </c>
      <c r="Y62" s="17">
        <f t="shared" si="6"/>
        <v>3.822844201</v>
      </c>
    </row>
    <row r="63" ht="15.75" customHeight="1">
      <c r="A63" s="13" t="s">
        <v>78</v>
      </c>
      <c r="B63" s="13">
        <v>53.0</v>
      </c>
      <c r="C63" s="14">
        <v>33.0</v>
      </c>
      <c r="D63" s="14">
        <v>33.0</v>
      </c>
      <c r="E63" s="14">
        <f t="shared" si="22"/>
        <v>34.7</v>
      </c>
      <c r="F63" s="15">
        <f t="shared" si="23"/>
        <v>34.7</v>
      </c>
      <c r="G63" s="15">
        <f t="shared" si="13"/>
        <v>33.26070363</v>
      </c>
      <c r="H63" s="15">
        <f t="shared" si="1"/>
        <v>1749</v>
      </c>
      <c r="I63" s="15">
        <f t="shared" si="2"/>
        <v>2809</v>
      </c>
      <c r="J63" s="15">
        <f t="shared" si="3"/>
        <v>34.26153859</v>
      </c>
      <c r="K63" s="15">
        <f t="shared" si="7"/>
        <v>0</v>
      </c>
      <c r="L63" s="15">
        <f t="shared" si="24"/>
        <v>1.7</v>
      </c>
      <c r="M63" s="15">
        <f t="shared" si="25"/>
        <v>1.7</v>
      </c>
      <c r="N63" s="15">
        <f t="shared" si="8"/>
        <v>0.2607036344</v>
      </c>
      <c r="O63" s="15">
        <f t="shared" si="4"/>
        <v>1.261538592</v>
      </c>
      <c r="P63" s="15">
        <f t="shared" si="9"/>
        <v>0</v>
      </c>
      <c r="Q63" s="15">
        <f t="shared" ref="Q63:T63" si="69">L63*L63</f>
        <v>2.89</v>
      </c>
      <c r="R63" s="15">
        <f t="shared" si="69"/>
        <v>2.89</v>
      </c>
      <c r="S63" s="15">
        <f t="shared" si="69"/>
        <v>0.06796638498</v>
      </c>
      <c r="T63" s="15">
        <f t="shared" si="69"/>
        <v>1.59147962</v>
      </c>
      <c r="U63" s="17">
        <f t="shared" si="11"/>
        <v>0</v>
      </c>
      <c r="V63" s="17">
        <f t="shared" si="27"/>
        <v>5.151515152</v>
      </c>
      <c r="W63" s="17">
        <f t="shared" si="28"/>
        <v>5.151515152</v>
      </c>
      <c r="X63" s="17">
        <f t="shared" si="12"/>
        <v>0.7900110133</v>
      </c>
      <c r="Y63" s="17">
        <f t="shared" si="6"/>
        <v>3.82284422</v>
      </c>
    </row>
    <row r="64" ht="15.75" customHeight="1">
      <c r="A64" s="13" t="s">
        <v>79</v>
      </c>
      <c r="B64" s="13">
        <v>54.0</v>
      </c>
      <c r="C64" s="14">
        <v>34.0</v>
      </c>
      <c r="D64" s="14">
        <v>33.0</v>
      </c>
      <c r="E64" s="14">
        <f t="shared" si="22"/>
        <v>34.2</v>
      </c>
      <c r="F64" s="15">
        <f t="shared" si="23"/>
        <v>34.2</v>
      </c>
      <c r="G64" s="15">
        <f t="shared" si="13"/>
        <v>33.02607036</v>
      </c>
      <c r="H64" s="15">
        <f t="shared" si="1"/>
        <v>1836</v>
      </c>
      <c r="I64" s="15">
        <f t="shared" si="2"/>
        <v>2916</v>
      </c>
      <c r="J64" s="15">
        <f t="shared" si="3"/>
        <v>34.2615386</v>
      </c>
      <c r="K64" s="15">
        <f t="shared" si="7"/>
        <v>1</v>
      </c>
      <c r="L64" s="15">
        <f t="shared" si="24"/>
        <v>0.2</v>
      </c>
      <c r="M64" s="15">
        <f t="shared" si="25"/>
        <v>0.2</v>
      </c>
      <c r="N64" s="15">
        <f t="shared" si="8"/>
        <v>0.9739296366</v>
      </c>
      <c r="O64" s="15">
        <f t="shared" si="4"/>
        <v>0.2615385987</v>
      </c>
      <c r="P64" s="15">
        <f t="shared" si="9"/>
        <v>1</v>
      </c>
      <c r="Q64" s="15">
        <f t="shared" ref="Q64:T64" si="70">L64*L64</f>
        <v>0.04</v>
      </c>
      <c r="R64" s="15">
        <f t="shared" si="70"/>
        <v>0.04</v>
      </c>
      <c r="S64" s="15">
        <f t="shared" si="70"/>
        <v>0.948538937</v>
      </c>
      <c r="T64" s="15">
        <f t="shared" si="70"/>
        <v>0.0684024386</v>
      </c>
      <c r="U64" s="17">
        <f t="shared" si="11"/>
        <v>2.941176471</v>
      </c>
      <c r="V64" s="17">
        <f t="shared" si="27"/>
        <v>0.5882352941</v>
      </c>
      <c r="W64" s="17">
        <f t="shared" si="28"/>
        <v>0.5882352941</v>
      </c>
      <c r="X64" s="17">
        <f t="shared" si="12"/>
        <v>2.864498931</v>
      </c>
      <c r="Y64" s="17">
        <f t="shared" si="6"/>
        <v>0.7692311726</v>
      </c>
    </row>
    <row r="65" ht="15.75" customHeight="1">
      <c r="A65" s="13" t="s">
        <v>80</v>
      </c>
      <c r="B65" s="13">
        <v>55.0</v>
      </c>
      <c r="C65" s="14">
        <v>34.0</v>
      </c>
      <c r="D65" s="14">
        <v>34.0</v>
      </c>
      <c r="E65" s="14">
        <f t="shared" si="22"/>
        <v>34.3</v>
      </c>
      <c r="F65" s="15">
        <f t="shared" si="23"/>
        <v>34.3</v>
      </c>
      <c r="G65" s="15">
        <f t="shared" si="13"/>
        <v>33.90260704</v>
      </c>
      <c r="H65" s="15">
        <f t="shared" si="1"/>
        <v>1870</v>
      </c>
      <c r="I65" s="15">
        <f t="shared" si="2"/>
        <v>3025</v>
      </c>
      <c r="J65" s="15">
        <f t="shared" si="3"/>
        <v>34.2615386</v>
      </c>
      <c r="K65" s="15">
        <f t="shared" si="7"/>
        <v>0</v>
      </c>
      <c r="L65" s="15">
        <f t="shared" si="24"/>
        <v>0.3</v>
      </c>
      <c r="M65" s="15">
        <f t="shared" si="25"/>
        <v>0.3</v>
      </c>
      <c r="N65" s="15">
        <f t="shared" si="8"/>
        <v>0.09739296366</v>
      </c>
      <c r="O65" s="15">
        <f t="shared" si="4"/>
        <v>0.2615386049</v>
      </c>
      <c r="P65" s="15">
        <f t="shared" si="9"/>
        <v>0</v>
      </c>
      <c r="Q65" s="15">
        <f t="shared" ref="Q65:T65" si="71">L65*L65</f>
        <v>0.09</v>
      </c>
      <c r="R65" s="15">
        <f t="shared" si="71"/>
        <v>0.09</v>
      </c>
      <c r="S65" s="15">
        <f t="shared" si="71"/>
        <v>0.00948538937</v>
      </c>
      <c r="T65" s="15">
        <f t="shared" si="71"/>
        <v>0.06840244186</v>
      </c>
      <c r="U65" s="17">
        <f t="shared" si="11"/>
        <v>0</v>
      </c>
      <c r="V65" s="17">
        <f t="shared" si="27"/>
        <v>0.8823529412</v>
      </c>
      <c r="W65" s="17">
        <f t="shared" si="28"/>
        <v>0.8823529412</v>
      </c>
      <c r="X65" s="17">
        <f t="shared" si="12"/>
        <v>0.2864498931</v>
      </c>
      <c r="Y65" s="17">
        <f t="shared" si="6"/>
        <v>0.7692311909</v>
      </c>
    </row>
    <row r="66" ht="15.75" customHeight="1">
      <c r="A66" s="13" t="s">
        <v>81</v>
      </c>
      <c r="B66" s="13">
        <v>56.0</v>
      </c>
      <c r="C66" s="14">
        <v>33.0</v>
      </c>
      <c r="D66" s="14">
        <v>34.0</v>
      </c>
      <c r="E66" s="14">
        <f t="shared" si="22"/>
        <v>33.7</v>
      </c>
      <c r="F66" s="15">
        <f t="shared" si="23"/>
        <v>33.7</v>
      </c>
      <c r="G66" s="15">
        <f t="shared" si="13"/>
        <v>33.9902607</v>
      </c>
      <c r="H66" s="15">
        <f t="shared" si="1"/>
        <v>1848</v>
      </c>
      <c r="I66" s="15">
        <f t="shared" si="2"/>
        <v>3136</v>
      </c>
      <c r="J66" s="15">
        <f t="shared" si="3"/>
        <v>34.26153861</v>
      </c>
      <c r="K66" s="15">
        <f t="shared" si="7"/>
        <v>1</v>
      </c>
      <c r="L66" s="15">
        <f t="shared" si="24"/>
        <v>0.7</v>
      </c>
      <c r="M66" s="15">
        <f t="shared" si="25"/>
        <v>0.7</v>
      </c>
      <c r="N66" s="15">
        <f t="shared" si="8"/>
        <v>0.9902607036</v>
      </c>
      <c r="O66" s="15">
        <f t="shared" si="4"/>
        <v>1.261538611</v>
      </c>
      <c r="P66" s="15">
        <f t="shared" si="9"/>
        <v>1</v>
      </c>
      <c r="Q66" s="15">
        <f t="shared" ref="Q66:T66" si="72">L66*L66</f>
        <v>0.49</v>
      </c>
      <c r="R66" s="15">
        <f t="shared" si="72"/>
        <v>0.49</v>
      </c>
      <c r="S66" s="15">
        <f t="shared" si="72"/>
        <v>0.9806162612</v>
      </c>
      <c r="T66" s="15">
        <f t="shared" si="72"/>
        <v>1.591479667</v>
      </c>
      <c r="U66" s="17">
        <f t="shared" si="11"/>
        <v>3.03030303</v>
      </c>
      <c r="V66" s="17">
        <f t="shared" si="27"/>
        <v>2.121212121</v>
      </c>
      <c r="W66" s="17">
        <f t="shared" si="28"/>
        <v>2.121212121</v>
      </c>
      <c r="X66" s="17">
        <f t="shared" si="12"/>
        <v>3.000790011</v>
      </c>
      <c r="Y66" s="17">
        <f t="shared" si="6"/>
        <v>3.822844276</v>
      </c>
    </row>
    <row r="67" ht="15.75" customHeight="1">
      <c r="A67" s="13" t="s">
        <v>82</v>
      </c>
      <c r="B67" s="13">
        <v>57.0</v>
      </c>
      <c r="C67" s="14">
        <v>32.0</v>
      </c>
      <c r="D67" s="14">
        <v>33.0</v>
      </c>
      <c r="E67" s="14">
        <f t="shared" si="22"/>
        <v>33.7</v>
      </c>
      <c r="F67" s="15">
        <f t="shared" si="23"/>
        <v>33.7</v>
      </c>
      <c r="G67" s="15">
        <f t="shared" si="13"/>
        <v>33.09902607</v>
      </c>
      <c r="H67" s="15">
        <f t="shared" si="1"/>
        <v>1824</v>
      </c>
      <c r="I67" s="15">
        <f t="shared" si="2"/>
        <v>3249</v>
      </c>
      <c r="J67" s="15">
        <f t="shared" si="3"/>
        <v>34.26153862</v>
      </c>
      <c r="K67" s="15">
        <f t="shared" si="7"/>
        <v>1</v>
      </c>
      <c r="L67" s="15">
        <f t="shared" si="24"/>
        <v>1.7</v>
      </c>
      <c r="M67" s="15">
        <f t="shared" si="25"/>
        <v>1.7</v>
      </c>
      <c r="N67" s="15">
        <f t="shared" si="8"/>
        <v>1.09902607</v>
      </c>
      <c r="O67" s="15">
        <f t="shared" si="4"/>
        <v>2.261538617</v>
      </c>
      <c r="P67" s="15">
        <f t="shared" si="9"/>
        <v>1</v>
      </c>
      <c r="Q67" s="15">
        <f t="shared" ref="Q67:T67" si="73">L67*L67</f>
        <v>2.89</v>
      </c>
      <c r="R67" s="15">
        <f t="shared" si="73"/>
        <v>2.89</v>
      </c>
      <c r="S67" s="15">
        <f t="shared" si="73"/>
        <v>1.207858303</v>
      </c>
      <c r="T67" s="15">
        <f t="shared" si="73"/>
        <v>5.114556918</v>
      </c>
      <c r="U67" s="17">
        <f t="shared" si="11"/>
        <v>3.125</v>
      </c>
      <c r="V67" s="17">
        <f t="shared" si="27"/>
        <v>5.3125</v>
      </c>
      <c r="W67" s="17">
        <f t="shared" si="28"/>
        <v>5.3125</v>
      </c>
      <c r="X67" s="17">
        <f t="shared" si="12"/>
        <v>3.43445647</v>
      </c>
      <c r="Y67" s="17">
        <f t="shared" si="6"/>
        <v>7.067308179</v>
      </c>
    </row>
    <row r="68" ht="15.75" customHeight="1">
      <c r="A68" s="13" t="s">
        <v>83</v>
      </c>
      <c r="B68" s="13">
        <v>58.0</v>
      </c>
      <c r="C68" s="14">
        <v>39.0</v>
      </c>
      <c r="D68" s="14">
        <v>32.0</v>
      </c>
      <c r="E68" s="14">
        <f t="shared" si="22"/>
        <v>33.9</v>
      </c>
      <c r="F68" s="15">
        <f t="shared" si="23"/>
        <v>33.9</v>
      </c>
      <c r="G68" s="15">
        <f t="shared" si="13"/>
        <v>32.10990261</v>
      </c>
      <c r="H68" s="15">
        <f t="shared" si="1"/>
        <v>2262</v>
      </c>
      <c r="I68" s="15">
        <f t="shared" si="2"/>
        <v>3364</v>
      </c>
      <c r="J68" s="15">
        <f t="shared" si="3"/>
        <v>34.26153862</v>
      </c>
      <c r="K68" s="15">
        <f t="shared" si="7"/>
        <v>7</v>
      </c>
      <c r="L68" s="15">
        <f t="shared" si="24"/>
        <v>5.1</v>
      </c>
      <c r="M68" s="15">
        <f t="shared" si="25"/>
        <v>5.1</v>
      </c>
      <c r="N68" s="15">
        <f t="shared" si="8"/>
        <v>6.890097393</v>
      </c>
      <c r="O68" s="15">
        <f t="shared" si="4"/>
        <v>4.738461376</v>
      </c>
      <c r="P68" s="15">
        <f t="shared" si="9"/>
        <v>49</v>
      </c>
      <c r="Q68" s="15">
        <f t="shared" ref="Q68:T68" si="74">L68*L68</f>
        <v>26.01</v>
      </c>
      <c r="R68" s="15">
        <f t="shared" si="74"/>
        <v>26.01</v>
      </c>
      <c r="S68" s="15">
        <f t="shared" si="74"/>
        <v>47.47344208</v>
      </c>
      <c r="T68" s="15">
        <f t="shared" si="74"/>
        <v>22.45301622</v>
      </c>
      <c r="U68" s="17">
        <f t="shared" si="11"/>
        <v>17.94871795</v>
      </c>
      <c r="V68" s="17">
        <f t="shared" si="27"/>
        <v>13.07692308</v>
      </c>
      <c r="W68" s="17">
        <f t="shared" si="28"/>
        <v>13.07692308</v>
      </c>
      <c r="X68" s="17">
        <f t="shared" si="12"/>
        <v>17.66691639</v>
      </c>
      <c r="Y68" s="17">
        <f t="shared" si="6"/>
        <v>12.14990097</v>
      </c>
    </row>
    <row r="69" ht="15.75" customHeight="1">
      <c r="A69" s="13" t="s">
        <v>84</v>
      </c>
      <c r="B69" s="13">
        <v>59.0</v>
      </c>
      <c r="C69" s="14">
        <v>30.0</v>
      </c>
      <c r="D69" s="14">
        <v>39.0</v>
      </c>
      <c r="E69" s="14">
        <f t="shared" si="22"/>
        <v>33.8</v>
      </c>
      <c r="F69" s="15">
        <f t="shared" si="23"/>
        <v>33.8</v>
      </c>
      <c r="G69" s="15">
        <f t="shared" si="13"/>
        <v>38.31099026</v>
      </c>
      <c r="H69" s="15">
        <f t="shared" si="1"/>
        <v>1770</v>
      </c>
      <c r="I69" s="15">
        <f t="shared" si="2"/>
        <v>3481</v>
      </c>
      <c r="J69" s="15">
        <f t="shared" si="3"/>
        <v>34.26153863</v>
      </c>
      <c r="K69" s="15">
        <f t="shared" si="7"/>
        <v>9</v>
      </c>
      <c r="L69" s="15">
        <f t="shared" si="24"/>
        <v>3.8</v>
      </c>
      <c r="M69" s="15">
        <f t="shared" si="25"/>
        <v>3.8</v>
      </c>
      <c r="N69" s="15">
        <f t="shared" si="8"/>
        <v>8.310990261</v>
      </c>
      <c r="O69" s="15">
        <f t="shared" si="4"/>
        <v>4.26153863</v>
      </c>
      <c r="P69" s="15">
        <f t="shared" si="9"/>
        <v>81</v>
      </c>
      <c r="Q69" s="15">
        <f t="shared" ref="Q69:T69" si="75">L69*L69</f>
        <v>14.44</v>
      </c>
      <c r="R69" s="15">
        <f t="shared" si="75"/>
        <v>14.44</v>
      </c>
      <c r="S69" s="15">
        <f t="shared" si="75"/>
        <v>69.07255911</v>
      </c>
      <c r="T69" s="15">
        <f t="shared" si="75"/>
        <v>18.16071149</v>
      </c>
      <c r="U69" s="17">
        <f t="shared" si="11"/>
        <v>30</v>
      </c>
      <c r="V69" s="17">
        <f t="shared" si="27"/>
        <v>12.66666667</v>
      </c>
      <c r="W69" s="17">
        <f t="shared" si="28"/>
        <v>12.66666667</v>
      </c>
      <c r="X69" s="17">
        <f t="shared" si="12"/>
        <v>27.70330087</v>
      </c>
      <c r="Y69" s="17">
        <f t="shared" si="6"/>
        <v>14.20512877</v>
      </c>
    </row>
    <row r="70" ht="15.75" customHeight="1">
      <c r="A70" s="13" t="s">
        <v>85</v>
      </c>
      <c r="B70" s="13">
        <v>60.0</v>
      </c>
      <c r="C70" s="14">
        <v>36.0</v>
      </c>
      <c r="D70" s="14">
        <v>30.0</v>
      </c>
      <c r="E70" s="14">
        <f t="shared" si="22"/>
        <v>33.6</v>
      </c>
      <c r="F70" s="15">
        <f t="shared" si="23"/>
        <v>33.6</v>
      </c>
      <c r="G70" s="15">
        <f t="shared" si="13"/>
        <v>30.83109903</v>
      </c>
      <c r="H70" s="15">
        <f t="shared" si="1"/>
        <v>2160</v>
      </c>
      <c r="I70" s="15">
        <f t="shared" si="2"/>
        <v>3600</v>
      </c>
      <c r="J70" s="15">
        <f t="shared" si="3"/>
        <v>34.26153864</v>
      </c>
      <c r="K70" s="15">
        <f t="shared" si="7"/>
        <v>6</v>
      </c>
      <c r="L70" s="15">
        <f t="shared" si="24"/>
        <v>2.4</v>
      </c>
      <c r="M70" s="15">
        <f t="shared" si="25"/>
        <v>2.4</v>
      </c>
      <c r="N70" s="15">
        <f t="shared" si="8"/>
        <v>5.168900974</v>
      </c>
      <c r="O70" s="15">
        <f t="shared" si="4"/>
        <v>1.738461364</v>
      </c>
      <c r="P70" s="15">
        <f t="shared" si="9"/>
        <v>36</v>
      </c>
      <c r="Q70" s="15">
        <f t="shared" ref="Q70:T70" si="76">L70*L70</f>
        <v>5.76</v>
      </c>
      <c r="R70" s="15">
        <f t="shared" si="76"/>
        <v>5.76</v>
      </c>
      <c r="S70" s="15">
        <f t="shared" si="76"/>
        <v>26.71753728</v>
      </c>
      <c r="T70" s="15">
        <f t="shared" si="76"/>
        <v>3.022247914</v>
      </c>
      <c r="U70" s="17">
        <f t="shared" si="11"/>
        <v>16.66666667</v>
      </c>
      <c r="V70" s="17">
        <f t="shared" si="27"/>
        <v>6.666666667</v>
      </c>
      <c r="W70" s="17">
        <f t="shared" si="28"/>
        <v>6.666666667</v>
      </c>
      <c r="X70" s="17">
        <f t="shared" si="12"/>
        <v>14.35805826</v>
      </c>
      <c r="Y70" s="17">
        <f t="shared" si="6"/>
        <v>4.829059344</v>
      </c>
    </row>
    <row r="71" ht="15.75" customHeight="1">
      <c r="A71" s="13" t="s">
        <v>86</v>
      </c>
      <c r="B71" s="13">
        <v>61.0</v>
      </c>
      <c r="C71" s="14">
        <v>30.0</v>
      </c>
      <c r="D71" s="14">
        <v>36.0</v>
      </c>
      <c r="E71" s="14">
        <f t="shared" si="22"/>
        <v>34</v>
      </c>
      <c r="F71" s="15">
        <f t="shared" si="23"/>
        <v>34</v>
      </c>
      <c r="G71" s="15">
        <f t="shared" si="13"/>
        <v>35.4831099</v>
      </c>
      <c r="H71" s="15">
        <f t="shared" si="1"/>
        <v>1830</v>
      </c>
      <c r="I71" s="15">
        <f t="shared" si="2"/>
        <v>3721</v>
      </c>
      <c r="J71" s="15">
        <f t="shared" si="3"/>
        <v>34.26153864</v>
      </c>
      <c r="K71" s="15">
        <f t="shared" si="7"/>
        <v>6</v>
      </c>
      <c r="L71" s="15">
        <f t="shared" si="24"/>
        <v>4</v>
      </c>
      <c r="M71" s="15">
        <f t="shared" si="25"/>
        <v>4</v>
      </c>
      <c r="N71" s="15">
        <f t="shared" si="8"/>
        <v>5.483109903</v>
      </c>
      <c r="O71" s="15">
        <f t="shared" si="4"/>
        <v>4.261538642</v>
      </c>
      <c r="P71" s="15">
        <f t="shared" si="9"/>
        <v>36</v>
      </c>
      <c r="Q71" s="15">
        <f t="shared" ref="Q71:T71" si="77">L71*L71</f>
        <v>16</v>
      </c>
      <c r="R71" s="15">
        <f t="shared" si="77"/>
        <v>16</v>
      </c>
      <c r="S71" s="15">
        <f t="shared" si="77"/>
        <v>30.0644942</v>
      </c>
      <c r="T71" s="15">
        <f t="shared" si="77"/>
        <v>18.1607116</v>
      </c>
      <c r="U71" s="17">
        <f t="shared" si="11"/>
        <v>20</v>
      </c>
      <c r="V71" s="17">
        <f t="shared" si="27"/>
        <v>13.33333333</v>
      </c>
      <c r="W71" s="17">
        <f t="shared" si="28"/>
        <v>13.33333333</v>
      </c>
      <c r="X71" s="17">
        <f t="shared" si="12"/>
        <v>18.27703301</v>
      </c>
      <c r="Y71" s="17">
        <f t="shared" si="6"/>
        <v>14.20512881</v>
      </c>
    </row>
    <row r="72" ht="15.75" customHeight="1">
      <c r="A72" s="13" t="s">
        <v>87</v>
      </c>
      <c r="B72" s="13">
        <v>62.0</v>
      </c>
      <c r="C72" s="14">
        <v>33.0</v>
      </c>
      <c r="D72" s="14">
        <v>30.0</v>
      </c>
      <c r="E72" s="14">
        <f t="shared" si="22"/>
        <v>33.4</v>
      </c>
      <c r="F72" s="15">
        <f t="shared" si="23"/>
        <v>33.4</v>
      </c>
      <c r="G72" s="15">
        <f t="shared" si="13"/>
        <v>30.54831099</v>
      </c>
      <c r="H72" s="15">
        <f t="shared" si="1"/>
        <v>2046</v>
      </c>
      <c r="I72" s="15">
        <f t="shared" si="2"/>
        <v>3844</v>
      </c>
      <c r="J72" s="15">
        <f t="shared" si="3"/>
        <v>34.26153865</v>
      </c>
      <c r="K72" s="15">
        <f t="shared" si="7"/>
        <v>3</v>
      </c>
      <c r="L72" s="15">
        <f t="shared" si="24"/>
        <v>0.4</v>
      </c>
      <c r="M72" s="15">
        <f t="shared" si="25"/>
        <v>0.4</v>
      </c>
      <c r="N72" s="15">
        <f t="shared" si="8"/>
        <v>2.45168901</v>
      </c>
      <c r="O72" s="15">
        <f t="shared" si="4"/>
        <v>1.261538649</v>
      </c>
      <c r="P72" s="15">
        <f t="shared" si="9"/>
        <v>9</v>
      </c>
      <c r="Q72" s="15">
        <f t="shared" ref="Q72:T72" si="78">L72*L72</f>
        <v>0.16</v>
      </c>
      <c r="R72" s="15">
        <f t="shared" si="78"/>
        <v>0.16</v>
      </c>
      <c r="S72" s="15">
        <f t="shared" si="78"/>
        <v>6.010779</v>
      </c>
      <c r="T72" s="15">
        <f t="shared" si="78"/>
        <v>1.591479762</v>
      </c>
      <c r="U72" s="17">
        <f t="shared" si="11"/>
        <v>9.090909091</v>
      </c>
      <c r="V72" s="17">
        <f t="shared" si="27"/>
        <v>1.212121212</v>
      </c>
      <c r="W72" s="17">
        <f t="shared" si="28"/>
        <v>1.212121212</v>
      </c>
      <c r="X72" s="17">
        <f t="shared" si="12"/>
        <v>7.429360636</v>
      </c>
      <c r="Y72" s="17">
        <f t="shared" si="6"/>
        <v>3.82284439</v>
      </c>
    </row>
    <row r="73" ht="15.75" customHeight="1">
      <c r="A73" s="13" t="s">
        <v>88</v>
      </c>
      <c r="B73" s="13">
        <v>63.0</v>
      </c>
      <c r="C73" s="14">
        <v>34.0</v>
      </c>
      <c r="D73" s="14">
        <v>33.0</v>
      </c>
      <c r="E73" s="14">
        <f t="shared" si="22"/>
        <v>33.4</v>
      </c>
      <c r="F73" s="15">
        <f t="shared" si="23"/>
        <v>33.4</v>
      </c>
      <c r="G73" s="15">
        <f t="shared" si="13"/>
        <v>32.7548311</v>
      </c>
      <c r="H73" s="15">
        <f t="shared" si="1"/>
        <v>2142</v>
      </c>
      <c r="I73" s="15">
        <f t="shared" si="2"/>
        <v>3969</v>
      </c>
      <c r="J73" s="15">
        <f t="shared" si="3"/>
        <v>34.26153865</v>
      </c>
      <c r="K73" s="15">
        <f t="shared" si="7"/>
        <v>1</v>
      </c>
      <c r="L73" s="15">
        <f t="shared" si="24"/>
        <v>0.6</v>
      </c>
      <c r="M73" s="15">
        <f t="shared" si="25"/>
        <v>0.6</v>
      </c>
      <c r="N73" s="15">
        <f t="shared" si="8"/>
        <v>1.245168901</v>
      </c>
      <c r="O73" s="15">
        <f t="shared" si="4"/>
        <v>0.2615386548</v>
      </c>
      <c r="P73" s="15">
        <f t="shared" si="9"/>
        <v>1</v>
      </c>
      <c r="Q73" s="15">
        <f t="shared" ref="Q73:T73" si="79">L73*L73</f>
        <v>0.36</v>
      </c>
      <c r="R73" s="15">
        <f t="shared" si="79"/>
        <v>0.36</v>
      </c>
      <c r="S73" s="15">
        <f t="shared" si="79"/>
        <v>1.550445592</v>
      </c>
      <c r="T73" s="15">
        <f t="shared" si="79"/>
        <v>0.06840246794</v>
      </c>
      <c r="U73" s="17">
        <f t="shared" si="11"/>
        <v>2.941176471</v>
      </c>
      <c r="V73" s="17">
        <f t="shared" si="27"/>
        <v>1.764705882</v>
      </c>
      <c r="W73" s="17">
        <f t="shared" si="28"/>
        <v>1.764705882</v>
      </c>
      <c r="X73" s="17">
        <f t="shared" si="12"/>
        <v>3.662261473</v>
      </c>
      <c r="Y73" s="17">
        <f t="shared" si="6"/>
        <v>0.7692313376</v>
      </c>
    </row>
    <row r="74" ht="15.75" customHeight="1">
      <c r="A74" s="13" t="s">
        <v>89</v>
      </c>
      <c r="B74" s="13">
        <v>64.0</v>
      </c>
      <c r="C74" s="14">
        <v>38.0</v>
      </c>
      <c r="D74" s="14">
        <v>34.0</v>
      </c>
      <c r="E74" s="14">
        <f t="shared" si="22"/>
        <v>33.5</v>
      </c>
      <c r="F74" s="15">
        <f t="shared" si="23"/>
        <v>33.5</v>
      </c>
      <c r="G74" s="15">
        <f t="shared" si="13"/>
        <v>33.87548311</v>
      </c>
      <c r="H74" s="15">
        <f t="shared" si="1"/>
        <v>2432</v>
      </c>
      <c r="I74" s="15">
        <f t="shared" si="2"/>
        <v>4096</v>
      </c>
      <c r="J74" s="15">
        <f t="shared" si="3"/>
        <v>34.26153866</v>
      </c>
      <c r="K74" s="15">
        <f t="shared" si="7"/>
        <v>4</v>
      </c>
      <c r="L74" s="15">
        <f t="shared" si="24"/>
        <v>4.5</v>
      </c>
      <c r="M74" s="15">
        <f t="shared" si="25"/>
        <v>4.5</v>
      </c>
      <c r="N74" s="15">
        <f t="shared" si="8"/>
        <v>4.12451689</v>
      </c>
      <c r="O74" s="15">
        <f t="shared" si="4"/>
        <v>3.738461339</v>
      </c>
      <c r="P74" s="15">
        <f t="shared" si="9"/>
        <v>16</v>
      </c>
      <c r="Q74" s="15">
        <f t="shared" ref="Q74:T74" si="80">L74*L74</f>
        <v>20.25</v>
      </c>
      <c r="R74" s="15">
        <f t="shared" si="80"/>
        <v>20.25</v>
      </c>
      <c r="S74" s="15">
        <f t="shared" si="80"/>
        <v>17.01163958</v>
      </c>
      <c r="T74" s="15">
        <f t="shared" si="80"/>
        <v>13.97609318</v>
      </c>
      <c r="U74" s="17">
        <f t="shared" si="11"/>
        <v>10.52631579</v>
      </c>
      <c r="V74" s="17">
        <f t="shared" si="27"/>
        <v>11.84210526</v>
      </c>
      <c r="W74" s="17">
        <f t="shared" si="28"/>
        <v>11.84210526</v>
      </c>
      <c r="X74" s="17">
        <f t="shared" si="12"/>
        <v>10.85399182</v>
      </c>
      <c r="Y74" s="17">
        <f t="shared" si="6"/>
        <v>9.838056155</v>
      </c>
    </row>
    <row r="75" ht="15.75" customHeight="1">
      <c r="A75" s="13" t="s">
        <v>90</v>
      </c>
      <c r="B75" s="13">
        <v>65.0</v>
      </c>
      <c r="C75" s="14">
        <v>35.0</v>
      </c>
      <c r="D75" s="14">
        <v>38.0</v>
      </c>
      <c r="E75" s="14">
        <f t="shared" si="22"/>
        <v>33.9</v>
      </c>
      <c r="F75" s="15">
        <f t="shared" si="23"/>
        <v>33.9</v>
      </c>
      <c r="G75" s="15">
        <f t="shared" si="13"/>
        <v>37.58754831</v>
      </c>
      <c r="H75" s="15">
        <f t="shared" si="1"/>
        <v>2275</v>
      </c>
      <c r="I75" s="15">
        <f t="shared" si="2"/>
        <v>4225</v>
      </c>
      <c r="J75" s="15">
        <f t="shared" si="3"/>
        <v>34.26153867</v>
      </c>
      <c r="K75" s="15">
        <f t="shared" si="7"/>
        <v>3</v>
      </c>
      <c r="L75" s="15">
        <f t="shared" si="24"/>
        <v>1.1</v>
      </c>
      <c r="M75" s="15">
        <f t="shared" si="25"/>
        <v>1.1</v>
      </c>
      <c r="N75" s="15">
        <f t="shared" si="8"/>
        <v>2.587548311</v>
      </c>
      <c r="O75" s="15">
        <f t="shared" si="4"/>
        <v>0.7384613328</v>
      </c>
      <c r="P75" s="15">
        <f t="shared" si="9"/>
        <v>9</v>
      </c>
      <c r="Q75" s="15">
        <f t="shared" ref="Q75:T75" si="81">L75*L75</f>
        <v>1.21</v>
      </c>
      <c r="R75" s="15">
        <f t="shared" si="81"/>
        <v>1.21</v>
      </c>
      <c r="S75" s="15">
        <f t="shared" si="81"/>
        <v>6.695406262</v>
      </c>
      <c r="T75" s="15">
        <f t="shared" si="81"/>
        <v>0.54532514</v>
      </c>
      <c r="U75" s="17">
        <f t="shared" si="11"/>
        <v>8.571428571</v>
      </c>
      <c r="V75" s="17">
        <f t="shared" si="27"/>
        <v>3.142857143</v>
      </c>
      <c r="W75" s="17">
        <f t="shared" si="28"/>
        <v>3.142857143</v>
      </c>
      <c r="X75" s="17">
        <f t="shared" si="12"/>
        <v>7.392995174</v>
      </c>
      <c r="Y75" s="17">
        <f t="shared" si="6"/>
        <v>2.109889522</v>
      </c>
    </row>
    <row r="76" ht="15.75" customHeight="1">
      <c r="A76" s="15"/>
      <c r="B76" s="15"/>
      <c r="C76" s="15"/>
      <c r="D76" s="14">
        <v>35.0</v>
      </c>
      <c r="E76" s="14">
        <f t="shared" si="22"/>
        <v>34</v>
      </c>
      <c r="F76" s="15">
        <f t="shared" si="23"/>
        <v>34</v>
      </c>
      <c r="G76" s="15">
        <f t="shared" si="13"/>
        <v>35.25875483</v>
      </c>
      <c r="H76" s="15">
        <f t="shared" si="1"/>
        <v>0</v>
      </c>
      <c r="I76" s="15">
        <f t="shared" si="2"/>
        <v>0</v>
      </c>
      <c r="J76" s="15">
        <f t="shared" si="3"/>
        <v>34.26153826</v>
      </c>
      <c r="K76" s="15">
        <f t="shared" si="7"/>
        <v>35</v>
      </c>
      <c r="L76" s="15">
        <f t="shared" si="24"/>
        <v>34</v>
      </c>
      <c r="M76" s="15">
        <f t="shared" si="25"/>
        <v>34</v>
      </c>
      <c r="N76" s="15">
        <f t="shared" si="8"/>
        <v>35.25875483</v>
      </c>
      <c r="O76" s="15">
        <f t="shared" si="4"/>
        <v>34.26153826</v>
      </c>
      <c r="P76" s="15">
        <f t="shared" si="9"/>
        <v>1225</v>
      </c>
      <c r="Q76" s="15">
        <f t="shared" ref="Q76:T76" si="82">L76*L76</f>
        <v>1156</v>
      </c>
      <c r="R76" s="15">
        <f t="shared" si="82"/>
        <v>1156</v>
      </c>
      <c r="S76" s="15">
        <f t="shared" si="82"/>
        <v>1243.179792</v>
      </c>
      <c r="T76" s="15">
        <f t="shared" si="82"/>
        <v>1173.853004</v>
      </c>
      <c r="V76" s="17" t="str">
        <f t="shared" si="27"/>
        <v>#DIV/0!</v>
      </c>
      <c r="W76" s="17" t="str">
        <f t="shared" si="28"/>
        <v>#DIV/0!</v>
      </c>
      <c r="X76" s="17" t="str">
        <f t="shared" si="12"/>
        <v>#DIV/0!</v>
      </c>
      <c r="Y76" s="17" t="str">
        <f t="shared" si="6"/>
        <v>#DIV/0!</v>
      </c>
    </row>
    <row r="77" ht="15.75" customHeight="1">
      <c r="A77" s="24" t="s">
        <v>91</v>
      </c>
      <c r="B77" s="25">
        <f t="shared" ref="B77:C77" si="83">Sum(B10:B74)</f>
        <v>2080</v>
      </c>
      <c r="C77" s="25">
        <f t="shared" si="83"/>
        <v>2227</v>
      </c>
      <c r="D77" s="25"/>
      <c r="E77" s="26"/>
      <c r="F77" s="26"/>
      <c r="G77" s="25"/>
      <c r="H77" s="25">
        <f t="shared" ref="H77:I77" si="84">sum(H11:H75)</f>
        <v>73790</v>
      </c>
      <c r="I77" s="25">
        <f t="shared" si="84"/>
        <v>93665</v>
      </c>
      <c r="J77" s="24" t="s">
        <v>92</v>
      </c>
      <c r="K77" s="25">
        <f t="shared" ref="K77:U77" si="85">AVERAGE(K10:K74)</f>
        <v>4.174603175</v>
      </c>
      <c r="L77" s="25">
        <f t="shared" si="85"/>
        <v>2.992592593</v>
      </c>
      <c r="M77" s="25">
        <f t="shared" si="85"/>
        <v>2.992592593</v>
      </c>
      <c r="N77" s="25">
        <f t="shared" si="85"/>
        <v>4.02069743</v>
      </c>
      <c r="O77" s="25">
        <f t="shared" si="85"/>
        <v>2.969471185</v>
      </c>
      <c r="P77" s="25">
        <f t="shared" si="85"/>
        <v>26.07936508</v>
      </c>
      <c r="Q77" s="25">
        <f t="shared" si="85"/>
        <v>12.32703704</v>
      </c>
      <c r="R77" s="25">
        <f t="shared" si="85"/>
        <v>12.32703704</v>
      </c>
      <c r="S77" s="25">
        <f t="shared" si="85"/>
        <v>23.75438998</v>
      </c>
      <c r="T77" s="25">
        <f t="shared" si="85"/>
        <v>11.63595061</v>
      </c>
      <c r="U77" s="25">
        <f t="shared" si="85"/>
        <v>12.06096567</v>
      </c>
      <c r="V77" s="17">
        <f>(L78/C77)*100</f>
        <v>0</v>
      </c>
      <c r="W77" s="17">
        <f>(M78/C77)*100</f>
        <v>0</v>
      </c>
      <c r="X77" s="27"/>
      <c r="Z77" s="27"/>
      <c r="AA77" s="27"/>
      <c r="AB77" s="27"/>
    </row>
    <row r="78" ht="15.75" customHeight="1">
      <c r="A78" s="28"/>
      <c r="B78" s="15"/>
      <c r="C78" s="15"/>
      <c r="D78" s="15"/>
      <c r="E78" s="29"/>
      <c r="F78" s="29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ht="15.75" customHeight="1">
      <c r="A79" s="15"/>
      <c r="B79" s="15"/>
      <c r="C79" s="15"/>
      <c r="D79" s="15"/>
      <c r="E79" s="29"/>
      <c r="F79" s="29"/>
      <c r="G79" s="30" t="s">
        <v>93</v>
      </c>
      <c r="H79" s="31">
        <f>(65*H77-B77*C77)/(65*I77*B77*B77)</f>
        <v>0.000000006233462323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ht="15.75" customHeight="1">
      <c r="A80" s="15"/>
      <c r="B80" s="15"/>
      <c r="C80" s="15"/>
      <c r="D80" s="15"/>
      <c r="E80" s="29"/>
      <c r="F80" s="29"/>
      <c r="G80" s="30" t="s">
        <v>94</v>
      </c>
      <c r="H80" s="31">
        <f>(C77-H79*B77)/65</f>
        <v>34.26153826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A7:J9"/>
    <mergeCell ref="K7:O9"/>
    <mergeCell ref="P7:T9"/>
    <mergeCell ref="U7:Y9"/>
  </mergeCells>
  <printOptions/>
  <pageMargins bottom="0.75" footer="0.0" header="0.0" left="0.7" right="0.7" top="0.75"/>
  <pageSetup paperSize="9" orientation="portrait"/>
  <drawing r:id="rId1"/>
</worksheet>
</file>