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nudip\Excel\"/>
    </mc:Choice>
  </mc:AlternateContent>
  <xr:revisionPtr revIDLastSave="0" documentId="13_ncr:1_{FAC3CED3-FEEC-4B32-9F97-980503ADDEBD}" xr6:coauthVersionLast="47" xr6:coauthVersionMax="47" xr10:uidLastSave="{00000000-0000-0000-0000-000000000000}"/>
  <bookViews>
    <workbookView xWindow="-108" yWindow="-108" windowWidth="23256" windowHeight="12456" xr2:uid="{00000000-000D-0000-FFFF-FFFF00000000}"/>
  </bookViews>
  <sheets>
    <sheet name="Sheet1" sheetId="13" r:id="rId1"/>
    <sheet name="Expense" sheetId="1" r:id="rId2"/>
    <sheet name="Tasks" sheetId="2" r:id="rId3"/>
    <sheet name="Q.1" sheetId="6" r:id="rId4"/>
    <sheet name="Q.2" sheetId="7" r:id="rId5"/>
    <sheet name="Q.3" sheetId="5" r:id="rId6"/>
    <sheet name="Q.4" sheetId="4" r:id="rId7"/>
    <sheet name="Q.5" sheetId="8" r:id="rId8"/>
    <sheet name="Q.6" sheetId="10" r:id="rId9"/>
    <sheet name="Q.7" sheetId="11" r:id="rId10"/>
    <sheet name="Q.8" sheetId="12" r:id="rId11"/>
  </sheets>
  <definedNames>
    <definedName name="_xlnm._FilterDatabase" localSheetId="1" hidden="1">Expense!$A$1:$C$51</definedName>
    <definedName name="_xlnm._FilterDatabase" localSheetId="5" hidden="1">Q.3!$B$4:$C$4</definedName>
  </definedNames>
  <calcPr calcId="191029"/>
  <pivotCaches>
    <pivotCache cacheId="3" r:id="rId12"/>
    <pivotCache cacheId="1" r:id="rId13"/>
    <pivotCache cacheId="2"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1" l="1"/>
  <c r="F38" i="11"/>
  <c r="F39" i="11"/>
  <c r="F40" i="11"/>
  <c r="F41" i="11"/>
  <c r="F42" i="11"/>
  <c r="F43" i="11"/>
  <c r="F44" i="11"/>
  <c r="F45" i="11"/>
  <c r="F46" i="11"/>
  <c r="F47" i="11"/>
  <c r="F48" i="11"/>
  <c r="F49" i="11"/>
  <c r="F50" i="11"/>
  <c r="F51" i="11"/>
  <c r="F52" i="11"/>
  <c r="F53" i="11"/>
  <c r="F54" i="11"/>
  <c r="F17" i="11"/>
  <c r="F18" i="11"/>
  <c r="F19" i="11"/>
  <c r="F20" i="11"/>
  <c r="F21" i="11"/>
  <c r="F22" i="11"/>
  <c r="F23" i="11"/>
  <c r="F24" i="11"/>
  <c r="F25" i="11"/>
  <c r="F26" i="11"/>
  <c r="F27" i="11"/>
  <c r="F28" i="11"/>
  <c r="F29" i="11"/>
  <c r="F30" i="11"/>
  <c r="F31" i="11"/>
  <c r="F32" i="11"/>
  <c r="F33" i="11"/>
  <c r="F34" i="11"/>
  <c r="F35" i="11"/>
  <c r="F36" i="11"/>
  <c r="F6" i="11"/>
  <c r="F7" i="11"/>
  <c r="F8" i="11"/>
  <c r="F9" i="11"/>
  <c r="F10" i="11"/>
  <c r="F11" i="11"/>
  <c r="F12" i="11"/>
  <c r="F13" i="11"/>
  <c r="F14" i="11"/>
  <c r="F15" i="11"/>
  <c r="F16" i="11"/>
  <c r="F5" i="11"/>
  <c r="C4" i="7"/>
  <c r="C6" i="6"/>
  <c r="C5" i="6"/>
  <c r="C4" i="6"/>
  <c r="C7" i="6" l="1"/>
</calcChain>
</file>

<file path=xl/sharedStrings.xml><?xml version="1.0" encoding="utf-8"?>
<sst xmlns="http://schemas.openxmlformats.org/spreadsheetml/2006/main" count="455" uniqueCount="61">
  <si>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</si>
  <si>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</si>
  <si>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</si>
  <si>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</si>
  <si>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</si>
  <si>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</si>
  <si>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</si>
  <si>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</si>
  <si>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</si>
  <si>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</si>
  <si>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</si>
  <si>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</si>
  <si>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</si>
  <si>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</si>
  <si>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</si>
  <si>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</si>
  <si>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</si>
  <si>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</si>
  <si>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</si>
  <si>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</si>
  <si>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</si>
  <si>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</si>
  <si>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</si>
  <si>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</si>
  <si>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Total</t>
  </si>
  <si>
    <t>Row Labels</t>
  </si>
  <si>
    <t>Grand Total</t>
  </si>
  <si>
    <t>Sum of Expense</t>
  </si>
  <si>
    <t>Q.4.</t>
  </si>
  <si>
    <t>Q.3</t>
  </si>
  <si>
    <t>Q.1</t>
  </si>
  <si>
    <t>Q.2</t>
  </si>
  <si>
    <t>Q.5</t>
  </si>
  <si>
    <t>Oct</t>
  </si>
  <si>
    <t>Nov</t>
  </si>
  <si>
    <t>Dec</t>
  </si>
  <si>
    <t>Q.6</t>
  </si>
  <si>
    <t>Category</t>
  </si>
  <si>
    <t xml:space="preserve">Essential </t>
  </si>
  <si>
    <t>Non-essential</t>
  </si>
  <si>
    <t>List</t>
  </si>
  <si>
    <t>Q.7</t>
  </si>
  <si>
    <t>Cost Type</t>
  </si>
  <si>
    <t>Q.8</t>
  </si>
  <si>
    <t>Over Budget</t>
  </si>
  <si>
    <t>Within Budget</t>
  </si>
  <si>
    <t>1. Priya can reduce spendings on non-essential items.</t>
  </si>
  <si>
    <t>We have considered all the expenditures into two categories:</t>
  </si>
  <si>
    <t>Essentials - Medicine, Cab to offics, Fish &amp; Chicken, Mobile Bill Payment, Ordering food, Vegetables &amp; Fruit, Other essential items</t>
  </si>
  <si>
    <t>Non-essential - Gifts, Movie with friends, Online shopping, Trip</t>
  </si>
  <si>
    <t>2. Priya needs to maintain her budget of non-essential items.</t>
  </si>
  <si>
    <t>It can be seem that Priya is more over budget on non-essential items (14,327/-) than being over budget on essential items (11,700/-). She has spent approximately 2000/- more on non-essential items than on essential ones.</t>
  </si>
  <si>
    <t>Priya can reduce being over-budget on non-essential items, especially Trip which costed around 12,000 and contributed to over budgeting of non-essential items.</t>
  </si>
  <si>
    <t>Priya needs to cut down on her costs that are non-essential, especially Online shopping and Trip.</t>
  </si>
  <si>
    <t>It can be seen that Priya has expended roughly same amount on non-essential items (27,738/-) as she has spent on essential items (29,307/-) with an approximate difference of ~1000/-</t>
  </si>
  <si>
    <t>3. Priya can reduce the frequency of spending on some items.</t>
  </si>
  <si>
    <t>Priya can refrain from giving frequent gifts, rather she can give gifts quaterly, or yearly.</t>
  </si>
  <si>
    <t>Priya can work with the available utilities with her than shopping online unless there is an absolute necessity for it. For example, it is okay if priya shops for a bag online in case her bag is worn out or damaged. But, she can refrain from buying 2-3 bags.</t>
  </si>
  <si>
    <t>Analysis</t>
  </si>
  <si>
    <t>Column Labels</t>
  </si>
  <si>
    <t>Count of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</si>
</sst>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000000"/>
      <name val="Calibri"/>
      <family val="2"/>
      <scheme val="minor"/>
    </font>
    <font>
      <b/>
      <sz val="11"/>
      <color rgb="FF003F8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5" fillId="0" borderId="0" xfId="0" applyFont="1"/>
    <xf numFmtId="0" fontId="0" fillId="0" borderId="2" xfId="0" applyBorder="1" applyAlignment="1">
      <alignment vertical="center" wrapText="1"/>
    </xf>
    <xf numFmtId="0" fontId="0" fillId="0" borderId="0" xfId="0" pivotButton="1"/>
    <xf numFmtId="0" fontId="0" fillId="0" borderId="0" xfId="0" applyAlignment="1">
      <alignment horizontal="left"/>
    </xf>
    <xf numFmtId="0" fontId="5" fillId="0" borderId="0" xfId="0" applyFont="1" applyAlignment="1">
      <alignment horizontal="center" vertical="center"/>
    </xf>
    <xf numFmtId="0" fontId="5" fillId="0" borderId="0" xfId="0" applyFont="1" applyAlignment="1">
      <alignment wrapText="1"/>
    </xf>
    <xf numFmtId="0" fontId="6" fillId="2" borderId="1" xfId="0" applyFont="1" applyFill="1" applyBorder="1" applyAlignment="1">
      <alignment vertical="center" wrapText="1"/>
    </xf>
    <xf numFmtId="0" fontId="6" fillId="4" borderId="1" xfId="0" applyFont="1" applyFill="1" applyBorder="1" applyAlignment="1">
      <alignment horizontal="right" vertical="center" wrapText="1"/>
    </xf>
    <xf numFmtId="0" fontId="6" fillId="3" borderId="1" xfId="0" applyFont="1" applyFill="1" applyBorder="1" applyAlignment="1">
      <alignment vertical="center" wrapText="1"/>
    </xf>
    <xf numFmtId="4" fontId="6" fillId="4" borderId="1" xfId="0" applyNumberFormat="1" applyFont="1" applyFill="1" applyBorder="1" applyAlignment="1">
      <alignment horizontal="right" vertical="center" wrapText="1"/>
    </xf>
    <xf numFmtId="0" fontId="0" fillId="0" borderId="0" xfId="0" applyAlignment="1">
      <alignment wrapText="1"/>
    </xf>
    <xf numFmtId="14" fontId="6" fillId="2" borderId="1" xfId="0" applyNumberFormat="1"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0" fontId="5" fillId="0" borderId="0" xfId="0" applyFont="1" applyAlignment="1">
      <alignment vertical="center" wrapText="1"/>
    </xf>
    <xf numFmtId="0" fontId="0" fillId="0" borderId="1" xfId="0" applyBorder="1"/>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0" fillId="0" borderId="0" xfId="0" applyAlignment="1">
      <alignment horizontal="left" indent="1"/>
    </xf>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Oct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Sheet1!$B$5:$B$16</c:f>
              <c:numCache>
                <c:formatCode>General</c:formatCode>
                <c:ptCount val="11"/>
                <c:pt idx="0">
                  <c:v>3</c:v>
                </c:pt>
                <c:pt idx="1">
                  <c:v>2</c:v>
                </c:pt>
                <c:pt idx="2">
                  <c:v>1</c:v>
                </c:pt>
                <c:pt idx="3">
                  <c:v>2</c:v>
                </c:pt>
                <c:pt idx="4">
                  <c:v>1</c:v>
                </c:pt>
                <c:pt idx="5">
                  <c:v>2</c:v>
                </c:pt>
                <c:pt idx="6">
                  <c:v>2</c:v>
                </c:pt>
                <c:pt idx="7">
                  <c:v>2</c:v>
                </c:pt>
                <c:pt idx="8">
                  <c:v>3</c:v>
                </c:pt>
                <c:pt idx="10">
                  <c:v>2</c:v>
                </c:pt>
              </c:numCache>
            </c:numRef>
          </c:val>
          <c:extLst>
            <c:ext xmlns:c16="http://schemas.microsoft.com/office/drawing/2014/chart" uri="{C3380CC4-5D6E-409C-BE32-E72D297353CC}">
              <c16:uniqueId val="{00000000-3887-4C75-B97E-83A06C57B76E}"/>
            </c:ext>
          </c:extLst>
        </c:ser>
        <c:ser>
          <c:idx val="1"/>
          <c:order val="1"/>
          <c:tx>
            <c:strRef>
              <c:f>Sheet1!$C$3:$C$4</c:f>
              <c:strCache>
                <c:ptCount val="1"/>
                <c:pt idx="0">
                  <c:v>Nov</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Sheet1!$C$5:$C$16</c:f>
              <c:numCache>
                <c:formatCode>General</c:formatCode>
                <c:ptCount val="11"/>
                <c:pt idx="0">
                  <c:v>1</c:v>
                </c:pt>
                <c:pt idx="1">
                  <c:v>3</c:v>
                </c:pt>
                <c:pt idx="2">
                  <c:v>2</c:v>
                </c:pt>
                <c:pt idx="3">
                  <c:v>1</c:v>
                </c:pt>
                <c:pt idx="4">
                  <c:v>1</c:v>
                </c:pt>
                <c:pt idx="5">
                  <c:v>3</c:v>
                </c:pt>
                <c:pt idx="6">
                  <c:v>4</c:v>
                </c:pt>
                <c:pt idx="7">
                  <c:v>2</c:v>
                </c:pt>
                <c:pt idx="8">
                  <c:v>2</c:v>
                </c:pt>
                <c:pt idx="10">
                  <c:v>2</c:v>
                </c:pt>
              </c:numCache>
            </c:numRef>
          </c:val>
          <c:extLst>
            <c:ext xmlns:c16="http://schemas.microsoft.com/office/drawing/2014/chart" uri="{C3380CC4-5D6E-409C-BE32-E72D297353CC}">
              <c16:uniqueId val="{00000030-3887-4C75-B97E-83A06C57B76E}"/>
            </c:ext>
          </c:extLst>
        </c:ser>
        <c:ser>
          <c:idx val="2"/>
          <c:order val="2"/>
          <c:tx>
            <c:strRef>
              <c:f>Sheet1!$D$3:$D$4</c:f>
              <c:strCache>
                <c:ptCount val="1"/>
                <c:pt idx="0">
                  <c:v>Dec</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Sheet1!$D$5:$D$16</c:f>
              <c:numCache>
                <c:formatCode>General</c:formatCode>
                <c:ptCount val="11"/>
                <c:pt idx="1">
                  <c:v>1</c:v>
                </c:pt>
                <c:pt idx="2">
                  <c:v>1</c:v>
                </c:pt>
                <c:pt idx="3">
                  <c:v>1</c:v>
                </c:pt>
                <c:pt idx="4">
                  <c:v>1</c:v>
                </c:pt>
                <c:pt idx="7">
                  <c:v>1</c:v>
                </c:pt>
                <c:pt idx="8">
                  <c:v>1</c:v>
                </c:pt>
                <c:pt idx="9">
                  <c:v>1</c:v>
                </c:pt>
                <c:pt idx="10">
                  <c:v>2</c:v>
                </c:pt>
              </c:numCache>
            </c:numRef>
          </c:val>
          <c:extLst>
            <c:ext xmlns:c16="http://schemas.microsoft.com/office/drawing/2014/chart" uri="{C3380CC4-5D6E-409C-BE32-E72D297353CC}">
              <c16:uniqueId val="{00000031-3887-4C75-B97E-83A06C57B7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Summary.xlsx]Q.4!PivotTable2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17-4FA5-91A8-AC5A658A64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17-4FA5-91A8-AC5A658A64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17-4FA5-91A8-AC5A658A64C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517-4FA5-91A8-AC5A658A64C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517-4FA5-91A8-AC5A658A64C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517-4FA5-91A8-AC5A658A64C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517-4FA5-91A8-AC5A658A64C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517-4FA5-91A8-AC5A658A64C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517-4FA5-91A8-AC5A658A64C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517-4FA5-91A8-AC5A658A64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Q.4!$B$5:$B$15</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Q.4!$C$5:$C$15</c:f>
              <c:numCache>
                <c:formatCode>0.00%</c:formatCode>
                <c:ptCount val="10"/>
                <c:pt idx="0">
                  <c:v>3.3542034491079752E-2</c:v>
                </c:pt>
                <c:pt idx="1">
                  <c:v>7.4192029485004751E-2</c:v>
                </c:pt>
                <c:pt idx="2">
                  <c:v>0.12627296939279087</c:v>
                </c:pt>
                <c:pt idx="3">
                  <c:v>0.17260413801493477</c:v>
                </c:pt>
                <c:pt idx="4">
                  <c:v>3.1329815538901198E-2</c:v>
                </c:pt>
                <c:pt idx="5">
                  <c:v>5.7408913299886982E-2</c:v>
                </c:pt>
                <c:pt idx="6">
                  <c:v>0.16569997249433738</c:v>
                </c:pt>
                <c:pt idx="7">
                  <c:v>4.1225194121380558E-2</c:v>
                </c:pt>
                <c:pt idx="8">
                  <c:v>0.22630788981839828</c:v>
                </c:pt>
                <c:pt idx="9">
                  <c:v>7.1417043343285552E-2</c:v>
                </c:pt>
              </c:numCache>
            </c:numRef>
          </c:val>
          <c:extLst>
            <c:ext xmlns:c16="http://schemas.microsoft.com/office/drawing/2014/chart" uri="{C3380CC4-5D6E-409C-BE32-E72D297353CC}">
              <c16:uniqueId val="{00000000-68C8-4119-B0EF-7252719DA5F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Q.5!$B$5:$B$8</c:f>
              <c:strCache>
                <c:ptCount val="3"/>
                <c:pt idx="0">
                  <c:v>Oct</c:v>
                </c:pt>
                <c:pt idx="1">
                  <c:v>Nov</c:v>
                </c:pt>
                <c:pt idx="2">
                  <c:v>Dec</c:v>
                </c:pt>
              </c:strCache>
            </c:strRef>
          </c:cat>
          <c:val>
            <c:numRef>
              <c:f>Q.5!$C$5:$C$8</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0FFC-4576-AB15-2DEDF30B06CC}"/>
            </c:ext>
          </c:extLst>
        </c:ser>
        <c:dLbls>
          <c:dLblPos val="outEnd"/>
          <c:showLegendKey val="0"/>
          <c:showVal val="1"/>
          <c:showCatName val="0"/>
          <c:showSerName val="0"/>
          <c:showPercent val="0"/>
          <c:showBubbleSize val="0"/>
        </c:dLbls>
        <c:gapWidth val="219"/>
        <c:overlap val="-27"/>
        <c:axId val="1084624143"/>
        <c:axId val="1084622223"/>
      </c:barChart>
      <c:catAx>
        <c:axId val="108462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22223"/>
        <c:crosses val="autoZero"/>
        <c:auto val="1"/>
        <c:lblAlgn val="ctr"/>
        <c:lblOffset val="100"/>
        <c:noMultiLvlLbl val="0"/>
      </c:catAx>
      <c:valAx>
        <c:axId val="108462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2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Q.5!$C$4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Q.5!$B$5:$B$8</c:f>
              <c:strCache>
                <c:ptCount val="3"/>
                <c:pt idx="0">
                  <c:v>Oct</c:v>
                </c:pt>
                <c:pt idx="1">
                  <c:v>Nov</c:v>
                </c:pt>
                <c:pt idx="2">
                  <c:v>Dec</c:v>
                </c:pt>
              </c:strCache>
            </c:strRef>
          </c:cat>
          <c:val>
            <c:numRef>
              <c:f>Q.5!$C$5:$C$8</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CD79-4DEC-8095-7667C807728A}"/>
            </c:ext>
          </c:extLst>
        </c:ser>
        <c:dLbls>
          <c:dLblPos val="t"/>
          <c:showLegendKey val="0"/>
          <c:showVal val="1"/>
          <c:showCatName val="0"/>
          <c:showSerName val="0"/>
          <c:showPercent val="0"/>
          <c:showBubbleSize val="0"/>
        </c:dLbls>
        <c:smooth val="0"/>
        <c:axId val="1084621263"/>
        <c:axId val="1084621743"/>
      </c:lineChart>
      <c:catAx>
        <c:axId val="108462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21743"/>
        <c:crosses val="autoZero"/>
        <c:auto val="1"/>
        <c:lblAlgn val="ctr"/>
        <c:lblOffset val="100"/>
        <c:noMultiLvlLbl val="0"/>
      </c:catAx>
      <c:valAx>
        <c:axId val="108462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Summary.xlsx]Q.5!PivotTable5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Q.5!$B$5:$B$8</c:f>
              <c:strCache>
                <c:ptCount val="3"/>
                <c:pt idx="0">
                  <c:v>Oct</c:v>
                </c:pt>
                <c:pt idx="1">
                  <c:v>Nov</c:v>
                </c:pt>
                <c:pt idx="2">
                  <c:v>Dec</c:v>
                </c:pt>
              </c:strCache>
            </c:strRef>
          </c:cat>
          <c:val>
            <c:numRef>
              <c:f>Q.5!$C$5:$C$8</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1B96-45A6-B7FA-282A4D7D6FBB}"/>
            </c:ext>
          </c:extLst>
        </c:ser>
        <c:dLbls>
          <c:dLblPos val="outEnd"/>
          <c:showLegendKey val="0"/>
          <c:showVal val="1"/>
          <c:showCatName val="0"/>
          <c:showSerName val="0"/>
          <c:showPercent val="0"/>
          <c:showBubbleSize val="0"/>
        </c:dLbls>
        <c:gapWidth val="182"/>
        <c:axId val="990536703"/>
        <c:axId val="990537183"/>
      </c:barChart>
      <c:catAx>
        <c:axId val="99053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37183"/>
        <c:crosses val="autoZero"/>
        <c:auto val="1"/>
        <c:lblAlgn val="ctr"/>
        <c:lblOffset val="100"/>
        <c:noMultiLvlLbl val="0"/>
      </c:catAx>
      <c:valAx>
        <c:axId val="990537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3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Summary.xlsx]Q.8!PivotTable8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Q.8!$D$7:$D$9</c:f>
              <c:strCache>
                <c:ptCount val="2"/>
                <c:pt idx="0">
                  <c:v>Essential </c:v>
                </c:pt>
                <c:pt idx="1">
                  <c:v>Non-essential</c:v>
                </c:pt>
              </c:strCache>
            </c:strRef>
          </c:cat>
          <c:val>
            <c:numRef>
              <c:f>Q.8!$E$7:$E$9</c:f>
              <c:numCache>
                <c:formatCode>General</c:formatCode>
                <c:ptCount val="2"/>
                <c:pt idx="0">
                  <c:v>29307.27</c:v>
                </c:pt>
                <c:pt idx="1">
                  <c:v>27738</c:v>
                </c:pt>
              </c:numCache>
            </c:numRef>
          </c:val>
          <c:extLst>
            <c:ext xmlns:c16="http://schemas.microsoft.com/office/drawing/2014/chart" uri="{C3380CC4-5D6E-409C-BE32-E72D297353CC}">
              <c16:uniqueId val="{00000000-56A9-4531-886C-DE7ACDAF4B06}"/>
            </c:ext>
          </c:extLst>
        </c:ser>
        <c:dLbls>
          <c:dLblPos val="outEnd"/>
          <c:showLegendKey val="0"/>
          <c:showVal val="1"/>
          <c:showCatName val="0"/>
          <c:showSerName val="0"/>
          <c:showPercent val="0"/>
          <c:showBubbleSize val="0"/>
        </c:dLbls>
        <c:gapWidth val="219"/>
        <c:overlap val="-27"/>
        <c:axId val="990539583"/>
        <c:axId val="990540063"/>
      </c:barChart>
      <c:catAx>
        <c:axId val="99053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40063"/>
        <c:crosses val="autoZero"/>
        <c:auto val="1"/>
        <c:lblAlgn val="ctr"/>
        <c:lblOffset val="100"/>
        <c:noMultiLvlLbl val="0"/>
      </c:catAx>
      <c:valAx>
        <c:axId val="99054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3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Summary.xlsx]Q.8!PivotTable9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Q.8!$E$17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06-41DD-A938-84398B10C8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06-41DD-A938-84398B10C8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06-41DD-A938-84398B10C8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06-41DD-A938-84398B10C8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Q.8!$D$18:$D$24</c:f>
              <c:multiLvlStrCache>
                <c:ptCount val="4"/>
                <c:lvl>
                  <c:pt idx="0">
                    <c:v>Essential </c:v>
                  </c:pt>
                  <c:pt idx="1">
                    <c:v>Non-essential</c:v>
                  </c:pt>
                  <c:pt idx="2">
                    <c:v>Essential </c:v>
                  </c:pt>
                  <c:pt idx="3">
                    <c:v>Non-essential</c:v>
                  </c:pt>
                </c:lvl>
                <c:lvl>
                  <c:pt idx="0">
                    <c:v>Over Budget</c:v>
                  </c:pt>
                  <c:pt idx="2">
                    <c:v>Within Budget</c:v>
                  </c:pt>
                </c:lvl>
              </c:multiLvlStrCache>
            </c:multiLvlStrRef>
          </c:cat>
          <c:val>
            <c:numRef>
              <c:f>Q.8!$E$18:$E$24</c:f>
              <c:numCache>
                <c:formatCode>General</c:formatCode>
                <c:ptCount val="4"/>
                <c:pt idx="0">
                  <c:v>11700</c:v>
                </c:pt>
                <c:pt idx="1">
                  <c:v>14327</c:v>
                </c:pt>
                <c:pt idx="2">
                  <c:v>17607.269999999997</c:v>
                </c:pt>
                <c:pt idx="3">
                  <c:v>13411</c:v>
                </c:pt>
              </c:numCache>
            </c:numRef>
          </c:val>
          <c:extLst>
            <c:ext xmlns:c16="http://schemas.microsoft.com/office/drawing/2014/chart" uri="{C3380CC4-5D6E-409C-BE32-E72D297353CC}">
              <c16:uniqueId val="{00000000-920D-4C30-A5E8-2FD1A5E6D3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518160</xdr:colOff>
      <xdr:row>3</xdr:row>
      <xdr:rowOff>76200</xdr:rowOff>
    </xdr:from>
    <xdr:to>
      <xdr:col>13</xdr:col>
      <xdr:colOff>213360</xdr:colOff>
      <xdr:row>18</xdr:row>
      <xdr:rowOff>76200</xdr:rowOff>
    </xdr:to>
    <xdr:graphicFrame macro="">
      <xdr:nvGraphicFramePr>
        <xdr:cNvPr id="2" name="Chart 1">
          <a:extLst>
            <a:ext uri="{FF2B5EF4-FFF2-40B4-BE49-F238E27FC236}">
              <a16:creationId xmlns:a16="http://schemas.microsoft.com/office/drawing/2014/main" id="{30B68E8C-975A-F5F2-872E-322954E8D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2</xdr:row>
      <xdr:rowOff>144780</xdr:rowOff>
    </xdr:from>
    <xdr:to>
      <xdr:col>10</xdr:col>
      <xdr:colOff>563880</xdr:colOff>
      <xdr:row>17</xdr:row>
      <xdr:rowOff>144780</xdr:rowOff>
    </xdr:to>
    <xdr:graphicFrame macro="">
      <xdr:nvGraphicFramePr>
        <xdr:cNvPr id="3" name="Chart 2">
          <a:extLst>
            <a:ext uri="{FF2B5EF4-FFF2-40B4-BE49-F238E27FC236}">
              <a16:creationId xmlns:a16="http://schemas.microsoft.com/office/drawing/2014/main" id="{0E0D7FAF-1B8B-8C44-7BDF-7BCAC8266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0</xdr:row>
      <xdr:rowOff>175260</xdr:rowOff>
    </xdr:from>
    <xdr:to>
      <xdr:col>10</xdr:col>
      <xdr:colOff>281940</xdr:colOff>
      <xdr:row>13</xdr:row>
      <xdr:rowOff>129540</xdr:rowOff>
    </xdr:to>
    <xdr:graphicFrame macro="">
      <xdr:nvGraphicFramePr>
        <xdr:cNvPr id="2" name="Chart 1">
          <a:extLst>
            <a:ext uri="{FF2B5EF4-FFF2-40B4-BE49-F238E27FC236}">
              <a16:creationId xmlns:a16="http://schemas.microsoft.com/office/drawing/2014/main" id="{1381227E-1D30-735B-9D9E-1B38C6E47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9</xdr:row>
      <xdr:rowOff>22860</xdr:rowOff>
    </xdr:from>
    <xdr:to>
      <xdr:col>2</xdr:col>
      <xdr:colOff>967740</xdr:colOff>
      <xdr:row>22</xdr:row>
      <xdr:rowOff>114300</xdr:rowOff>
    </xdr:to>
    <xdr:graphicFrame macro="">
      <xdr:nvGraphicFramePr>
        <xdr:cNvPr id="3" name="Chart 2">
          <a:extLst>
            <a:ext uri="{FF2B5EF4-FFF2-40B4-BE49-F238E27FC236}">
              <a16:creationId xmlns:a16="http://schemas.microsoft.com/office/drawing/2014/main" id="{60683BA3-A2DC-C802-095A-CBEAA5C36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14</xdr:row>
      <xdr:rowOff>30480</xdr:rowOff>
    </xdr:from>
    <xdr:to>
      <xdr:col>10</xdr:col>
      <xdr:colOff>358140</xdr:colOff>
      <xdr:row>27</xdr:row>
      <xdr:rowOff>99060</xdr:rowOff>
    </xdr:to>
    <xdr:graphicFrame macro="">
      <xdr:nvGraphicFramePr>
        <xdr:cNvPr id="4" name="Chart 3">
          <a:extLst>
            <a:ext uri="{FF2B5EF4-FFF2-40B4-BE49-F238E27FC236}">
              <a16:creationId xmlns:a16="http://schemas.microsoft.com/office/drawing/2014/main" id="{BBE5BEE1-8D85-E117-66E0-B047E4258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160020</xdr:colOff>
      <xdr:row>2</xdr:row>
      <xdr:rowOff>7620</xdr:rowOff>
    </xdr:from>
    <xdr:to>
      <xdr:col>11</xdr:col>
      <xdr:colOff>533400</xdr:colOff>
      <xdr:row>13</xdr:row>
      <xdr:rowOff>0</xdr:rowOff>
    </xdr:to>
    <xdr:graphicFrame macro="">
      <xdr:nvGraphicFramePr>
        <xdr:cNvPr id="2" name="Chart 1">
          <a:extLst>
            <a:ext uri="{FF2B5EF4-FFF2-40B4-BE49-F238E27FC236}">
              <a16:creationId xmlns:a16="http://schemas.microsoft.com/office/drawing/2014/main" id="{BE3CD2A7-1E73-6C85-6BF9-2BF660A1F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16</xdr:row>
      <xdr:rowOff>22860</xdr:rowOff>
    </xdr:from>
    <xdr:to>
      <xdr:col>11</xdr:col>
      <xdr:colOff>533400</xdr:colOff>
      <xdr:row>24</xdr:row>
      <xdr:rowOff>7620</xdr:rowOff>
    </xdr:to>
    <xdr:graphicFrame macro="">
      <xdr:nvGraphicFramePr>
        <xdr:cNvPr id="3" name="Chart 2">
          <a:extLst>
            <a:ext uri="{FF2B5EF4-FFF2-40B4-BE49-F238E27FC236}">
              <a16:creationId xmlns:a16="http://schemas.microsoft.com/office/drawing/2014/main" id="{0D94BE3E-3975-1CD3-4138-BD3F72954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yah D." refreshedDate="45456.599856712965" createdVersion="8" refreshedVersion="8" minRefreshableVersion="3" recordCount="50" xr:uid="{929D5208-04E4-445D-861B-CC3F2CD6BAA7}">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yah D." refreshedDate="45456.63542835648" createdVersion="8" refreshedVersion="8" minRefreshableVersion="3" recordCount="50" xr:uid="{3CA046F8-CAA6-472D-A61C-B23B9A151C06}">
  <cacheSource type="worksheet">
    <worksheetSource ref="B4:E54" sheet="Q.6"/>
  </cacheSource>
  <cacheFields count="4">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ount="2">
        <s v="Essential "/>
        <s v="Non-essential"/>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yah D." refreshedDate="45456.636144328702" createdVersion="8" refreshedVersion="8" minRefreshableVersion="3" recordCount="50" xr:uid="{0960982F-C169-49FC-8F04-2357097B854D}">
  <cacheSource type="worksheet">
    <worksheetSource ref="B4:F54" sheet="Q.7"/>
  </cacheSource>
  <cacheFields count="5">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ount="2">
        <s v="Essential "/>
        <s v="Non-essential"/>
      </sharedItems>
    </cacheField>
    <cacheField name="Cost Type" numFmtId="0">
      <sharedItems count="2">
        <s v="Over Budget"/>
        <s v="Within Budge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x v="0"/>
  </r>
  <r>
    <d v="2021-10-01T00:00:00"/>
    <x v="1"/>
    <n v="767"/>
    <x v="1"/>
  </r>
  <r>
    <d v="2021-10-01T00:00:00"/>
    <x v="2"/>
    <n v="2500"/>
    <x v="0"/>
  </r>
  <r>
    <d v="2021-10-04T00:00:00"/>
    <x v="3"/>
    <n v="710"/>
    <x v="0"/>
  </r>
  <r>
    <d v="2021-10-04T00:00:00"/>
    <x v="4"/>
    <n v="760"/>
    <x v="0"/>
  </r>
  <r>
    <d v="2021-10-07T00:00:00"/>
    <x v="5"/>
    <n v="1900"/>
    <x v="1"/>
  </r>
  <r>
    <d v="2021-10-08T00:00:00"/>
    <x v="6"/>
    <n v="450"/>
    <x v="0"/>
  </r>
  <r>
    <d v="2021-10-15T00:00:00"/>
    <x v="7"/>
    <n v="620"/>
    <x v="1"/>
  </r>
  <r>
    <d v="2021-10-16T00:00:00"/>
    <x v="8"/>
    <n v="470"/>
    <x v="0"/>
  </r>
  <r>
    <d v="2021-10-18T00:00:00"/>
    <x v="1"/>
    <n v="970"/>
    <x v="1"/>
  </r>
  <r>
    <d v="2021-10-18T00:00:00"/>
    <x v="0"/>
    <n v="1075"/>
    <x v="0"/>
  </r>
  <r>
    <d v="2021-10-19T00:00:00"/>
    <x v="6"/>
    <n v="489"/>
    <x v="0"/>
  </r>
  <r>
    <d v="2021-10-22T00:00:00"/>
    <x v="2"/>
    <n v="1574.1"/>
    <x v="0"/>
  </r>
  <r>
    <d v="2021-10-22T00:00:00"/>
    <x v="4"/>
    <n v="550"/>
    <x v="0"/>
  </r>
  <r>
    <d v="2021-10-25T00:00:00"/>
    <x v="9"/>
    <n v="423"/>
    <x v="0"/>
  </r>
  <r>
    <d v="2021-10-27T00:00:00"/>
    <x v="9"/>
    <n v="358.22"/>
    <x v="0"/>
  </r>
  <r>
    <d v="2021-10-27T00:00:00"/>
    <x v="7"/>
    <n v="520"/>
    <x v="1"/>
  </r>
  <r>
    <d v="2021-10-28T00:00:00"/>
    <x v="3"/>
    <n v="300"/>
    <x v="0"/>
  </r>
  <r>
    <d v="2021-10-29T00:00:00"/>
    <x v="9"/>
    <n v="407.05"/>
    <x v="0"/>
  </r>
  <r>
    <d v="2021-10-30T00:00:00"/>
    <x v="2"/>
    <n v="300"/>
    <x v="0"/>
  </r>
  <r>
    <d v="2021-11-01T00:00:00"/>
    <x v="1"/>
    <n v="2327"/>
    <x v="1"/>
  </r>
  <r>
    <d v="2021-11-02T00:00:00"/>
    <x v="5"/>
    <n v="1150"/>
    <x v="1"/>
  </r>
  <r>
    <d v="2021-11-04T00:00:00"/>
    <x v="5"/>
    <n v="1138"/>
    <x v="1"/>
  </r>
  <r>
    <d v="2021-11-05T00:00:00"/>
    <x v="1"/>
    <n v="500"/>
    <x v="1"/>
  </r>
  <r>
    <d v="2021-11-08T00:00:00"/>
    <x v="4"/>
    <n v="702"/>
    <x v="0"/>
  </r>
  <r>
    <d v="2021-11-09T00:00:00"/>
    <x v="2"/>
    <n v="1600"/>
    <x v="0"/>
  </r>
  <r>
    <d v="2021-11-12T00:00:00"/>
    <x v="3"/>
    <n v="600"/>
    <x v="0"/>
  </r>
  <r>
    <d v="2021-11-15T00:00:00"/>
    <x v="1"/>
    <n v="900"/>
    <x v="1"/>
  </r>
  <r>
    <d v="2021-11-15T00:00:00"/>
    <x v="4"/>
    <n v="150"/>
    <x v="0"/>
  </r>
  <r>
    <d v="2021-11-15T00:00:00"/>
    <x v="0"/>
    <n v="2100"/>
    <x v="0"/>
  </r>
  <r>
    <d v="2021-11-17T00:00:00"/>
    <x v="8"/>
    <n v="470.63"/>
    <x v="0"/>
  </r>
  <r>
    <d v="2021-11-17T00:00:00"/>
    <x v="9"/>
    <n v="322.64"/>
    <x v="0"/>
  </r>
  <r>
    <d v="2021-11-18T00:00:00"/>
    <x v="7"/>
    <n v="428"/>
    <x v="1"/>
  </r>
  <r>
    <d v="2021-11-19T00:00:00"/>
    <x v="3"/>
    <n v="447"/>
    <x v="0"/>
  </r>
  <r>
    <d v="2021-11-22T00:00:00"/>
    <x v="2"/>
    <n v="1720"/>
    <x v="0"/>
  </r>
  <r>
    <d v="2021-11-24T00:00:00"/>
    <x v="4"/>
    <n v="540"/>
    <x v="0"/>
  </r>
  <r>
    <d v="2021-11-25T00:00:00"/>
    <x v="6"/>
    <n v="314"/>
    <x v="0"/>
  </r>
  <r>
    <d v="2021-11-26T00:00:00"/>
    <x v="7"/>
    <n v="518"/>
    <x v="1"/>
  </r>
  <r>
    <d v="2021-11-26T00:00:00"/>
    <x v="1"/>
    <n v="2000"/>
    <x v="1"/>
  </r>
  <r>
    <d v="2021-11-29T00:00:00"/>
    <x v="6"/>
    <n v="337"/>
    <x v="0"/>
  </r>
  <r>
    <d v="2021-11-30T00:00:00"/>
    <x v="7"/>
    <n v="500"/>
    <x v="1"/>
  </r>
  <r>
    <d v="2021-12-01T00:00:00"/>
    <x v="2"/>
    <n v="2500"/>
    <x v="0"/>
  </r>
  <r>
    <d v="2021-12-04T00:00:00"/>
    <x v="3"/>
    <n v="710"/>
    <x v="0"/>
  </r>
  <r>
    <d v="2021-12-07T00:00:00"/>
    <x v="0"/>
    <n v="2300"/>
    <x v="0"/>
  </r>
  <r>
    <d v="2021-12-09T00:00:00"/>
    <x v="10"/>
    <n v="12000"/>
    <x v="1"/>
  </r>
  <r>
    <d v="2021-12-15T00:00:00"/>
    <x v="5"/>
    <n v="1500"/>
    <x v="1"/>
  </r>
  <r>
    <d v="2021-12-17T00:00:00"/>
    <x v="8"/>
    <n v="470.63"/>
    <x v="0"/>
  </r>
  <r>
    <d v="2021-12-20T00:00:00"/>
    <x v="6"/>
    <n v="267"/>
    <x v="0"/>
  </r>
  <r>
    <d v="2021-12-23T00:00:00"/>
    <x v="4"/>
    <n v="640"/>
    <x v="0"/>
  </r>
  <r>
    <d v="2021-12-23T00:00:00"/>
    <x v="3"/>
    <n v="45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x v="0"/>
    <x v="0"/>
  </r>
  <r>
    <d v="2021-10-01T00:00:00"/>
    <x v="1"/>
    <n v="767"/>
    <x v="1"/>
    <x v="1"/>
  </r>
  <r>
    <d v="2021-10-01T00:00:00"/>
    <x v="2"/>
    <n v="2500"/>
    <x v="0"/>
    <x v="0"/>
  </r>
  <r>
    <d v="2021-10-04T00:00:00"/>
    <x v="3"/>
    <n v="710"/>
    <x v="0"/>
    <x v="1"/>
  </r>
  <r>
    <d v="2021-10-04T00:00:00"/>
    <x v="4"/>
    <n v="760"/>
    <x v="0"/>
    <x v="1"/>
  </r>
  <r>
    <d v="2021-10-07T00:00:00"/>
    <x v="5"/>
    <n v="1900"/>
    <x v="1"/>
    <x v="1"/>
  </r>
  <r>
    <d v="2021-10-08T00:00:00"/>
    <x v="6"/>
    <n v="450"/>
    <x v="0"/>
    <x v="1"/>
  </r>
  <r>
    <d v="2021-10-15T00:00:00"/>
    <x v="7"/>
    <n v="620"/>
    <x v="1"/>
    <x v="1"/>
  </r>
  <r>
    <d v="2021-10-16T00:00:00"/>
    <x v="8"/>
    <n v="470"/>
    <x v="0"/>
    <x v="1"/>
  </r>
  <r>
    <d v="2021-10-18T00:00:00"/>
    <x v="1"/>
    <n v="970"/>
    <x v="1"/>
    <x v="1"/>
  </r>
  <r>
    <d v="2021-10-18T00:00:00"/>
    <x v="0"/>
    <n v="1075"/>
    <x v="0"/>
    <x v="1"/>
  </r>
  <r>
    <d v="2021-10-19T00:00:00"/>
    <x v="6"/>
    <n v="489"/>
    <x v="0"/>
    <x v="1"/>
  </r>
  <r>
    <d v="2021-10-22T00:00:00"/>
    <x v="2"/>
    <n v="1574.1"/>
    <x v="0"/>
    <x v="1"/>
  </r>
  <r>
    <d v="2021-10-22T00:00:00"/>
    <x v="4"/>
    <n v="550"/>
    <x v="0"/>
    <x v="1"/>
  </r>
  <r>
    <d v="2021-10-25T00:00:00"/>
    <x v="9"/>
    <n v="423"/>
    <x v="0"/>
    <x v="1"/>
  </r>
  <r>
    <d v="2021-10-27T00:00:00"/>
    <x v="9"/>
    <n v="358.22"/>
    <x v="0"/>
    <x v="1"/>
  </r>
  <r>
    <d v="2021-10-27T00:00:00"/>
    <x v="7"/>
    <n v="520"/>
    <x v="1"/>
    <x v="1"/>
  </r>
  <r>
    <d v="2021-10-28T00:00:00"/>
    <x v="3"/>
    <n v="300"/>
    <x v="0"/>
    <x v="1"/>
  </r>
  <r>
    <d v="2021-10-29T00:00:00"/>
    <x v="9"/>
    <n v="407.05"/>
    <x v="0"/>
    <x v="1"/>
  </r>
  <r>
    <d v="2021-10-30T00:00:00"/>
    <x v="2"/>
    <n v="300"/>
    <x v="0"/>
    <x v="1"/>
  </r>
  <r>
    <d v="2021-11-01T00:00:00"/>
    <x v="1"/>
    <n v="2327"/>
    <x v="1"/>
    <x v="0"/>
  </r>
  <r>
    <d v="2021-11-02T00:00:00"/>
    <x v="5"/>
    <n v="1150"/>
    <x v="1"/>
    <x v="1"/>
  </r>
  <r>
    <d v="2021-11-04T00:00:00"/>
    <x v="5"/>
    <n v="1138"/>
    <x v="1"/>
    <x v="1"/>
  </r>
  <r>
    <d v="2021-11-05T00:00:00"/>
    <x v="1"/>
    <n v="500"/>
    <x v="1"/>
    <x v="1"/>
  </r>
  <r>
    <d v="2021-11-08T00:00:00"/>
    <x v="4"/>
    <n v="702"/>
    <x v="0"/>
    <x v="1"/>
  </r>
  <r>
    <d v="2021-11-09T00:00:00"/>
    <x v="2"/>
    <n v="1600"/>
    <x v="0"/>
    <x v="1"/>
  </r>
  <r>
    <d v="2021-11-12T00:00:00"/>
    <x v="3"/>
    <n v="600"/>
    <x v="0"/>
    <x v="1"/>
  </r>
  <r>
    <d v="2021-11-15T00:00:00"/>
    <x v="1"/>
    <n v="900"/>
    <x v="1"/>
    <x v="1"/>
  </r>
  <r>
    <d v="2021-11-15T00:00:00"/>
    <x v="4"/>
    <n v="150"/>
    <x v="0"/>
    <x v="1"/>
  </r>
  <r>
    <d v="2021-11-15T00:00:00"/>
    <x v="0"/>
    <n v="2100"/>
    <x v="0"/>
    <x v="0"/>
  </r>
  <r>
    <d v="2021-11-17T00:00:00"/>
    <x v="8"/>
    <n v="470.63"/>
    <x v="0"/>
    <x v="1"/>
  </r>
  <r>
    <d v="2021-11-17T00:00:00"/>
    <x v="9"/>
    <n v="322.64"/>
    <x v="0"/>
    <x v="1"/>
  </r>
  <r>
    <d v="2021-11-18T00:00:00"/>
    <x v="7"/>
    <n v="428"/>
    <x v="1"/>
    <x v="1"/>
  </r>
  <r>
    <d v="2021-11-19T00:00:00"/>
    <x v="3"/>
    <n v="447"/>
    <x v="0"/>
    <x v="1"/>
  </r>
  <r>
    <d v="2021-11-22T00:00:00"/>
    <x v="2"/>
    <n v="1720"/>
    <x v="0"/>
    <x v="1"/>
  </r>
  <r>
    <d v="2021-11-24T00:00:00"/>
    <x v="4"/>
    <n v="540"/>
    <x v="0"/>
    <x v="1"/>
  </r>
  <r>
    <d v="2021-11-25T00:00:00"/>
    <x v="6"/>
    <n v="314"/>
    <x v="0"/>
    <x v="1"/>
  </r>
  <r>
    <d v="2021-11-26T00:00:00"/>
    <x v="7"/>
    <n v="518"/>
    <x v="1"/>
    <x v="1"/>
  </r>
  <r>
    <d v="2021-11-26T00:00:00"/>
    <x v="1"/>
    <n v="2000"/>
    <x v="1"/>
    <x v="1"/>
  </r>
  <r>
    <d v="2021-11-29T00:00:00"/>
    <x v="6"/>
    <n v="337"/>
    <x v="0"/>
    <x v="1"/>
  </r>
  <r>
    <d v="2021-11-30T00:00:00"/>
    <x v="7"/>
    <n v="500"/>
    <x v="1"/>
    <x v="1"/>
  </r>
  <r>
    <d v="2021-12-01T00:00:00"/>
    <x v="2"/>
    <n v="2500"/>
    <x v="0"/>
    <x v="0"/>
  </r>
  <r>
    <d v="2021-12-04T00:00:00"/>
    <x v="3"/>
    <n v="710"/>
    <x v="0"/>
    <x v="1"/>
  </r>
  <r>
    <d v="2021-12-07T00:00:00"/>
    <x v="0"/>
    <n v="2300"/>
    <x v="0"/>
    <x v="0"/>
  </r>
  <r>
    <d v="2021-12-09T00:00:00"/>
    <x v="10"/>
    <n v="12000"/>
    <x v="1"/>
    <x v="0"/>
  </r>
  <r>
    <d v="2021-12-15T00:00:00"/>
    <x v="5"/>
    <n v="1500"/>
    <x v="1"/>
    <x v="1"/>
  </r>
  <r>
    <d v="2021-12-17T00:00:00"/>
    <x v="8"/>
    <n v="470.63"/>
    <x v="0"/>
    <x v="1"/>
  </r>
  <r>
    <d v="2021-12-20T00:00:00"/>
    <x v="6"/>
    <n v="267"/>
    <x v="0"/>
    <x v="1"/>
  </r>
  <r>
    <d v="2021-12-23T00:00:00"/>
    <x v="4"/>
    <n v="640"/>
    <x v="0"/>
    <x v="1"/>
  </r>
  <r>
    <d v="2021-12-23T00:00:00"/>
    <x v="3"/>
    <n v="4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29A891-61BB-4CE4-A3D6-9BEBA50AD5A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16" firstHeaderRow="1" firstDataRow="2"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Col"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Fields count="1">
    <field x="4"/>
  </colFields>
  <colItems count="4">
    <i>
      <x v="10"/>
    </i>
    <i>
      <x v="11"/>
    </i>
    <i>
      <x v="12"/>
    </i>
    <i t="grand">
      <x/>
    </i>
  </colItems>
  <dataFields count="1">
    <dataField name="Count of Expense" fld="2" subtotal="count" baseField="1" baseItem="0"/>
  </dataFields>
  <chartFormats count="3">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1"/>
          </reference>
        </references>
      </pivotArea>
    </chartFormat>
    <chartFormat chart="0" format="4" series="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88D53-C33E-4214-BC4B-BE02EA4246D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B6:C18"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23473-2A01-4A35-BEBE-DF9EDAD85D7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E4:F16"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B2B521-4B55-4235-85E8-10C22984589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tems">
  <location ref="B4:C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showDataAs="percentOfTotal" baseField="1" baseItem="0" numFmtId="10"/>
  </dataFields>
  <chartFormats count="1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7"/>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6758F9-A0B0-4DB3-A183-03179A5D36F3}"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C8"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items count="12">
        <item x="9"/>
        <item x="4"/>
        <item x="5"/>
        <item x="0"/>
        <item x="8"/>
        <item x="7"/>
        <item x="1"/>
        <item x="6"/>
        <item x="2"/>
        <item x="10"/>
        <item x="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Items count="1">
    <i/>
  </colItems>
  <dataFields count="1">
    <dataField name="Sum of Expense" fld="2"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74BE4B-66F0-49EF-AF88-E998C3DC117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I13" firstHeaderRow="1" firstDataRow="1" firstDataCol="1"/>
  <pivotFields count="4">
    <pivotField numFmtId="14" showAll="0"/>
    <pivotField showAll="0">
      <items count="12">
        <item x="9"/>
        <item x="4"/>
        <item x="5"/>
        <item x="0"/>
        <item x="8"/>
        <item x="7"/>
        <item x="1"/>
        <item x="6"/>
        <item x="2"/>
        <item x="10"/>
        <item x="3"/>
        <item t="default"/>
      </items>
    </pivotField>
    <pivotField dataField="1" showAll="0"/>
    <pivotField axis="axisRow" showAll="0">
      <items count="3">
        <item x="0"/>
        <item x="1"/>
        <item t="default"/>
      </items>
    </pivotField>
  </pivotFields>
  <rowFields count="1">
    <field x="3"/>
  </rowFields>
  <rowItems count="3">
    <i>
      <x/>
    </i>
    <i>
      <x v="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A1CD9D-F7C7-4C82-B7A7-2AE99BE3CBB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I12" firstHeaderRow="1" firstDataRow="1" firstDataCol="1"/>
  <pivotFields count="5">
    <pivotField numFmtId="14" showAll="0"/>
    <pivotField showAll="0"/>
    <pivotField dataField="1" showAll="0"/>
    <pivotField axis="axisRow" showAll="0">
      <items count="3">
        <item x="0"/>
        <item x="1"/>
        <item t="default"/>
      </items>
    </pivotField>
    <pivotField axis="axisRow" showAll="0">
      <items count="3">
        <item x="0"/>
        <item x="1"/>
        <item t="default"/>
      </items>
    </pivotField>
  </pivotFields>
  <rowFields count="2">
    <field x="4"/>
    <field x="3"/>
  </rowFields>
  <rowItems count="7">
    <i>
      <x/>
    </i>
    <i r="1">
      <x/>
    </i>
    <i r="1">
      <x v="1"/>
    </i>
    <i>
      <x v="1"/>
    </i>
    <i r="1">
      <x/>
    </i>
    <i r="1">
      <x v="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0B3ABB-907F-4F0D-9631-D682D2D9DB0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6:E9" firstHeaderRow="1" firstDataRow="1" firstDataCol="1"/>
  <pivotFields count="4">
    <pivotField numFmtId="14" showAll="0"/>
    <pivotField axis="axisRow" showAll="0">
      <items count="12">
        <item x="9"/>
        <item x="4"/>
        <item x="5"/>
        <item x="0"/>
        <item x="8"/>
        <item x="7"/>
        <item x="1"/>
        <item x="6"/>
        <item x="2"/>
        <item x="10"/>
        <item x="3"/>
        <item t="default"/>
      </items>
    </pivotField>
    <pivotField dataField="1" showAll="0"/>
    <pivotField axis="axisRow" showAll="0">
      <items count="3">
        <item sd="0" x="0"/>
        <item sd="0" x="1"/>
        <item t="default"/>
      </items>
    </pivotField>
  </pivotFields>
  <rowFields count="2">
    <field x="3"/>
    <field x="1"/>
  </rowFields>
  <rowItems count="3">
    <i>
      <x/>
    </i>
    <i>
      <x v="1"/>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E02E8E-0760-400E-8D09-6DA08F13C0C0}"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7:E24" firstHeaderRow="1" firstDataRow="1" firstDataCol="1"/>
  <pivotFields count="5">
    <pivotField numFmtId="14" showAll="0"/>
    <pivotField axis="axisRow" showAll="0">
      <items count="12">
        <item x="9"/>
        <item x="4"/>
        <item x="5"/>
        <item x="0"/>
        <item x="8"/>
        <item x="7"/>
        <item x="1"/>
        <item x="6"/>
        <item x="2"/>
        <item x="10"/>
        <item x="3"/>
        <item t="default"/>
      </items>
    </pivotField>
    <pivotField dataField="1" showAll="0"/>
    <pivotField axis="axisRow" showAll="0">
      <items count="3">
        <item sd="0" x="0"/>
        <item sd="0" x="1"/>
        <item t="default"/>
      </items>
    </pivotField>
    <pivotField axis="axisRow" showAll="0">
      <items count="3">
        <item x="0"/>
        <item x="1"/>
        <item t="default"/>
      </items>
    </pivotField>
  </pivotFields>
  <rowFields count="3">
    <field x="4"/>
    <field x="3"/>
    <field x="1"/>
  </rowFields>
  <rowItems count="7">
    <i>
      <x/>
    </i>
    <i r="1">
      <x/>
    </i>
    <i r="1">
      <x v="1"/>
    </i>
    <i>
      <x v="1"/>
    </i>
    <i r="1">
      <x/>
    </i>
    <i r="1">
      <x v="1"/>
    </i>
    <i t="grand">
      <x/>
    </i>
  </rowItems>
  <colItems count="1">
    <i/>
  </colItems>
  <dataFields count="1">
    <dataField name="Sum of Expense" fld="2"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3" count="1" selected="0">
            <x v="0"/>
          </reference>
          <reference field="4" count="1" selected="0">
            <x v="0"/>
          </reference>
        </references>
      </pivotArea>
    </chartFormat>
    <chartFormat chart="0" format="2">
      <pivotArea type="data" outline="0" fieldPosition="0">
        <references count="3">
          <reference field="4294967294" count="1" selected="0">
            <x v="0"/>
          </reference>
          <reference field="3" count="1" selected="0">
            <x v="1"/>
          </reference>
          <reference field="4" count="1" selected="0">
            <x v="0"/>
          </reference>
        </references>
      </pivotArea>
    </chartFormat>
    <chartFormat chart="0" format="3">
      <pivotArea type="data" outline="0" fieldPosition="0">
        <references count="3">
          <reference field="4294967294" count="1" selected="0">
            <x v="0"/>
          </reference>
          <reference field="3" count="1" selected="0">
            <x v="0"/>
          </reference>
          <reference field="4" count="1" selected="0">
            <x v="1"/>
          </reference>
        </references>
      </pivotArea>
    </chartFormat>
    <chartFormat chart="0" format="4">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A99B8-F3A9-402D-8D8F-701812D5DEAA}">
  <dimension ref="A3:E16"/>
  <sheetViews>
    <sheetView tabSelected="1" workbookViewId="0">
      <selection activeCell="A4" sqref="A4"/>
    </sheetView>
  </sheetViews>
  <sheetFormatPr defaultRowHeight="14.4" x14ac:dyDescent="0.3"/>
  <cols>
    <col min="1" max="1" width="18.33203125" bestFit="1" customWidth="1"/>
    <col min="2" max="2" width="15.5546875" bestFit="1" customWidth="1"/>
    <col min="3" max="3" width="4.44140625" bestFit="1" customWidth="1"/>
    <col min="4" max="4" width="4.109375" bestFit="1" customWidth="1"/>
    <col min="5" max="5" width="10.77734375" bestFit="1" customWidth="1"/>
    <col min="6" max="40" width="10.33203125" bestFit="1" customWidth="1"/>
    <col min="41" max="41" width="10.77734375" bestFit="1" customWidth="1"/>
  </cols>
  <sheetData>
    <row r="3" spans="1:5" x14ac:dyDescent="0.3">
      <c r="A3" s="16" t="s">
        <v>60</v>
      </c>
      <c r="B3" s="16" t="s">
        <v>59</v>
      </c>
    </row>
    <row r="4" spans="1:5" x14ac:dyDescent="0.3">
      <c r="A4" s="16" t="s">
        <v>25</v>
      </c>
      <c r="B4" t="s">
        <v>33</v>
      </c>
      <c r="C4" t="s">
        <v>34</v>
      </c>
      <c r="D4" t="s">
        <v>35</v>
      </c>
      <c r="E4" t="s">
        <v>26</v>
      </c>
    </row>
    <row r="5" spans="1:5" x14ac:dyDescent="0.3">
      <c r="A5" s="17" t="s">
        <v>9</v>
      </c>
      <c r="B5" s="34">
        <v>3</v>
      </c>
      <c r="C5" s="34">
        <v>1</v>
      </c>
      <c r="D5" s="34"/>
      <c r="E5" s="34">
        <v>4</v>
      </c>
    </row>
    <row r="6" spans="1:5" x14ac:dyDescent="0.3">
      <c r="A6" s="17" t="s">
        <v>6</v>
      </c>
      <c r="B6" s="34">
        <v>2</v>
      </c>
      <c r="C6" s="34">
        <v>3</v>
      </c>
      <c r="D6" s="34">
        <v>1</v>
      </c>
      <c r="E6" s="34">
        <v>6</v>
      </c>
    </row>
    <row r="7" spans="1:5" x14ac:dyDescent="0.3">
      <c r="A7" s="17" t="s">
        <v>10</v>
      </c>
      <c r="B7" s="34">
        <v>1</v>
      </c>
      <c r="C7" s="34">
        <v>2</v>
      </c>
      <c r="D7" s="34">
        <v>1</v>
      </c>
      <c r="E7" s="34">
        <v>4</v>
      </c>
    </row>
    <row r="8" spans="1:5" x14ac:dyDescent="0.3">
      <c r="A8" s="17" t="s">
        <v>2</v>
      </c>
      <c r="B8" s="34">
        <v>2</v>
      </c>
      <c r="C8" s="34">
        <v>1</v>
      </c>
      <c r="D8" s="34">
        <v>1</v>
      </c>
      <c r="E8" s="34">
        <v>4</v>
      </c>
    </row>
    <row r="9" spans="1:5" x14ac:dyDescent="0.3">
      <c r="A9" s="17" t="s">
        <v>11</v>
      </c>
      <c r="B9" s="34">
        <v>1</v>
      </c>
      <c r="C9" s="34">
        <v>1</v>
      </c>
      <c r="D9" s="34">
        <v>1</v>
      </c>
      <c r="E9" s="34">
        <v>3</v>
      </c>
    </row>
    <row r="10" spans="1:5" x14ac:dyDescent="0.3">
      <c r="A10" s="17" t="s">
        <v>8</v>
      </c>
      <c r="B10" s="34">
        <v>2</v>
      </c>
      <c r="C10" s="34">
        <v>3</v>
      </c>
      <c r="D10" s="34"/>
      <c r="E10" s="34">
        <v>5</v>
      </c>
    </row>
    <row r="11" spans="1:5" x14ac:dyDescent="0.3">
      <c r="A11" s="17" t="s">
        <v>3</v>
      </c>
      <c r="B11" s="34">
        <v>2</v>
      </c>
      <c r="C11" s="34">
        <v>4</v>
      </c>
      <c r="D11" s="34"/>
      <c r="E11" s="34">
        <v>6</v>
      </c>
    </row>
    <row r="12" spans="1:5" x14ac:dyDescent="0.3">
      <c r="A12" s="17" t="s">
        <v>7</v>
      </c>
      <c r="B12" s="34">
        <v>2</v>
      </c>
      <c r="C12" s="34">
        <v>2</v>
      </c>
      <c r="D12" s="34">
        <v>1</v>
      </c>
      <c r="E12" s="34">
        <v>5</v>
      </c>
    </row>
    <row r="13" spans="1:5" x14ac:dyDescent="0.3">
      <c r="A13" s="17" t="s">
        <v>4</v>
      </c>
      <c r="B13" s="34">
        <v>3</v>
      </c>
      <c r="C13" s="34">
        <v>2</v>
      </c>
      <c r="D13" s="34">
        <v>1</v>
      </c>
      <c r="E13" s="34">
        <v>6</v>
      </c>
    </row>
    <row r="14" spans="1:5" x14ac:dyDescent="0.3">
      <c r="A14" s="17" t="s">
        <v>12</v>
      </c>
      <c r="B14" s="34"/>
      <c r="C14" s="34"/>
      <c r="D14" s="34">
        <v>1</v>
      </c>
      <c r="E14" s="34">
        <v>1</v>
      </c>
    </row>
    <row r="15" spans="1:5" x14ac:dyDescent="0.3">
      <c r="A15" s="17" t="s">
        <v>5</v>
      </c>
      <c r="B15" s="34">
        <v>2</v>
      </c>
      <c r="C15" s="34">
        <v>2</v>
      </c>
      <c r="D15" s="34">
        <v>2</v>
      </c>
      <c r="E15" s="34">
        <v>6</v>
      </c>
    </row>
    <row r="16" spans="1:5" x14ac:dyDescent="0.3">
      <c r="A16" s="17" t="s">
        <v>26</v>
      </c>
      <c r="B16" s="34">
        <v>20</v>
      </c>
      <c r="C16" s="34">
        <v>21</v>
      </c>
      <c r="D16" s="34">
        <v>9</v>
      </c>
      <c r="E16" s="34">
        <v>50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8B241-7B0F-4237-8F6B-96AF1BF4C472}">
  <dimension ref="B2:I54"/>
  <sheetViews>
    <sheetView topLeftCell="B1" workbookViewId="0">
      <selection activeCell="H14" sqref="H14"/>
    </sheetView>
  </sheetViews>
  <sheetFormatPr defaultRowHeight="14.4" x14ac:dyDescent="0.3"/>
  <cols>
    <col min="2" max="2" width="10.33203125" bestFit="1" customWidth="1"/>
    <col min="3" max="3" width="62.21875" customWidth="1"/>
    <col min="5" max="5" width="12.21875" bestFit="1" customWidth="1"/>
    <col min="6" max="6" width="13.109375" customWidth="1"/>
    <col min="8" max="8" width="16.33203125" bestFit="1" customWidth="1"/>
    <col min="9" max="9" width="14.44140625" bestFit="1" customWidth="1"/>
  </cols>
  <sheetData>
    <row r="2" spans="2:9" ht="43.2" x14ac:dyDescent="0.3">
      <c r="B2" s="18" t="s">
        <v>41</v>
      </c>
      <c r="C2" s="19" t="s">
        <v>21</v>
      </c>
    </row>
    <row r="3" spans="2:9" x14ac:dyDescent="0.3">
      <c r="H3" s="14" t="s">
        <v>58</v>
      </c>
    </row>
    <row r="4" spans="2:9" x14ac:dyDescent="0.3">
      <c r="B4" s="29" t="s">
        <v>0</v>
      </c>
      <c r="C4" s="29" t="s">
        <v>14</v>
      </c>
      <c r="D4" s="30" t="s">
        <v>1</v>
      </c>
      <c r="E4" s="30" t="s">
        <v>37</v>
      </c>
      <c r="F4" s="31" t="s">
        <v>42</v>
      </c>
    </row>
    <row r="5" spans="2:9" x14ac:dyDescent="0.3">
      <c r="B5" s="25">
        <v>44470</v>
      </c>
      <c r="C5" s="20" t="s">
        <v>2</v>
      </c>
      <c r="D5" s="21">
        <v>2300</v>
      </c>
      <c r="E5" s="28" t="s">
        <v>38</v>
      </c>
      <c r="F5" s="28" t="str">
        <f>IF(D5&gt;2000,"Over Budget","Within Budget")</f>
        <v>Over Budget</v>
      </c>
      <c r="H5" s="16" t="s">
        <v>25</v>
      </c>
      <c r="I5" t="s">
        <v>27</v>
      </c>
    </row>
    <row r="6" spans="2:9" x14ac:dyDescent="0.3">
      <c r="B6" s="26">
        <v>44470</v>
      </c>
      <c r="C6" s="22" t="s">
        <v>3</v>
      </c>
      <c r="D6" s="21">
        <v>767</v>
      </c>
      <c r="E6" s="28" t="s">
        <v>39</v>
      </c>
      <c r="F6" s="28" t="str">
        <f t="shared" ref="F6:F54" si="0">IF(D6&gt;2000,"Over Budget","Within Budget")</f>
        <v>Within Budget</v>
      </c>
      <c r="H6" s="17" t="s">
        <v>44</v>
      </c>
      <c r="I6">
        <v>26027</v>
      </c>
    </row>
    <row r="7" spans="2:9" x14ac:dyDescent="0.3">
      <c r="B7" s="26">
        <v>44470</v>
      </c>
      <c r="C7" s="22" t="s">
        <v>4</v>
      </c>
      <c r="D7" s="23">
        <v>2500</v>
      </c>
      <c r="E7" s="28" t="s">
        <v>38</v>
      </c>
      <c r="F7" s="28" t="str">
        <f t="shared" si="0"/>
        <v>Over Budget</v>
      </c>
      <c r="H7" s="32" t="s">
        <v>38</v>
      </c>
      <c r="I7">
        <v>11700</v>
      </c>
    </row>
    <row r="8" spans="2:9" x14ac:dyDescent="0.3">
      <c r="B8" s="26">
        <v>44473</v>
      </c>
      <c r="C8" s="22" t="s">
        <v>5</v>
      </c>
      <c r="D8" s="21">
        <v>710</v>
      </c>
      <c r="E8" s="28" t="s">
        <v>38</v>
      </c>
      <c r="F8" s="28" t="str">
        <f t="shared" si="0"/>
        <v>Within Budget</v>
      </c>
      <c r="H8" s="32" t="s">
        <v>39</v>
      </c>
      <c r="I8">
        <v>14327</v>
      </c>
    </row>
    <row r="9" spans="2:9" x14ac:dyDescent="0.3">
      <c r="B9" s="25">
        <v>44473</v>
      </c>
      <c r="C9" s="20" t="s">
        <v>6</v>
      </c>
      <c r="D9" s="21">
        <v>760</v>
      </c>
      <c r="E9" s="28" t="s">
        <v>38</v>
      </c>
      <c r="F9" s="28" t="str">
        <f t="shared" si="0"/>
        <v>Within Budget</v>
      </c>
      <c r="H9" s="17" t="s">
        <v>45</v>
      </c>
      <c r="I9">
        <v>31018.269999999997</v>
      </c>
    </row>
    <row r="10" spans="2:9" x14ac:dyDescent="0.3">
      <c r="B10" s="26">
        <v>44476</v>
      </c>
      <c r="C10" s="22" t="s">
        <v>10</v>
      </c>
      <c r="D10" s="23">
        <v>1900</v>
      </c>
      <c r="E10" s="28" t="s">
        <v>39</v>
      </c>
      <c r="F10" s="28" t="str">
        <f t="shared" si="0"/>
        <v>Within Budget</v>
      </c>
      <c r="H10" s="32" t="s">
        <v>38</v>
      </c>
      <c r="I10">
        <v>17607.269999999997</v>
      </c>
    </row>
    <row r="11" spans="2:9" x14ac:dyDescent="0.3">
      <c r="B11" s="25">
        <v>44477</v>
      </c>
      <c r="C11" s="20" t="s">
        <v>7</v>
      </c>
      <c r="D11" s="21">
        <v>450</v>
      </c>
      <c r="E11" s="28" t="s">
        <v>38</v>
      </c>
      <c r="F11" s="28" t="str">
        <f t="shared" si="0"/>
        <v>Within Budget</v>
      </c>
      <c r="H11" s="32" t="s">
        <v>39</v>
      </c>
      <c r="I11">
        <v>13411</v>
      </c>
    </row>
    <row r="12" spans="2:9" x14ac:dyDescent="0.3">
      <c r="B12" s="26">
        <v>44484</v>
      </c>
      <c r="C12" s="22" t="s">
        <v>8</v>
      </c>
      <c r="D12" s="21">
        <v>620</v>
      </c>
      <c r="E12" s="28" t="s">
        <v>39</v>
      </c>
      <c r="F12" s="28" t="str">
        <f t="shared" si="0"/>
        <v>Within Budget</v>
      </c>
      <c r="H12" s="17" t="s">
        <v>26</v>
      </c>
      <c r="I12">
        <v>57045.27</v>
      </c>
    </row>
    <row r="13" spans="2:9" x14ac:dyDescent="0.3">
      <c r="B13" s="26">
        <v>44485</v>
      </c>
      <c r="C13" s="22" t="s">
        <v>11</v>
      </c>
      <c r="D13" s="21">
        <v>470</v>
      </c>
      <c r="E13" s="28" t="s">
        <v>38</v>
      </c>
      <c r="F13" s="28" t="str">
        <f t="shared" si="0"/>
        <v>Within Budget</v>
      </c>
    </row>
    <row r="14" spans="2:9" x14ac:dyDescent="0.3">
      <c r="B14" s="26">
        <v>44487</v>
      </c>
      <c r="C14" s="22" t="s">
        <v>3</v>
      </c>
      <c r="D14" s="21">
        <v>970</v>
      </c>
      <c r="E14" s="28" t="s">
        <v>39</v>
      </c>
      <c r="F14" s="28" t="str">
        <f t="shared" si="0"/>
        <v>Within Budget</v>
      </c>
    </row>
    <row r="15" spans="2:9" x14ac:dyDescent="0.3">
      <c r="B15" s="26">
        <v>44487</v>
      </c>
      <c r="C15" s="20" t="s">
        <v>2</v>
      </c>
      <c r="D15" s="23">
        <v>1075</v>
      </c>
      <c r="E15" s="28" t="s">
        <v>38</v>
      </c>
      <c r="F15" s="28" t="str">
        <f t="shared" si="0"/>
        <v>Within Budget</v>
      </c>
    </row>
    <row r="16" spans="2:9" x14ac:dyDescent="0.3">
      <c r="B16" s="26">
        <v>44488</v>
      </c>
      <c r="C16" s="22" t="s">
        <v>7</v>
      </c>
      <c r="D16" s="21">
        <v>489</v>
      </c>
      <c r="E16" s="28" t="s">
        <v>38</v>
      </c>
      <c r="F16" s="28" t="str">
        <f t="shared" si="0"/>
        <v>Within Budget</v>
      </c>
    </row>
    <row r="17" spans="2:6" x14ac:dyDescent="0.3">
      <c r="B17" s="26">
        <v>44491</v>
      </c>
      <c r="C17" s="22" t="s">
        <v>4</v>
      </c>
      <c r="D17" s="23">
        <v>1574.1</v>
      </c>
      <c r="E17" s="28" t="s">
        <v>38</v>
      </c>
      <c r="F17" s="28" t="str">
        <f t="shared" si="0"/>
        <v>Within Budget</v>
      </c>
    </row>
    <row r="18" spans="2:6" x14ac:dyDescent="0.3">
      <c r="B18" s="26">
        <v>44491</v>
      </c>
      <c r="C18" s="22" t="s">
        <v>6</v>
      </c>
      <c r="D18" s="21">
        <v>550</v>
      </c>
      <c r="E18" s="28" t="s">
        <v>38</v>
      </c>
      <c r="F18" s="28" t="str">
        <f t="shared" si="0"/>
        <v>Within Budget</v>
      </c>
    </row>
    <row r="19" spans="2:6" x14ac:dyDescent="0.3">
      <c r="B19" s="26">
        <v>44494</v>
      </c>
      <c r="C19" s="22" t="s">
        <v>9</v>
      </c>
      <c r="D19" s="21">
        <v>423</v>
      </c>
      <c r="E19" s="28" t="s">
        <v>38</v>
      </c>
      <c r="F19" s="28" t="str">
        <f t="shared" si="0"/>
        <v>Within Budget</v>
      </c>
    </row>
    <row r="20" spans="2:6" x14ac:dyDescent="0.3">
      <c r="B20" s="26">
        <v>44496</v>
      </c>
      <c r="C20" s="22" t="s">
        <v>9</v>
      </c>
      <c r="D20" s="21">
        <v>358.22</v>
      </c>
      <c r="E20" s="28" t="s">
        <v>38</v>
      </c>
      <c r="F20" s="28" t="str">
        <f t="shared" si="0"/>
        <v>Within Budget</v>
      </c>
    </row>
    <row r="21" spans="2:6" x14ac:dyDescent="0.3">
      <c r="B21" s="26">
        <v>44496</v>
      </c>
      <c r="C21" s="22" t="s">
        <v>8</v>
      </c>
      <c r="D21" s="21">
        <v>520</v>
      </c>
      <c r="E21" s="28" t="s">
        <v>39</v>
      </c>
      <c r="F21" s="28" t="str">
        <f t="shared" si="0"/>
        <v>Within Budget</v>
      </c>
    </row>
    <row r="22" spans="2:6" x14ac:dyDescent="0.3">
      <c r="B22" s="25">
        <v>44497</v>
      </c>
      <c r="C22" s="20" t="s">
        <v>5</v>
      </c>
      <c r="D22" s="21">
        <v>300</v>
      </c>
      <c r="E22" s="28" t="s">
        <v>38</v>
      </c>
      <c r="F22" s="28" t="str">
        <f t="shared" si="0"/>
        <v>Within Budget</v>
      </c>
    </row>
    <row r="23" spans="2:6" x14ac:dyDescent="0.3">
      <c r="B23" s="25">
        <v>44498</v>
      </c>
      <c r="C23" s="20" t="s">
        <v>9</v>
      </c>
      <c r="D23" s="21">
        <v>407.05</v>
      </c>
      <c r="E23" s="28" t="s">
        <v>38</v>
      </c>
      <c r="F23" s="28" t="str">
        <f t="shared" si="0"/>
        <v>Within Budget</v>
      </c>
    </row>
    <row r="24" spans="2:6" x14ac:dyDescent="0.3">
      <c r="B24" s="25">
        <v>44499</v>
      </c>
      <c r="C24" s="20" t="s">
        <v>4</v>
      </c>
      <c r="D24" s="21">
        <v>300</v>
      </c>
      <c r="E24" s="28" t="s">
        <v>38</v>
      </c>
      <c r="F24" s="28" t="str">
        <f t="shared" si="0"/>
        <v>Within Budget</v>
      </c>
    </row>
    <row r="25" spans="2:6" x14ac:dyDescent="0.3">
      <c r="B25" s="26">
        <v>44501</v>
      </c>
      <c r="C25" s="22" t="s">
        <v>3</v>
      </c>
      <c r="D25" s="23">
        <v>2327</v>
      </c>
      <c r="E25" s="28" t="s">
        <v>39</v>
      </c>
      <c r="F25" s="28" t="str">
        <f t="shared" si="0"/>
        <v>Over Budget</v>
      </c>
    </row>
    <row r="26" spans="2:6" x14ac:dyDescent="0.3">
      <c r="B26" s="26">
        <v>44502</v>
      </c>
      <c r="C26" s="22" t="s">
        <v>10</v>
      </c>
      <c r="D26" s="21">
        <v>1150</v>
      </c>
      <c r="E26" s="28" t="s">
        <v>39</v>
      </c>
      <c r="F26" s="28" t="str">
        <f t="shared" si="0"/>
        <v>Within Budget</v>
      </c>
    </row>
    <row r="27" spans="2:6" x14ac:dyDescent="0.3">
      <c r="B27" s="26">
        <v>44504</v>
      </c>
      <c r="C27" s="22" t="s">
        <v>10</v>
      </c>
      <c r="D27" s="23">
        <v>1138</v>
      </c>
      <c r="E27" s="28" t="s">
        <v>39</v>
      </c>
      <c r="F27" s="28" t="str">
        <f t="shared" si="0"/>
        <v>Within Budget</v>
      </c>
    </row>
    <row r="28" spans="2:6" x14ac:dyDescent="0.3">
      <c r="B28" s="25">
        <v>44505</v>
      </c>
      <c r="C28" s="20" t="s">
        <v>13</v>
      </c>
      <c r="D28" s="21">
        <v>500</v>
      </c>
      <c r="E28" s="28" t="s">
        <v>39</v>
      </c>
      <c r="F28" s="28" t="str">
        <f t="shared" si="0"/>
        <v>Within Budget</v>
      </c>
    </row>
    <row r="29" spans="2:6" x14ac:dyDescent="0.3">
      <c r="B29" s="25">
        <v>44508</v>
      </c>
      <c r="C29" s="20" t="s">
        <v>6</v>
      </c>
      <c r="D29" s="21">
        <v>702</v>
      </c>
      <c r="E29" s="28" t="s">
        <v>38</v>
      </c>
      <c r="F29" s="28" t="str">
        <f t="shared" si="0"/>
        <v>Within Budget</v>
      </c>
    </row>
    <row r="30" spans="2:6" x14ac:dyDescent="0.3">
      <c r="B30" s="26">
        <v>44509</v>
      </c>
      <c r="C30" s="22" t="s">
        <v>4</v>
      </c>
      <c r="D30" s="23">
        <v>1600</v>
      </c>
      <c r="E30" s="28" t="s">
        <v>38</v>
      </c>
      <c r="F30" s="28" t="str">
        <f t="shared" si="0"/>
        <v>Within Budget</v>
      </c>
    </row>
    <row r="31" spans="2:6" x14ac:dyDescent="0.3">
      <c r="B31" s="26">
        <v>44512</v>
      </c>
      <c r="C31" s="22" t="s">
        <v>5</v>
      </c>
      <c r="D31" s="21">
        <v>600</v>
      </c>
      <c r="E31" s="28" t="s">
        <v>38</v>
      </c>
      <c r="F31" s="28" t="str">
        <f t="shared" si="0"/>
        <v>Within Budget</v>
      </c>
    </row>
    <row r="32" spans="2:6" x14ac:dyDescent="0.3">
      <c r="B32" s="25">
        <v>44515</v>
      </c>
      <c r="C32" s="20" t="s">
        <v>13</v>
      </c>
      <c r="D32" s="21">
        <v>900</v>
      </c>
      <c r="E32" s="28" t="s">
        <v>39</v>
      </c>
      <c r="F32" s="28" t="str">
        <f t="shared" si="0"/>
        <v>Within Budget</v>
      </c>
    </row>
    <row r="33" spans="2:6" x14ac:dyDescent="0.3">
      <c r="B33" s="26">
        <v>44515</v>
      </c>
      <c r="C33" s="20" t="s">
        <v>6</v>
      </c>
      <c r="D33" s="21">
        <v>150</v>
      </c>
      <c r="E33" s="28" t="s">
        <v>38</v>
      </c>
      <c r="F33" s="28" t="str">
        <f t="shared" si="0"/>
        <v>Within Budget</v>
      </c>
    </row>
    <row r="34" spans="2:6" x14ac:dyDescent="0.3">
      <c r="B34" s="25">
        <v>44515</v>
      </c>
      <c r="C34" s="20" t="s">
        <v>2</v>
      </c>
      <c r="D34" s="21">
        <v>2100</v>
      </c>
      <c r="E34" s="28" t="s">
        <v>38</v>
      </c>
      <c r="F34" s="28" t="str">
        <f t="shared" si="0"/>
        <v>Over Budget</v>
      </c>
    </row>
    <row r="35" spans="2:6" x14ac:dyDescent="0.3">
      <c r="B35" s="25">
        <v>44517</v>
      </c>
      <c r="C35" s="20" t="s">
        <v>11</v>
      </c>
      <c r="D35" s="21">
        <v>470.63</v>
      </c>
      <c r="E35" s="28" t="s">
        <v>38</v>
      </c>
      <c r="F35" s="28" t="str">
        <f t="shared" si="0"/>
        <v>Within Budget</v>
      </c>
    </row>
    <row r="36" spans="2:6" x14ac:dyDescent="0.3">
      <c r="B36" s="25">
        <v>44517</v>
      </c>
      <c r="C36" s="20" t="s">
        <v>9</v>
      </c>
      <c r="D36" s="21">
        <v>322.64</v>
      </c>
      <c r="E36" s="28" t="s">
        <v>38</v>
      </c>
      <c r="F36" s="28" t="str">
        <f t="shared" si="0"/>
        <v>Within Budget</v>
      </c>
    </row>
    <row r="37" spans="2:6" x14ac:dyDescent="0.3">
      <c r="B37" s="25">
        <v>44518</v>
      </c>
      <c r="C37" s="22" t="s">
        <v>8</v>
      </c>
      <c r="D37" s="21">
        <v>428</v>
      </c>
      <c r="E37" s="28" t="s">
        <v>39</v>
      </c>
      <c r="F37" s="28" t="str">
        <f>IF(D37&gt;2000,"Over Budget","Within Budget")</f>
        <v>Within Budget</v>
      </c>
    </row>
    <row r="38" spans="2:6" x14ac:dyDescent="0.3">
      <c r="B38" s="25">
        <v>44519</v>
      </c>
      <c r="C38" s="20" t="s">
        <v>5</v>
      </c>
      <c r="D38" s="21">
        <v>447</v>
      </c>
      <c r="E38" s="28" t="s">
        <v>38</v>
      </c>
      <c r="F38" s="28" t="str">
        <f t="shared" si="0"/>
        <v>Within Budget</v>
      </c>
    </row>
    <row r="39" spans="2:6" x14ac:dyDescent="0.3">
      <c r="B39" s="25">
        <v>44522</v>
      </c>
      <c r="C39" s="20" t="s">
        <v>4</v>
      </c>
      <c r="D39" s="23">
        <v>1720</v>
      </c>
      <c r="E39" s="28" t="s">
        <v>38</v>
      </c>
      <c r="F39" s="28" t="str">
        <f t="shared" si="0"/>
        <v>Within Budget</v>
      </c>
    </row>
    <row r="40" spans="2:6" x14ac:dyDescent="0.3">
      <c r="B40" s="26">
        <v>44524</v>
      </c>
      <c r="C40" s="22" t="s">
        <v>6</v>
      </c>
      <c r="D40" s="21">
        <v>540</v>
      </c>
      <c r="E40" s="28" t="s">
        <v>38</v>
      </c>
      <c r="F40" s="28" t="str">
        <f t="shared" si="0"/>
        <v>Within Budget</v>
      </c>
    </row>
    <row r="41" spans="2:6" x14ac:dyDescent="0.3">
      <c r="B41" s="25">
        <v>44525</v>
      </c>
      <c r="C41" s="20" t="s">
        <v>7</v>
      </c>
      <c r="D41" s="21">
        <v>314</v>
      </c>
      <c r="E41" s="28" t="s">
        <v>38</v>
      </c>
      <c r="F41" s="28" t="str">
        <f t="shared" si="0"/>
        <v>Within Budget</v>
      </c>
    </row>
    <row r="42" spans="2:6" x14ac:dyDescent="0.3">
      <c r="B42" s="25">
        <v>44526</v>
      </c>
      <c r="C42" s="20" t="s">
        <v>8</v>
      </c>
      <c r="D42" s="21">
        <v>518</v>
      </c>
      <c r="E42" s="28" t="s">
        <v>39</v>
      </c>
      <c r="F42" s="28" t="str">
        <f t="shared" si="0"/>
        <v>Within Budget</v>
      </c>
    </row>
    <row r="43" spans="2:6" x14ac:dyDescent="0.3">
      <c r="B43" s="25">
        <v>44526</v>
      </c>
      <c r="C43" s="22" t="s">
        <v>3</v>
      </c>
      <c r="D43" s="23">
        <v>2000</v>
      </c>
      <c r="E43" s="28" t="s">
        <v>39</v>
      </c>
      <c r="F43" s="28" t="str">
        <f t="shared" si="0"/>
        <v>Within Budget</v>
      </c>
    </row>
    <row r="44" spans="2:6" x14ac:dyDescent="0.3">
      <c r="B44" s="26">
        <v>44529</v>
      </c>
      <c r="C44" s="22" t="s">
        <v>7</v>
      </c>
      <c r="D44" s="21">
        <v>337</v>
      </c>
      <c r="E44" s="28" t="s">
        <v>38</v>
      </c>
      <c r="F44" s="28" t="str">
        <f t="shared" si="0"/>
        <v>Within Budget</v>
      </c>
    </row>
    <row r="45" spans="2:6" x14ac:dyDescent="0.3">
      <c r="B45" s="25">
        <v>44530</v>
      </c>
      <c r="C45" s="20" t="s">
        <v>8</v>
      </c>
      <c r="D45" s="21">
        <v>500</v>
      </c>
      <c r="E45" s="28" t="s">
        <v>39</v>
      </c>
      <c r="F45" s="28" t="str">
        <f t="shared" si="0"/>
        <v>Within Budget</v>
      </c>
    </row>
    <row r="46" spans="2:6" x14ac:dyDescent="0.3">
      <c r="B46" s="25">
        <v>44531</v>
      </c>
      <c r="C46" s="20" t="s">
        <v>4</v>
      </c>
      <c r="D46" s="23">
        <v>2500</v>
      </c>
      <c r="E46" s="28" t="s">
        <v>38</v>
      </c>
      <c r="F46" s="28" t="str">
        <f t="shared" si="0"/>
        <v>Over Budget</v>
      </c>
    </row>
    <row r="47" spans="2:6" x14ac:dyDescent="0.3">
      <c r="B47" s="26">
        <v>44534</v>
      </c>
      <c r="C47" s="22" t="s">
        <v>5</v>
      </c>
      <c r="D47" s="21">
        <v>710</v>
      </c>
      <c r="E47" s="28" t="s">
        <v>38</v>
      </c>
      <c r="F47" s="28" t="str">
        <f t="shared" si="0"/>
        <v>Within Budget</v>
      </c>
    </row>
    <row r="48" spans="2:6" x14ac:dyDescent="0.3">
      <c r="B48" s="25">
        <v>44537</v>
      </c>
      <c r="C48" s="20" t="s">
        <v>2</v>
      </c>
      <c r="D48" s="21">
        <v>2300</v>
      </c>
      <c r="E48" s="28" t="s">
        <v>38</v>
      </c>
      <c r="F48" s="28" t="str">
        <f t="shared" si="0"/>
        <v>Over Budget</v>
      </c>
    </row>
    <row r="49" spans="2:6" x14ac:dyDescent="0.3">
      <c r="B49" s="25">
        <v>44539</v>
      </c>
      <c r="C49" s="20" t="s">
        <v>12</v>
      </c>
      <c r="D49" s="21">
        <v>12000</v>
      </c>
      <c r="E49" s="28" t="s">
        <v>39</v>
      </c>
      <c r="F49" s="28" t="str">
        <f t="shared" si="0"/>
        <v>Over Budget</v>
      </c>
    </row>
    <row r="50" spans="2:6" x14ac:dyDescent="0.3">
      <c r="B50" s="25">
        <v>44545</v>
      </c>
      <c r="C50" s="22" t="s">
        <v>10</v>
      </c>
      <c r="D50" s="21">
        <v>1500</v>
      </c>
      <c r="E50" s="28" t="s">
        <v>39</v>
      </c>
      <c r="F50" s="28" t="str">
        <f t="shared" si="0"/>
        <v>Within Budget</v>
      </c>
    </row>
    <row r="51" spans="2:6" x14ac:dyDescent="0.3">
      <c r="B51" s="25">
        <v>44547</v>
      </c>
      <c r="C51" s="20" t="s">
        <v>11</v>
      </c>
      <c r="D51" s="21">
        <v>470.63</v>
      </c>
      <c r="E51" s="28" t="s">
        <v>38</v>
      </c>
      <c r="F51" s="28" t="str">
        <f t="shared" si="0"/>
        <v>Within Budget</v>
      </c>
    </row>
    <row r="52" spans="2:6" x14ac:dyDescent="0.3">
      <c r="B52" s="25">
        <v>44550</v>
      </c>
      <c r="C52" s="20" t="s">
        <v>7</v>
      </c>
      <c r="D52" s="21">
        <v>267</v>
      </c>
      <c r="E52" s="28" t="s">
        <v>38</v>
      </c>
      <c r="F52" s="28" t="str">
        <f t="shared" si="0"/>
        <v>Within Budget</v>
      </c>
    </row>
    <row r="53" spans="2:6" x14ac:dyDescent="0.3">
      <c r="B53" s="25">
        <v>44553</v>
      </c>
      <c r="C53" s="20" t="s">
        <v>6</v>
      </c>
      <c r="D53" s="21">
        <v>640</v>
      </c>
      <c r="E53" s="28" t="s">
        <v>38</v>
      </c>
      <c r="F53" s="28" t="str">
        <f t="shared" si="0"/>
        <v>Within Budget</v>
      </c>
    </row>
    <row r="54" spans="2:6" x14ac:dyDescent="0.3">
      <c r="B54" s="25">
        <v>44553</v>
      </c>
      <c r="C54" s="20" t="s">
        <v>5</v>
      </c>
      <c r="D54" s="21">
        <v>450</v>
      </c>
      <c r="E54" s="28" t="s">
        <v>38</v>
      </c>
      <c r="F54" s="28" t="str">
        <f t="shared" si="0"/>
        <v>Within Budget</v>
      </c>
    </row>
  </sheetData>
  <dataValidations count="1">
    <dataValidation type="list" allowBlank="1" showInputMessage="1" showErrorMessage="1" sqref="E5:E54" xr:uid="{BF3E4066-399C-4AE0-8B1A-737F54316876}">
      <formula1>$J$4:$J$5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C63A-C092-421B-9FA8-49954F1FE27E}">
  <dimension ref="A2:E26"/>
  <sheetViews>
    <sheetView topLeftCell="A16" workbookViewId="0">
      <selection activeCell="N17" sqref="N17"/>
    </sheetView>
  </sheetViews>
  <sheetFormatPr defaultRowHeight="14.4" x14ac:dyDescent="0.3"/>
  <cols>
    <col min="2" max="2" width="61.33203125" bestFit="1" customWidth="1"/>
    <col min="4" max="4" width="16.6640625" bestFit="1" customWidth="1"/>
    <col min="5" max="5" width="14.44140625" bestFit="1" customWidth="1"/>
  </cols>
  <sheetData>
    <row r="2" spans="1:5" x14ac:dyDescent="0.3">
      <c r="A2" s="14" t="s">
        <v>43</v>
      </c>
      <c r="B2" s="14" t="s">
        <v>22</v>
      </c>
    </row>
    <row r="4" spans="1:5" x14ac:dyDescent="0.3">
      <c r="B4" s="14" t="s">
        <v>46</v>
      </c>
    </row>
    <row r="6" spans="1:5" x14ac:dyDescent="0.3">
      <c r="B6" t="s">
        <v>47</v>
      </c>
      <c r="D6" s="16" t="s">
        <v>25</v>
      </c>
      <c r="E6" t="s">
        <v>27</v>
      </c>
    </row>
    <row r="7" spans="1:5" ht="28.8" x14ac:dyDescent="0.3">
      <c r="B7" s="24" t="s">
        <v>48</v>
      </c>
      <c r="D7" s="17" t="s">
        <v>38</v>
      </c>
      <c r="E7">
        <v>29307.27</v>
      </c>
    </row>
    <row r="8" spans="1:5" x14ac:dyDescent="0.3">
      <c r="B8" t="s">
        <v>49</v>
      </c>
      <c r="D8" s="17" t="s">
        <v>39</v>
      </c>
      <c r="E8">
        <v>27738</v>
      </c>
    </row>
    <row r="9" spans="1:5" x14ac:dyDescent="0.3">
      <c r="D9" s="17" t="s">
        <v>26</v>
      </c>
      <c r="E9">
        <v>57045.270000000004</v>
      </c>
    </row>
    <row r="10" spans="1:5" ht="43.2" x14ac:dyDescent="0.3">
      <c r="B10" s="24" t="s">
        <v>54</v>
      </c>
    </row>
    <row r="11" spans="1:5" ht="28.8" x14ac:dyDescent="0.3">
      <c r="B11" s="24" t="s">
        <v>53</v>
      </c>
    </row>
    <row r="14" spans="1:5" x14ac:dyDescent="0.3">
      <c r="D14" s="17"/>
    </row>
    <row r="15" spans="1:5" x14ac:dyDescent="0.3">
      <c r="B15" s="14" t="s">
        <v>50</v>
      </c>
      <c r="D15" s="17"/>
    </row>
    <row r="17" spans="2:5" ht="57.6" x14ac:dyDescent="0.3">
      <c r="B17" s="24" t="s">
        <v>51</v>
      </c>
      <c r="D17" s="16" t="s">
        <v>25</v>
      </c>
      <c r="E17" t="s">
        <v>27</v>
      </c>
    </row>
    <row r="18" spans="2:5" ht="43.2" x14ac:dyDescent="0.3">
      <c r="B18" s="24" t="s">
        <v>52</v>
      </c>
      <c r="D18" s="17" t="s">
        <v>44</v>
      </c>
      <c r="E18">
        <v>26027</v>
      </c>
    </row>
    <row r="19" spans="2:5" x14ac:dyDescent="0.3">
      <c r="D19" s="32" t="s">
        <v>38</v>
      </c>
      <c r="E19">
        <v>11700</v>
      </c>
    </row>
    <row r="20" spans="2:5" x14ac:dyDescent="0.3">
      <c r="B20" s="14" t="s">
        <v>55</v>
      </c>
      <c r="D20" s="32" t="s">
        <v>39</v>
      </c>
      <c r="E20">
        <v>14327</v>
      </c>
    </row>
    <row r="21" spans="2:5" x14ac:dyDescent="0.3">
      <c r="D21" s="17" t="s">
        <v>45</v>
      </c>
      <c r="E21">
        <v>31018.269999999997</v>
      </c>
    </row>
    <row r="22" spans="2:5" ht="28.8" x14ac:dyDescent="0.3">
      <c r="B22" s="24" t="s">
        <v>56</v>
      </c>
      <c r="D22" s="32" t="s">
        <v>38</v>
      </c>
      <c r="E22">
        <v>17607.269999999997</v>
      </c>
    </row>
    <row r="23" spans="2:5" ht="57.6" x14ac:dyDescent="0.3">
      <c r="B23" s="24" t="s">
        <v>57</v>
      </c>
      <c r="D23" s="32" t="s">
        <v>39</v>
      </c>
      <c r="E23">
        <v>13411</v>
      </c>
    </row>
    <row r="24" spans="2:5" x14ac:dyDescent="0.3">
      <c r="B24" s="24"/>
      <c r="D24" s="17" t="s">
        <v>26</v>
      </c>
      <c r="E24">
        <v>57045.27</v>
      </c>
    </row>
    <row r="25" spans="2:5" x14ac:dyDescent="0.3">
      <c r="B25" s="24"/>
    </row>
    <row r="26" spans="2:5" x14ac:dyDescent="0.3">
      <c r="B26" s="24"/>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Normal="100" workbookViewId="0">
      <selection activeCell="A14" sqref="A14"/>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row>
    <row r="53" spans="1:3" ht="15.6" x14ac:dyDescent="0.3">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 min="4" max="4" width="14.77734375" bestFit="1" customWidth="1"/>
    <col min="6" max="6" width="12.33203125" bestFit="1" customWidth="1"/>
  </cols>
  <sheetData>
    <row r="1" spans="2:2" x14ac:dyDescent="0.3">
      <c r="B1" s="12" t="s">
        <v>23</v>
      </c>
    </row>
    <row r="2" spans="2:2" ht="39" customHeight="1" x14ac:dyDescent="0.3">
      <c r="B2" s="15"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988D-E447-4461-B801-DA6B5EF7816A}">
  <dimension ref="A2:C7"/>
  <sheetViews>
    <sheetView workbookViewId="0">
      <selection activeCell="B19" sqref="B19"/>
    </sheetView>
  </sheetViews>
  <sheetFormatPr defaultRowHeight="14.4" x14ac:dyDescent="0.3"/>
  <cols>
    <col min="2" max="2" width="77.88671875" bestFit="1" customWidth="1"/>
  </cols>
  <sheetData>
    <row r="2" spans="1:3" x14ac:dyDescent="0.3">
      <c r="A2" s="14" t="s">
        <v>30</v>
      </c>
      <c r="B2" s="14" t="s">
        <v>15</v>
      </c>
    </row>
    <row r="4" spans="1:3" x14ac:dyDescent="0.3">
      <c r="B4" t="s">
        <v>3</v>
      </c>
      <c r="C4">
        <f>COUNTIF(Expense!B3:'Expense'!B53,"Online shopping")</f>
        <v>6</v>
      </c>
    </row>
    <row r="5" spans="1:3" x14ac:dyDescent="0.3">
      <c r="B5" t="s">
        <v>7</v>
      </c>
      <c r="C5">
        <f>COUNTIF(Expense!B3:'Expense'!B53,"Ordering food")</f>
        <v>5</v>
      </c>
    </row>
    <row r="6" spans="1:3" x14ac:dyDescent="0.3">
      <c r="B6" t="s">
        <v>10</v>
      </c>
      <c r="C6">
        <f>COUNTIF(Expense!B3:'Expense'!B53,"Gifts")</f>
        <v>4</v>
      </c>
    </row>
    <row r="7" spans="1:3" x14ac:dyDescent="0.3">
      <c r="B7" s="14" t="s">
        <v>24</v>
      </c>
      <c r="C7" s="14">
        <f>SUM(C4:C6)</f>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C583B-530C-4146-A1A8-A9064FF7A344}">
  <dimension ref="A2:C18"/>
  <sheetViews>
    <sheetView workbookViewId="0">
      <selection activeCell="C4" sqref="C4"/>
    </sheetView>
  </sheetViews>
  <sheetFormatPr defaultRowHeight="14.4" x14ac:dyDescent="0.3"/>
  <cols>
    <col min="2" max="2" width="18.33203125" bestFit="1" customWidth="1"/>
    <col min="3" max="3" width="14.44140625" bestFit="1" customWidth="1"/>
  </cols>
  <sheetData>
    <row r="2" spans="1:3" x14ac:dyDescent="0.3">
      <c r="A2" s="14" t="s">
        <v>31</v>
      </c>
      <c r="B2" s="14" t="s">
        <v>16</v>
      </c>
    </row>
    <row r="4" spans="1:3" x14ac:dyDescent="0.3">
      <c r="B4" t="s">
        <v>2</v>
      </c>
      <c r="C4">
        <f>SUMIF(Expense!B2:'Expense'!B51,"Medicine",Expense!C2:'Expense'!C51)</f>
        <v>7775</v>
      </c>
    </row>
    <row r="6" spans="1:3" x14ac:dyDescent="0.3">
      <c r="B6" s="16" t="s">
        <v>14</v>
      </c>
      <c r="C6" t="s">
        <v>27</v>
      </c>
    </row>
    <row r="7" spans="1:3" x14ac:dyDescent="0.3">
      <c r="B7" s="17" t="s">
        <v>9</v>
      </c>
      <c r="C7">
        <v>1510.9099999999999</v>
      </c>
    </row>
    <row r="8" spans="1:3" x14ac:dyDescent="0.3">
      <c r="B8" s="17" t="s">
        <v>6</v>
      </c>
      <c r="C8">
        <v>3342</v>
      </c>
    </row>
    <row r="9" spans="1:3" x14ac:dyDescent="0.3">
      <c r="B9" s="17" t="s">
        <v>10</v>
      </c>
      <c r="C9">
        <v>5688</v>
      </c>
    </row>
    <row r="10" spans="1:3" x14ac:dyDescent="0.3">
      <c r="B10" s="17" t="s">
        <v>2</v>
      </c>
      <c r="C10">
        <v>7775</v>
      </c>
    </row>
    <row r="11" spans="1:3" x14ac:dyDescent="0.3">
      <c r="B11" s="17" t="s">
        <v>11</v>
      </c>
      <c r="C11">
        <v>1411.26</v>
      </c>
    </row>
    <row r="12" spans="1:3" x14ac:dyDescent="0.3">
      <c r="B12" s="17" t="s">
        <v>8</v>
      </c>
      <c r="C12">
        <v>2586</v>
      </c>
    </row>
    <row r="13" spans="1:3" x14ac:dyDescent="0.3">
      <c r="B13" s="17" t="s">
        <v>3</v>
      </c>
      <c r="C13">
        <v>7464</v>
      </c>
    </row>
    <row r="14" spans="1:3" x14ac:dyDescent="0.3">
      <c r="B14" s="17" t="s">
        <v>7</v>
      </c>
      <c r="C14">
        <v>1857</v>
      </c>
    </row>
    <row r="15" spans="1:3" x14ac:dyDescent="0.3">
      <c r="B15" s="17" t="s">
        <v>4</v>
      </c>
      <c r="C15">
        <v>10194.1</v>
      </c>
    </row>
    <row r="16" spans="1:3" x14ac:dyDescent="0.3">
      <c r="B16" s="17" t="s">
        <v>12</v>
      </c>
      <c r="C16">
        <v>12000</v>
      </c>
    </row>
    <row r="17" spans="2:3" x14ac:dyDescent="0.3">
      <c r="B17" s="17" t="s">
        <v>5</v>
      </c>
      <c r="C17">
        <v>3217</v>
      </c>
    </row>
    <row r="18" spans="2:3" x14ac:dyDescent="0.3">
      <c r="B18" s="17" t="s">
        <v>26</v>
      </c>
      <c r="C18">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C1072-8F28-473D-BF68-AD5D04C109CA}">
  <dimension ref="A2:F54"/>
  <sheetViews>
    <sheetView workbookViewId="0">
      <selection activeCell="E18" sqref="E18"/>
    </sheetView>
  </sheetViews>
  <sheetFormatPr defaultRowHeight="14.4" x14ac:dyDescent="0.3"/>
  <cols>
    <col min="2" max="2" width="49.6640625" bestFit="1" customWidth="1"/>
    <col min="3" max="3" width="10.33203125" customWidth="1"/>
    <col min="5" max="5" width="18.33203125" bestFit="1" customWidth="1"/>
    <col min="6" max="6" width="14.44140625" bestFit="1" customWidth="1"/>
  </cols>
  <sheetData>
    <row r="2" spans="1:6" x14ac:dyDescent="0.3">
      <c r="A2" s="14" t="s">
        <v>29</v>
      </c>
      <c r="B2" s="14" t="s">
        <v>17</v>
      </c>
    </row>
    <row r="4" spans="1:6" x14ac:dyDescent="0.3">
      <c r="B4" s="29" t="s">
        <v>14</v>
      </c>
      <c r="C4" s="30" t="s">
        <v>1</v>
      </c>
      <c r="E4" s="16" t="s">
        <v>14</v>
      </c>
      <c r="F4" t="s">
        <v>27</v>
      </c>
    </row>
    <row r="5" spans="1:6" x14ac:dyDescent="0.3">
      <c r="B5" s="20" t="s">
        <v>12</v>
      </c>
      <c r="C5" s="21">
        <v>12000</v>
      </c>
      <c r="E5" s="17" t="s">
        <v>12</v>
      </c>
      <c r="F5">
        <v>12000</v>
      </c>
    </row>
    <row r="6" spans="1:6" x14ac:dyDescent="0.3">
      <c r="B6" s="22" t="s">
        <v>4</v>
      </c>
      <c r="C6" s="23">
        <v>2500</v>
      </c>
      <c r="E6" s="17" t="s">
        <v>4</v>
      </c>
      <c r="F6">
        <v>10194.1</v>
      </c>
    </row>
    <row r="7" spans="1:6" x14ac:dyDescent="0.3">
      <c r="B7" s="20" t="s">
        <v>4</v>
      </c>
      <c r="C7" s="23">
        <v>2500</v>
      </c>
      <c r="E7" s="17" t="s">
        <v>2</v>
      </c>
      <c r="F7">
        <v>7775</v>
      </c>
    </row>
    <row r="8" spans="1:6" x14ac:dyDescent="0.3">
      <c r="B8" s="22" t="s">
        <v>3</v>
      </c>
      <c r="C8" s="23">
        <v>2327</v>
      </c>
      <c r="E8" s="17" t="s">
        <v>3</v>
      </c>
      <c r="F8">
        <v>7464</v>
      </c>
    </row>
    <row r="9" spans="1:6" x14ac:dyDescent="0.3">
      <c r="B9" s="20" t="s">
        <v>2</v>
      </c>
      <c r="C9" s="21">
        <v>2300</v>
      </c>
      <c r="E9" s="17" t="s">
        <v>10</v>
      </c>
      <c r="F9">
        <v>5688</v>
      </c>
    </row>
    <row r="10" spans="1:6" x14ac:dyDescent="0.3">
      <c r="B10" s="20" t="s">
        <v>2</v>
      </c>
      <c r="C10" s="21">
        <v>2300</v>
      </c>
      <c r="E10" s="17" t="s">
        <v>6</v>
      </c>
      <c r="F10">
        <v>3342</v>
      </c>
    </row>
    <row r="11" spans="1:6" x14ac:dyDescent="0.3">
      <c r="B11" s="20" t="s">
        <v>2</v>
      </c>
      <c r="C11" s="21">
        <v>2100</v>
      </c>
      <c r="E11" s="17" t="s">
        <v>5</v>
      </c>
      <c r="F11">
        <v>3217</v>
      </c>
    </row>
    <row r="12" spans="1:6" x14ac:dyDescent="0.3">
      <c r="B12" s="22" t="s">
        <v>3</v>
      </c>
      <c r="C12" s="23">
        <v>2000</v>
      </c>
      <c r="E12" s="17" t="s">
        <v>8</v>
      </c>
      <c r="F12">
        <v>2586</v>
      </c>
    </row>
    <row r="13" spans="1:6" x14ac:dyDescent="0.3">
      <c r="B13" s="22" t="s">
        <v>10</v>
      </c>
      <c r="C13" s="23">
        <v>1900</v>
      </c>
      <c r="E13" s="17" t="s">
        <v>7</v>
      </c>
      <c r="F13">
        <v>1857</v>
      </c>
    </row>
    <row r="14" spans="1:6" x14ac:dyDescent="0.3">
      <c r="B14" s="20" t="s">
        <v>4</v>
      </c>
      <c r="C14" s="23">
        <v>1720</v>
      </c>
      <c r="E14" s="17" t="s">
        <v>9</v>
      </c>
      <c r="F14">
        <v>1510.9099999999999</v>
      </c>
    </row>
    <row r="15" spans="1:6" x14ac:dyDescent="0.3">
      <c r="B15" s="22" t="s">
        <v>4</v>
      </c>
      <c r="C15" s="23">
        <v>1600</v>
      </c>
      <c r="E15" s="17" t="s">
        <v>11</v>
      </c>
      <c r="F15">
        <v>1411.26</v>
      </c>
    </row>
    <row r="16" spans="1:6" x14ac:dyDescent="0.3">
      <c r="B16" s="22" t="s">
        <v>4</v>
      </c>
      <c r="C16" s="23">
        <v>1574.1</v>
      </c>
      <c r="E16" s="17" t="s">
        <v>26</v>
      </c>
      <c r="F16">
        <v>57045.27</v>
      </c>
    </row>
    <row r="17" spans="2:3" x14ac:dyDescent="0.3">
      <c r="B17" s="22" t="s">
        <v>10</v>
      </c>
      <c r="C17" s="21">
        <v>1500</v>
      </c>
    </row>
    <row r="18" spans="2:3" x14ac:dyDescent="0.3">
      <c r="B18" s="22" t="s">
        <v>10</v>
      </c>
      <c r="C18" s="21">
        <v>1150</v>
      </c>
    </row>
    <row r="19" spans="2:3" x14ac:dyDescent="0.3">
      <c r="B19" s="22" t="s">
        <v>10</v>
      </c>
      <c r="C19" s="23">
        <v>1138</v>
      </c>
    </row>
    <row r="20" spans="2:3" x14ac:dyDescent="0.3">
      <c r="B20" s="20" t="s">
        <v>2</v>
      </c>
      <c r="C20" s="23">
        <v>1075</v>
      </c>
    </row>
    <row r="21" spans="2:3" x14ac:dyDescent="0.3">
      <c r="B21" s="22" t="s">
        <v>3</v>
      </c>
      <c r="C21" s="21">
        <v>970</v>
      </c>
    </row>
    <row r="22" spans="2:3" x14ac:dyDescent="0.3">
      <c r="B22" s="20" t="s">
        <v>13</v>
      </c>
      <c r="C22" s="21">
        <v>900</v>
      </c>
    </row>
    <row r="23" spans="2:3" x14ac:dyDescent="0.3">
      <c r="B23" s="22" t="s">
        <v>3</v>
      </c>
      <c r="C23" s="21">
        <v>767</v>
      </c>
    </row>
    <row r="24" spans="2:3" x14ac:dyDescent="0.3">
      <c r="B24" s="20" t="s">
        <v>6</v>
      </c>
      <c r="C24" s="21">
        <v>760</v>
      </c>
    </row>
    <row r="25" spans="2:3" x14ac:dyDescent="0.3">
      <c r="B25" s="22" t="s">
        <v>5</v>
      </c>
      <c r="C25" s="21">
        <v>710</v>
      </c>
    </row>
    <row r="26" spans="2:3" x14ac:dyDescent="0.3">
      <c r="B26" s="22" t="s">
        <v>5</v>
      </c>
      <c r="C26" s="21">
        <v>710</v>
      </c>
    </row>
    <row r="27" spans="2:3" x14ac:dyDescent="0.3">
      <c r="B27" s="20" t="s">
        <v>6</v>
      </c>
      <c r="C27" s="21">
        <v>702</v>
      </c>
    </row>
    <row r="28" spans="2:3" x14ac:dyDescent="0.3">
      <c r="B28" s="20" t="s">
        <v>6</v>
      </c>
      <c r="C28" s="21">
        <v>640</v>
      </c>
    </row>
    <row r="29" spans="2:3" x14ac:dyDescent="0.3">
      <c r="B29" s="22" t="s">
        <v>8</v>
      </c>
      <c r="C29" s="21">
        <v>620</v>
      </c>
    </row>
    <row r="30" spans="2:3" x14ac:dyDescent="0.3">
      <c r="B30" s="22" t="s">
        <v>5</v>
      </c>
      <c r="C30" s="21">
        <v>600</v>
      </c>
    </row>
    <row r="31" spans="2:3" x14ac:dyDescent="0.3">
      <c r="B31" s="22" t="s">
        <v>6</v>
      </c>
      <c r="C31" s="21">
        <v>550</v>
      </c>
    </row>
    <row r="32" spans="2:3" x14ac:dyDescent="0.3">
      <c r="B32" s="22" t="s">
        <v>6</v>
      </c>
      <c r="C32" s="21">
        <v>540</v>
      </c>
    </row>
    <row r="33" spans="2:3" x14ac:dyDescent="0.3">
      <c r="B33" s="22" t="s">
        <v>8</v>
      </c>
      <c r="C33" s="21">
        <v>520</v>
      </c>
    </row>
    <row r="34" spans="2:3" x14ac:dyDescent="0.3">
      <c r="B34" s="20" t="s">
        <v>8</v>
      </c>
      <c r="C34" s="21">
        <v>518</v>
      </c>
    </row>
    <row r="35" spans="2:3" x14ac:dyDescent="0.3">
      <c r="B35" s="20" t="s">
        <v>13</v>
      </c>
      <c r="C35" s="21">
        <v>500</v>
      </c>
    </row>
    <row r="36" spans="2:3" x14ac:dyDescent="0.3">
      <c r="B36" s="20" t="s">
        <v>8</v>
      </c>
      <c r="C36" s="21">
        <v>500</v>
      </c>
    </row>
    <row r="37" spans="2:3" x14ac:dyDescent="0.3">
      <c r="B37" s="22" t="s">
        <v>7</v>
      </c>
      <c r="C37" s="21">
        <v>489</v>
      </c>
    </row>
    <row r="38" spans="2:3" x14ac:dyDescent="0.3">
      <c r="B38" s="20" t="s">
        <v>11</v>
      </c>
      <c r="C38" s="21">
        <v>470.63</v>
      </c>
    </row>
    <row r="39" spans="2:3" x14ac:dyDescent="0.3">
      <c r="B39" s="20" t="s">
        <v>11</v>
      </c>
      <c r="C39" s="21">
        <v>470.63</v>
      </c>
    </row>
    <row r="40" spans="2:3" x14ac:dyDescent="0.3">
      <c r="B40" s="22" t="s">
        <v>11</v>
      </c>
      <c r="C40" s="21">
        <v>470</v>
      </c>
    </row>
    <row r="41" spans="2:3" x14ac:dyDescent="0.3">
      <c r="B41" s="20" t="s">
        <v>7</v>
      </c>
      <c r="C41" s="21">
        <v>450</v>
      </c>
    </row>
    <row r="42" spans="2:3" x14ac:dyDescent="0.3">
      <c r="B42" s="20" t="s">
        <v>5</v>
      </c>
      <c r="C42" s="21">
        <v>450</v>
      </c>
    </row>
    <row r="43" spans="2:3" x14ac:dyDescent="0.3">
      <c r="B43" s="20" t="s">
        <v>5</v>
      </c>
      <c r="C43" s="21">
        <v>447</v>
      </c>
    </row>
    <row r="44" spans="2:3" x14ac:dyDescent="0.3">
      <c r="B44" s="22" t="s">
        <v>8</v>
      </c>
      <c r="C44" s="21">
        <v>428</v>
      </c>
    </row>
    <row r="45" spans="2:3" x14ac:dyDescent="0.3">
      <c r="B45" s="22" t="s">
        <v>9</v>
      </c>
      <c r="C45" s="21">
        <v>423</v>
      </c>
    </row>
    <row r="46" spans="2:3" x14ac:dyDescent="0.3">
      <c r="B46" s="20" t="s">
        <v>9</v>
      </c>
      <c r="C46" s="21">
        <v>407.05</v>
      </c>
    </row>
    <row r="47" spans="2:3" x14ac:dyDescent="0.3">
      <c r="B47" s="22" t="s">
        <v>9</v>
      </c>
      <c r="C47" s="21">
        <v>358.22</v>
      </c>
    </row>
    <row r="48" spans="2:3" x14ac:dyDescent="0.3">
      <c r="B48" s="22" t="s">
        <v>7</v>
      </c>
      <c r="C48" s="21">
        <v>337</v>
      </c>
    </row>
    <row r="49" spans="2:3" x14ac:dyDescent="0.3">
      <c r="B49" s="20" t="s">
        <v>9</v>
      </c>
      <c r="C49" s="21">
        <v>322.64</v>
      </c>
    </row>
    <row r="50" spans="2:3" x14ac:dyDescent="0.3">
      <c r="B50" s="20" t="s">
        <v>7</v>
      </c>
      <c r="C50" s="21">
        <v>314</v>
      </c>
    </row>
    <row r="51" spans="2:3" x14ac:dyDescent="0.3">
      <c r="B51" s="20" t="s">
        <v>5</v>
      </c>
      <c r="C51" s="21">
        <v>300</v>
      </c>
    </row>
    <row r="52" spans="2:3" x14ac:dyDescent="0.3">
      <c r="B52" s="20" t="s">
        <v>4</v>
      </c>
      <c r="C52" s="21">
        <v>300</v>
      </c>
    </row>
    <row r="53" spans="2:3" x14ac:dyDescent="0.3">
      <c r="B53" s="20" t="s">
        <v>7</v>
      </c>
      <c r="C53" s="21">
        <v>267</v>
      </c>
    </row>
    <row r="54" spans="2:3" x14ac:dyDescent="0.3">
      <c r="B54" s="20" t="s">
        <v>6</v>
      </c>
      <c r="C54" s="21">
        <v>150</v>
      </c>
    </row>
  </sheetData>
  <autoFilter ref="B4:C4" xr:uid="{833C1072-8F28-473D-BF68-AD5D04C109CA}">
    <sortState xmlns:xlrd2="http://schemas.microsoft.com/office/spreadsheetml/2017/richdata2" ref="B5:C54">
      <sortCondition descending="1" ref="C4"/>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B0F2-AD1D-48FD-8AB4-3E02B7485173}">
  <dimension ref="A2:C15"/>
  <sheetViews>
    <sheetView workbookViewId="0">
      <selection activeCell="I23" sqref="I23"/>
    </sheetView>
  </sheetViews>
  <sheetFormatPr defaultRowHeight="14.4" x14ac:dyDescent="0.3"/>
  <cols>
    <col min="2" max="2" width="50.77734375" bestFit="1" customWidth="1"/>
    <col min="3" max="3" width="14.44140625" bestFit="1" customWidth="1"/>
  </cols>
  <sheetData>
    <row r="2" spans="1:3" ht="43.2" x14ac:dyDescent="0.3">
      <c r="A2" s="18" t="s">
        <v>28</v>
      </c>
      <c r="B2" s="19" t="s">
        <v>18</v>
      </c>
    </row>
    <row r="4" spans="1:3" x14ac:dyDescent="0.3">
      <c r="B4" s="16" t="s">
        <v>14</v>
      </c>
      <c r="C4" t="s">
        <v>27</v>
      </c>
    </row>
    <row r="5" spans="1:3" x14ac:dyDescent="0.3">
      <c r="B5" s="17" t="s">
        <v>9</v>
      </c>
      <c r="C5" s="33">
        <v>3.3542034491079752E-2</v>
      </c>
    </row>
    <row r="6" spans="1:3" x14ac:dyDescent="0.3">
      <c r="B6" s="17" t="s">
        <v>6</v>
      </c>
      <c r="C6" s="33">
        <v>7.4192029485004751E-2</v>
      </c>
    </row>
    <row r="7" spans="1:3" x14ac:dyDescent="0.3">
      <c r="B7" s="17" t="s">
        <v>10</v>
      </c>
      <c r="C7" s="33">
        <v>0.12627296939279087</v>
      </c>
    </row>
    <row r="8" spans="1:3" x14ac:dyDescent="0.3">
      <c r="B8" s="17" t="s">
        <v>2</v>
      </c>
      <c r="C8" s="33">
        <v>0.17260413801493477</v>
      </c>
    </row>
    <row r="9" spans="1:3" x14ac:dyDescent="0.3">
      <c r="B9" s="17" t="s">
        <v>11</v>
      </c>
      <c r="C9" s="33">
        <v>3.1329815538901198E-2</v>
      </c>
    </row>
    <row r="10" spans="1:3" x14ac:dyDescent="0.3">
      <c r="B10" s="17" t="s">
        <v>8</v>
      </c>
      <c r="C10" s="33">
        <v>5.7408913299886982E-2</v>
      </c>
    </row>
    <row r="11" spans="1:3" x14ac:dyDescent="0.3">
      <c r="B11" s="17" t="s">
        <v>3</v>
      </c>
      <c r="C11" s="33">
        <v>0.16569997249433738</v>
      </c>
    </row>
    <row r="12" spans="1:3" x14ac:dyDescent="0.3">
      <c r="B12" s="17" t="s">
        <v>7</v>
      </c>
      <c r="C12" s="33">
        <v>4.1225194121380558E-2</v>
      </c>
    </row>
    <row r="13" spans="1:3" x14ac:dyDescent="0.3">
      <c r="B13" s="17" t="s">
        <v>4</v>
      </c>
      <c r="C13" s="33">
        <v>0.22630788981839828</v>
      </c>
    </row>
    <row r="14" spans="1:3" x14ac:dyDescent="0.3">
      <c r="B14" s="17" t="s">
        <v>5</v>
      </c>
      <c r="C14" s="33">
        <v>7.1417043343285552E-2</v>
      </c>
    </row>
    <row r="15" spans="1:3" x14ac:dyDescent="0.3">
      <c r="B15" s="17" t="s">
        <v>26</v>
      </c>
      <c r="C15" s="3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A358D-96B6-4E72-B8AD-409F396D6AB1}">
  <dimension ref="A2:C8"/>
  <sheetViews>
    <sheetView workbookViewId="0">
      <selection activeCell="L20" sqref="L20"/>
    </sheetView>
  </sheetViews>
  <sheetFormatPr defaultRowHeight="14.4" x14ac:dyDescent="0.3"/>
  <cols>
    <col min="2" max="2" width="45.21875" bestFit="1" customWidth="1"/>
    <col min="3" max="3" width="14.44140625" bestFit="1" customWidth="1"/>
  </cols>
  <sheetData>
    <row r="2" spans="1:3" x14ac:dyDescent="0.3">
      <c r="A2" s="14" t="s">
        <v>32</v>
      </c>
      <c r="B2" s="14" t="s">
        <v>19</v>
      </c>
    </row>
    <row r="4" spans="1:3" x14ac:dyDescent="0.3">
      <c r="B4" s="16" t="s">
        <v>25</v>
      </c>
      <c r="C4" t="s">
        <v>27</v>
      </c>
    </row>
    <row r="5" spans="1:3" x14ac:dyDescent="0.3">
      <c r="B5" s="17" t="s">
        <v>33</v>
      </c>
      <c r="C5">
        <v>17443.37</v>
      </c>
    </row>
    <row r="6" spans="1:3" x14ac:dyDescent="0.3">
      <c r="B6" s="17" t="s">
        <v>34</v>
      </c>
      <c r="C6">
        <v>18764.269999999997</v>
      </c>
    </row>
    <row r="7" spans="1:3" x14ac:dyDescent="0.3">
      <c r="B7" s="17" t="s">
        <v>35</v>
      </c>
      <c r="C7">
        <v>20837.63</v>
      </c>
    </row>
    <row r="8" spans="1:3" x14ac:dyDescent="0.3">
      <c r="B8" s="17" t="s">
        <v>26</v>
      </c>
      <c r="C8">
        <v>57045.270000000004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E9B3-CAD6-4574-A91D-1E682939CC8F}">
  <dimension ref="B2:J54"/>
  <sheetViews>
    <sheetView workbookViewId="0">
      <selection activeCell="J7" sqref="J7"/>
    </sheetView>
  </sheetViews>
  <sheetFormatPr defaultRowHeight="14.4" x14ac:dyDescent="0.3"/>
  <cols>
    <col min="2" max="2" width="12" customWidth="1"/>
    <col min="3" max="3" width="48.77734375" customWidth="1"/>
    <col min="4" max="4" width="10.109375" customWidth="1"/>
    <col min="5" max="5" width="12.21875" bestFit="1" customWidth="1"/>
    <col min="8" max="8" width="12.5546875" bestFit="1" customWidth="1"/>
    <col min="9" max="9" width="14.44140625" bestFit="1" customWidth="1"/>
    <col min="10" max="10" width="12.21875" bestFit="1" customWidth="1"/>
  </cols>
  <sheetData>
    <row r="2" spans="2:10" ht="57.6" x14ac:dyDescent="0.3">
      <c r="B2" s="18" t="s">
        <v>36</v>
      </c>
      <c r="C2" s="27" t="s">
        <v>20</v>
      </c>
    </row>
    <row r="3" spans="2:10" x14ac:dyDescent="0.3">
      <c r="J3" s="14" t="s">
        <v>40</v>
      </c>
    </row>
    <row r="4" spans="2:10" x14ac:dyDescent="0.3">
      <c r="B4" s="29" t="s">
        <v>0</v>
      </c>
      <c r="C4" s="29" t="s">
        <v>14</v>
      </c>
      <c r="D4" s="30" t="s">
        <v>1</v>
      </c>
      <c r="E4" s="30" t="s">
        <v>37</v>
      </c>
      <c r="J4" t="s">
        <v>38</v>
      </c>
    </row>
    <row r="5" spans="2:10" x14ac:dyDescent="0.3">
      <c r="B5" s="25">
        <v>44470</v>
      </c>
      <c r="C5" s="20" t="s">
        <v>2</v>
      </c>
      <c r="D5" s="21">
        <v>2300</v>
      </c>
      <c r="E5" s="28" t="s">
        <v>38</v>
      </c>
      <c r="J5" t="s">
        <v>39</v>
      </c>
    </row>
    <row r="6" spans="2:10" x14ac:dyDescent="0.3">
      <c r="B6" s="26">
        <v>44470</v>
      </c>
      <c r="C6" s="22" t="s">
        <v>3</v>
      </c>
      <c r="D6" s="21">
        <v>767</v>
      </c>
      <c r="E6" s="28" t="s">
        <v>39</v>
      </c>
    </row>
    <row r="7" spans="2:10" x14ac:dyDescent="0.3">
      <c r="B7" s="26">
        <v>44470</v>
      </c>
      <c r="C7" s="22" t="s">
        <v>4</v>
      </c>
      <c r="D7" s="23">
        <v>2500</v>
      </c>
      <c r="E7" s="28" t="s">
        <v>38</v>
      </c>
    </row>
    <row r="8" spans="2:10" x14ac:dyDescent="0.3">
      <c r="B8" s="26">
        <v>44473</v>
      </c>
      <c r="C8" s="22" t="s">
        <v>5</v>
      </c>
      <c r="D8" s="21">
        <v>710</v>
      </c>
      <c r="E8" s="28" t="s">
        <v>38</v>
      </c>
      <c r="H8" s="14" t="s">
        <v>58</v>
      </c>
    </row>
    <row r="9" spans="2:10" x14ac:dyDescent="0.3">
      <c r="B9" s="25">
        <v>44473</v>
      </c>
      <c r="C9" s="20" t="s">
        <v>6</v>
      </c>
      <c r="D9" s="21">
        <v>760</v>
      </c>
      <c r="E9" s="28" t="s">
        <v>38</v>
      </c>
    </row>
    <row r="10" spans="2:10" x14ac:dyDescent="0.3">
      <c r="B10" s="26">
        <v>44476</v>
      </c>
      <c r="C10" s="22" t="s">
        <v>10</v>
      </c>
      <c r="D10" s="23">
        <v>1900</v>
      </c>
      <c r="E10" s="28" t="s">
        <v>39</v>
      </c>
      <c r="H10" s="16" t="s">
        <v>25</v>
      </c>
      <c r="I10" t="s">
        <v>27</v>
      </c>
    </row>
    <row r="11" spans="2:10" x14ac:dyDescent="0.3">
      <c r="B11" s="25">
        <v>44477</v>
      </c>
      <c r="C11" s="20" t="s">
        <v>7</v>
      </c>
      <c r="D11" s="21">
        <v>450</v>
      </c>
      <c r="E11" s="28" t="s">
        <v>38</v>
      </c>
      <c r="H11" s="17" t="s">
        <v>38</v>
      </c>
      <c r="I11">
        <v>29307.27</v>
      </c>
    </row>
    <row r="12" spans="2:10" x14ac:dyDescent="0.3">
      <c r="B12" s="26">
        <v>44484</v>
      </c>
      <c r="C12" s="22" t="s">
        <v>8</v>
      </c>
      <c r="D12" s="21">
        <v>620</v>
      </c>
      <c r="E12" s="28" t="s">
        <v>39</v>
      </c>
      <c r="H12" s="17" t="s">
        <v>39</v>
      </c>
      <c r="I12">
        <v>27738</v>
      </c>
    </row>
    <row r="13" spans="2:10" x14ac:dyDescent="0.3">
      <c r="B13" s="26">
        <v>44485</v>
      </c>
      <c r="C13" s="22" t="s">
        <v>11</v>
      </c>
      <c r="D13" s="21">
        <v>470</v>
      </c>
      <c r="E13" s="28" t="s">
        <v>38</v>
      </c>
      <c r="H13" s="17" t="s">
        <v>26</v>
      </c>
      <c r="I13">
        <v>57045.270000000004</v>
      </c>
    </row>
    <row r="14" spans="2:10" x14ac:dyDescent="0.3">
      <c r="B14" s="26">
        <v>44487</v>
      </c>
      <c r="C14" s="22" t="s">
        <v>3</v>
      </c>
      <c r="D14" s="21">
        <v>970</v>
      </c>
      <c r="E14" s="28" t="s">
        <v>39</v>
      </c>
    </row>
    <row r="15" spans="2:10" x14ac:dyDescent="0.3">
      <c r="B15" s="26">
        <v>44487</v>
      </c>
      <c r="C15" s="20" t="s">
        <v>2</v>
      </c>
      <c r="D15" s="23">
        <v>1075</v>
      </c>
      <c r="E15" s="28" t="s">
        <v>38</v>
      </c>
    </row>
    <row r="16" spans="2:10" x14ac:dyDescent="0.3">
      <c r="B16" s="26">
        <v>44488</v>
      </c>
      <c r="C16" s="22" t="s">
        <v>7</v>
      </c>
      <c r="D16" s="21">
        <v>489</v>
      </c>
      <c r="E16" s="28" t="s">
        <v>38</v>
      </c>
    </row>
    <row r="17" spans="2:5" x14ac:dyDescent="0.3">
      <c r="B17" s="26">
        <v>44491</v>
      </c>
      <c r="C17" s="22" t="s">
        <v>4</v>
      </c>
      <c r="D17" s="23">
        <v>1574.1</v>
      </c>
      <c r="E17" s="28" t="s">
        <v>38</v>
      </c>
    </row>
    <row r="18" spans="2:5" x14ac:dyDescent="0.3">
      <c r="B18" s="26">
        <v>44491</v>
      </c>
      <c r="C18" s="22" t="s">
        <v>6</v>
      </c>
      <c r="D18" s="21">
        <v>550</v>
      </c>
      <c r="E18" s="28" t="s">
        <v>38</v>
      </c>
    </row>
    <row r="19" spans="2:5" x14ac:dyDescent="0.3">
      <c r="B19" s="26">
        <v>44494</v>
      </c>
      <c r="C19" s="22" t="s">
        <v>9</v>
      </c>
      <c r="D19" s="21">
        <v>423</v>
      </c>
      <c r="E19" s="28" t="s">
        <v>38</v>
      </c>
    </row>
    <row r="20" spans="2:5" x14ac:dyDescent="0.3">
      <c r="B20" s="26">
        <v>44496</v>
      </c>
      <c r="C20" s="22" t="s">
        <v>9</v>
      </c>
      <c r="D20" s="21">
        <v>358.22</v>
      </c>
      <c r="E20" s="28" t="s">
        <v>38</v>
      </c>
    </row>
    <row r="21" spans="2:5" x14ac:dyDescent="0.3">
      <c r="B21" s="26">
        <v>44496</v>
      </c>
      <c r="C21" s="22" t="s">
        <v>8</v>
      </c>
      <c r="D21" s="21">
        <v>520</v>
      </c>
      <c r="E21" s="28" t="s">
        <v>39</v>
      </c>
    </row>
    <row r="22" spans="2:5" x14ac:dyDescent="0.3">
      <c r="B22" s="25">
        <v>44497</v>
      </c>
      <c r="C22" s="20" t="s">
        <v>5</v>
      </c>
      <c r="D22" s="21">
        <v>300</v>
      </c>
      <c r="E22" s="28" t="s">
        <v>38</v>
      </c>
    </row>
    <row r="23" spans="2:5" x14ac:dyDescent="0.3">
      <c r="B23" s="25">
        <v>44498</v>
      </c>
      <c r="C23" s="20" t="s">
        <v>9</v>
      </c>
      <c r="D23" s="21">
        <v>407.05</v>
      </c>
      <c r="E23" s="28" t="s">
        <v>38</v>
      </c>
    </row>
    <row r="24" spans="2:5" x14ac:dyDescent="0.3">
      <c r="B24" s="25">
        <v>44499</v>
      </c>
      <c r="C24" s="20" t="s">
        <v>4</v>
      </c>
      <c r="D24" s="21">
        <v>300</v>
      </c>
      <c r="E24" s="28" t="s">
        <v>38</v>
      </c>
    </row>
    <row r="25" spans="2:5" x14ac:dyDescent="0.3">
      <c r="B25" s="26">
        <v>44501</v>
      </c>
      <c r="C25" s="22" t="s">
        <v>3</v>
      </c>
      <c r="D25" s="23">
        <v>2327</v>
      </c>
      <c r="E25" s="28" t="s">
        <v>39</v>
      </c>
    </row>
    <row r="26" spans="2:5" x14ac:dyDescent="0.3">
      <c r="B26" s="26">
        <v>44502</v>
      </c>
      <c r="C26" s="22" t="s">
        <v>10</v>
      </c>
      <c r="D26" s="21">
        <v>1150</v>
      </c>
      <c r="E26" s="28" t="s">
        <v>39</v>
      </c>
    </row>
    <row r="27" spans="2:5" x14ac:dyDescent="0.3">
      <c r="B27" s="26">
        <v>44504</v>
      </c>
      <c r="C27" s="22" t="s">
        <v>10</v>
      </c>
      <c r="D27" s="23">
        <v>1138</v>
      </c>
      <c r="E27" s="28" t="s">
        <v>39</v>
      </c>
    </row>
    <row r="28" spans="2:5" x14ac:dyDescent="0.3">
      <c r="B28" s="25">
        <v>44505</v>
      </c>
      <c r="C28" s="20" t="s">
        <v>13</v>
      </c>
      <c r="D28" s="21">
        <v>500</v>
      </c>
      <c r="E28" s="28" t="s">
        <v>39</v>
      </c>
    </row>
    <row r="29" spans="2:5" x14ac:dyDescent="0.3">
      <c r="B29" s="25">
        <v>44508</v>
      </c>
      <c r="C29" s="20" t="s">
        <v>6</v>
      </c>
      <c r="D29" s="21">
        <v>702</v>
      </c>
      <c r="E29" s="28" t="s">
        <v>38</v>
      </c>
    </row>
    <row r="30" spans="2:5" x14ac:dyDescent="0.3">
      <c r="B30" s="26">
        <v>44509</v>
      </c>
      <c r="C30" s="22" t="s">
        <v>4</v>
      </c>
      <c r="D30" s="23">
        <v>1600</v>
      </c>
      <c r="E30" s="28" t="s">
        <v>38</v>
      </c>
    </row>
    <row r="31" spans="2:5" x14ac:dyDescent="0.3">
      <c r="B31" s="26">
        <v>44512</v>
      </c>
      <c r="C31" s="22" t="s">
        <v>5</v>
      </c>
      <c r="D31" s="21">
        <v>600</v>
      </c>
      <c r="E31" s="28" t="s">
        <v>38</v>
      </c>
    </row>
    <row r="32" spans="2:5" x14ac:dyDescent="0.3">
      <c r="B32" s="25">
        <v>44515</v>
      </c>
      <c r="C32" s="20" t="s">
        <v>13</v>
      </c>
      <c r="D32" s="21">
        <v>900</v>
      </c>
      <c r="E32" s="28" t="s">
        <v>39</v>
      </c>
    </row>
    <row r="33" spans="2:5" x14ac:dyDescent="0.3">
      <c r="B33" s="26">
        <v>44515</v>
      </c>
      <c r="C33" s="20" t="s">
        <v>6</v>
      </c>
      <c r="D33" s="21">
        <v>150</v>
      </c>
      <c r="E33" s="28" t="s">
        <v>38</v>
      </c>
    </row>
    <row r="34" spans="2:5" x14ac:dyDescent="0.3">
      <c r="B34" s="25">
        <v>44515</v>
      </c>
      <c r="C34" s="20" t="s">
        <v>2</v>
      </c>
      <c r="D34" s="21">
        <v>2100</v>
      </c>
      <c r="E34" s="28" t="s">
        <v>38</v>
      </c>
    </row>
    <row r="35" spans="2:5" x14ac:dyDescent="0.3">
      <c r="B35" s="25">
        <v>44517</v>
      </c>
      <c r="C35" s="20" t="s">
        <v>11</v>
      </c>
      <c r="D35" s="21">
        <v>470.63</v>
      </c>
      <c r="E35" s="28" t="s">
        <v>38</v>
      </c>
    </row>
    <row r="36" spans="2:5" x14ac:dyDescent="0.3">
      <c r="B36" s="25">
        <v>44517</v>
      </c>
      <c r="C36" s="20" t="s">
        <v>9</v>
      </c>
      <c r="D36" s="21">
        <v>322.64</v>
      </c>
      <c r="E36" s="28" t="s">
        <v>38</v>
      </c>
    </row>
    <row r="37" spans="2:5" x14ac:dyDescent="0.3">
      <c r="B37" s="25">
        <v>44518</v>
      </c>
      <c r="C37" s="22" t="s">
        <v>8</v>
      </c>
      <c r="D37" s="21">
        <v>428</v>
      </c>
      <c r="E37" s="28" t="s">
        <v>39</v>
      </c>
    </row>
    <row r="38" spans="2:5" x14ac:dyDescent="0.3">
      <c r="B38" s="25">
        <v>44519</v>
      </c>
      <c r="C38" s="20" t="s">
        <v>5</v>
      </c>
      <c r="D38" s="21">
        <v>447</v>
      </c>
      <c r="E38" s="28" t="s">
        <v>38</v>
      </c>
    </row>
    <row r="39" spans="2:5" x14ac:dyDescent="0.3">
      <c r="B39" s="25">
        <v>44522</v>
      </c>
      <c r="C39" s="20" t="s">
        <v>4</v>
      </c>
      <c r="D39" s="23">
        <v>1720</v>
      </c>
      <c r="E39" s="28" t="s">
        <v>38</v>
      </c>
    </row>
    <row r="40" spans="2:5" x14ac:dyDescent="0.3">
      <c r="B40" s="26">
        <v>44524</v>
      </c>
      <c r="C40" s="22" t="s">
        <v>6</v>
      </c>
      <c r="D40" s="21">
        <v>540</v>
      </c>
      <c r="E40" s="28" t="s">
        <v>38</v>
      </c>
    </row>
    <row r="41" spans="2:5" x14ac:dyDescent="0.3">
      <c r="B41" s="25">
        <v>44525</v>
      </c>
      <c r="C41" s="20" t="s">
        <v>7</v>
      </c>
      <c r="D41" s="21">
        <v>314</v>
      </c>
      <c r="E41" s="28" t="s">
        <v>38</v>
      </c>
    </row>
    <row r="42" spans="2:5" x14ac:dyDescent="0.3">
      <c r="B42" s="25">
        <v>44526</v>
      </c>
      <c r="C42" s="20" t="s">
        <v>8</v>
      </c>
      <c r="D42" s="21">
        <v>518</v>
      </c>
      <c r="E42" s="28" t="s">
        <v>39</v>
      </c>
    </row>
    <row r="43" spans="2:5" x14ac:dyDescent="0.3">
      <c r="B43" s="25">
        <v>44526</v>
      </c>
      <c r="C43" s="22" t="s">
        <v>3</v>
      </c>
      <c r="D43" s="23">
        <v>2000</v>
      </c>
      <c r="E43" s="28" t="s">
        <v>39</v>
      </c>
    </row>
    <row r="44" spans="2:5" x14ac:dyDescent="0.3">
      <c r="B44" s="26">
        <v>44529</v>
      </c>
      <c r="C44" s="22" t="s">
        <v>7</v>
      </c>
      <c r="D44" s="21">
        <v>337</v>
      </c>
      <c r="E44" s="28" t="s">
        <v>38</v>
      </c>
    </row>
    <row r="45" spans="2:5" x14ac:dyDescent="0.3">
      <c r="B45" s="25">
        <v>44530</v>
      </c>
      <c r="C45" s="20" t="s">
        <v>8</v>
      </c>
      <c r="D45" s="21">
        <v>500</v>
      </c>
      <c r="E45" s="28" t="s">
        <v>39</v>
      </c>
    </row>
    <row r="46" spans="2:5" x14ac:dyDescent="0.3">
      <c r="B46" s="25">
        <v>44531</v>
      </c>
      <c r="C46" s="20" t="s">
        <v>4</v>
      </c>
      <c r="D46" s="23">
        <v>2500</v>
      </c>
      <c r="E46" s="28" t="s">
        <v>38</v>
      </c>
    </row>
    <row r="47" spans="2:5" x14ac:dyDescent="0.3">
      <c r="B47" s="26">
        <v>44534</v>
      </c>
      <c r="C47" s="22" t="s">
        <v>5</v>
      </c>
      <c r="D47" s="21">
        <v>710</v>
      </c>
      <c r="E47" s="28" t="s">
        <v>38</v>
      </c>
    </row>
    <row r="48" spans="2:5" x14ac:dyDescent="0.3">
      <c r="B48" s="25">
        <v>44537</v>
      </c>
      <c r="C48" s="20" t="s">
        <v>2</v>
      </c>
      <c r="D48" s="21">
        <v>2300</v>
      </c>
      <c r="E48" s="28" t="s">
        <v>38</v>
      </c>
    </row>
    <row r="49" spans="2:5" x14ac:dyDescent="0.3">
      <c r="B49" s="25">
        <v>44539</v>
      </c>
      <c r="C49" s="20" t="s">
        <v>12</v>
      </c>
      <c r="D49" s="21">
        <v>12000</v>
      </c>
      <c r="E49" s="28" t="s">
        <v>39</v>
      </c>
    </row>
    <row r="50" spans="2:5" x14ac:dyDescent="0.3">
      <c r="B50" s="25">
        <v>44545</v>
      </c>
      <c r="C50" s="22" t="s">
        <v>10</v>
      </c>
      <c r="D50" s="21">
        <v>1500</v>
      </c>
      <c r="E50" s="28" t="s">
        <v>39</v>
      </c>
    </row>
    <row r="51" spans="2:5" x14ac:dyDescent="0.3">
      <c r="B51" s="25">
        <v>44547</v>
      </c>
      <c r="C51" s="20" t="s">
        <v>11</v>
      </c>
      <c r="D51" s="21">
        <v>470.63</v>
      </c>
      <c r="E51" s="28" t="s">
        <v>38</v>
      </c>
    </row>
    <row r="52" spans="2:5" x14ac:dyDescent="0.3">
      <c r="B52" s="25">
        <v>44550</v>
      </c>
      <c r="C52" s="20" t="s">
        <v>7</v>
      </c>
      <c r="D52" s="21">
        <v>267</v>
      </c>
      <c r="E52" s="28" t="s">
        <v>38</v>
      </c>
    </row>
    <row r="53" spans="2:5" x14ac:dyDescent="0.3">
      <c r="B53" s="25">
        <v>44553</v>
      </c>
      <c r="C53" s="20" t="s">
        <v>6</v>
      </c>
      <c r="D53" s="21">
        <v>640</v>
      </c>
      <c r="E53" s="28" t="s">
        <v>38</v>
      </c>
    </row>
    <row r="54" spans="2:5" x14ac:dyDescent="0.3">
      <c r="B54" s="25">
        <v>44553</v>
      </c>
      <c r="C54" s="20" t="s">
        <v>5</v>
      </c>
      <c r="D54" s="21">
        <v>450</v>
      </c>
      <c r="E54" s="28" t="s">
        <v>38</v>
      </c>
    </row>
  </sheetData>
  <dataValidations count="1">
    <dataValidation type="list" allowBlank="1" showInputMessage="1" showErrorMessage="1" sqref="E5:E54" xr:uid="{31ECF704-DBFB-4C56-BBD7-BBC3FC3704E9}">
      <formula1>$J$4:$J$5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Expense</vt:lpstr>
      <vt:lpstr>Tasks</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Mariyah D.</cp:lastModifiedBy>
  <dcterms:created xsi:type="dcterms:W3CDTF">2015-06-05T18:17:20Z</dcterms:created>
  <dcterms:modified xsi:type="dcterms:W3CDTF">2024-06-18T11:32:56Z</dcterms:modified>
</cp:coreProperties>
</file>